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8_{5CA9968A-C82A-4D52-91F6-042383FF6782}" xr6:coauthVersionLast="47" xr6:coauthVersionMax="47" xr10:uidLastSave="{00000000-0000-0000-0000-000000000000}"/>
  <bookViews>
    <workbookView xWindow="-120" yWindow="-120" windowWidth="20730" windowHeight="11040" firstSheet="15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DIM!$A$1:$J$587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" i="35" l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AY10" i="37"/>
  <c r="AY11" i="37"/>
  <c r="AY12" i="37"/>
  <c r="AY13" i="37"/>
  <c r="AY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P57" i="36"/>
  <c r="P58" i="36"/>
  <c r="P59" i="36"/>
  <c r="P60" i="36"/>
  <c r="P9" i="36"/>
  <c r="B58" i="36" a="1"/>
  <c r="H58" i="36" a="1"/>
  <c r="I58" i="36" a="1"/>
  <c r="J58" i="36" a="1"/>
  <c r="K58" i="36" a="1"/>
  <c r="AS54" i="36" a="1"/>
  <c r="AS55" i="36" a="1"/>
  <c r="AS56" i="36" a="1"/>
  <c r="AS57" i="36" a="1"/>
  <c r="AS58" i="36" a="1"/>
  <c r="AS59" i="36" a="1"/>
  <c r="AS60" i="36" a="1"/>
  <c r="CE9" i="35"/>
  <c r="CE10" i="35"/>
  <c r="CE11" i="35"/>
  <c r="CE12" i="35"/>
  <c r="CE13" i="35"/>
  <c r="G3" i="35"/>
  <c r="G4" i="35"/>
  <c r="G5" i="35"/>
  <c r="G6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58" i="35"/>
  <c r="P59" i="35"/>
  <c r="P60" i="35"/>
  <c r="P61" i="35"/>
  <c r="P9" i="35"/>
  <c r="AV57" i="35" a="1"/>
  <c r="AV58" i="35" a="1"/>
  <c r="AV59" i="35" a="1"/>
  <c r="AV60" i="35" a="1"/>
  <c r="AV61" i="35" a="1"/>
  <c r="B55" i="17" a="1"/>
  <c r="B54" i="17" a="1"/>
  <c r="A209" i="22"/>
  <c r="A210" i="22"/>
  <c r="A211" i="22"/>
  <c r="A212" i="22"/>
  <c r="A213" i="22"/>
  <c r="A214" i="22"/>
  <c r="B53" i="17" a="1"/>
  <c r="B52" i="17" a="1"/>
  <c r="B51" i="17" a="1"/>
  <c r="B50" i="17" a="1"/>
  <c r="A6" i="30"/>
  <c r="B38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7" i="17" a="1"/>
  <c r="B39" i="17" a="1"/>
  <c r="B40" i="17" a="1"/>
  <c r="B41" i="17" a="1"/>
  <c r="B42" i="17" a="1"/>
  <c r="B43" i="17" a="1"/>
  <c r="B44" i="17" a="1"/>
  <c r="B45" i="17" a="1"/>
  <c r="K45" i="17" s="1" a="1"/>
  <c r="B46" i="17" a="1"/>
  <c r="B47" i="17" a="1"/>
  <c r="B48" i="17" a="1"/>
  <c r="B49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V53" i="35" a="1"/>
  <c r="AV54" i="35" a="1"/>
  <c r="AV55" i="35" a="1"/>
  <c r="AV56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AS44" i="36" a="1"/>
  <c r="AS45" i="36" a="1"/>
  <c r="AS46" i="36" a="1"/>
  <c r="AS47" i="36" a="1"/>
  <c r="AS48" i="36" a="1"/>
  <c r="AS49" i="36" a="1"/>
  <c r="AS50" i="36" a="1"/>
  <c r="AS51" i="36" a="1"/>
  <c r="AS52" i="36" a="1"/>
  <c r="AS5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Y13" i="36" a="1"/>
  <c r="AV13" i="36" s="1"/>
  <c r="B13" i="36" a="1"/>
  <c r="BY12" i="36" a="1"/>
  <c r="AV12" i="36" s="1"/>
  <c r="B12" i="36" a="1"/>
  <c r="BY11" i="36" a="1"/>
  <c r="AV11" i="36" s="1"/>
  <c r="B11" i="36" a="1"/>
  <c r="BY10" i="36" a="1"/>
  <c r="AV10" i="36" s="1"/>
  <c r="B10" i="36" a="1"/>
  <c r="BY9" i="36" a="1"/>
  <c r="AV9" i="36" s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BA10" i="37" l="1"/>
  <c r="BA11" i="37"/>
  <c r="BA12" i="37"/>
  <c r="BA13" i="37"/>
  <c r="BA9" i="37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AY13" i="35"/>
  <c r="AY12" i="35"/>
  <c r="AY11" i="35"/>
  <c r="AY9" i="35"/>
  <c r="P57" i="17"/>
  <c r="H55" i="17" a="1"/>
  <c r="I55" i="17" a="1"/>
  <c r="J55" i="17" a="1"/>
  <c r="K55" i="17" a="1"/>
  <c r="A55" i="17" a="1"/>
  <c r="P50" i="17"/>
  <c r="P51" i="17"/>
  <c r="P52" i="17"/>
  <c r="P53" i="17"/>
  <c r="P54" i="17"/>
  <c r="P55" i="17"/>
  <c r="P56" i="17"/>
  <c r="H54" i="17" a="1"/>
  <c r="I54" i="17" a="1"/>
  <c r="J54" i="17" a="1"/>
  <c r="K54" i="17" a="1"/>
  <c r="A54" i="17" a="1"/>
  <c r="H53" i="17" a="1"/>
  <c r="J53" i="17" a="1"/>
  <c r="K53" i="17" a="1"/>
  <c r="I53" i="17" a="1"/>
  <c r="A53" i="17" a="1"/>
  <c r="K52" i="17" a="1"/>
  <c r="I52" i="17" a="1"/>
  <c r="H52" i="17" a="1"/>
  <c r="J52" i="17" a="1"/>
  <c r="A52" i="17" a="1"/>
  <c r="I51" i="17" a="1"/>
  <c r="K51" i="17" a="1"/>
  <c r="J51" i="17" a="1"/>
  <c r="A51" i="17" a="1"/>
  <c r="H51" i="17" a="1"/>
  <c r="K50" i="17" a="1"/>
  <c r="H50" i="17" a="1"/>
  <c r="I50" i="17" a="1"/>
  <c r="J50" i="17" a="1"/>
  <c r="A50" i="17" a="1"/>
  <c r="J38" i="17" a="1"/>
  <c r="A38" i="17" a="1"/>
  <c r="K38" i="17" a="1"/>
  <c r="I38" i="17" a="1"/>
  <c r="H38" i="17" a="1"/>
  <c r="P49" i="17"/>
  <c r="K49" i="17" a="1"/>
  <c r="J49" i="17" a="1"/>
  <c r="I49" i="17" a="1"/>
  <c r="H49" i="17" a="1"/>
  <c r="A49" i="17" a="1"/>
  <c r="E49" i="17" s="1"/>
  <c r="P48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8" i="17" a="1"/>
  <c r="J48" i="17" a="1"/>
  <c r="K48" i="17" a="1"/>
  <c r="H48" i="17" a="1"/>
  <c r="I48" i="17" a="1"/>
  <c r="A47" i="17" a="1"/>
  <c r="J47" i="17" a="1"/>
  <c r="K47" i="17" a="1"/>
  <c r="H47" i="17" a="1"/>
  <c r="I47" i="17" a="1"/>
  <c r="K46" i="17" a="1"/>
  <c r="H46" i="17" a="1"/>
  <c r="J46" i="17" a="1"/>
  <c r="I46" i="17" a="1"/>
  <c r="A46" i="17" a="1"/>
  <c r="A45" i="17" a="1"/>
  <c r="J45" i="17" a="1"/>
  <c r="I45" i="17" a="1"/>
  <c r="H45" i="17" a="1"/>
  <c r="C9" i="37" l="1" a="1"/>
  <c r="C10" i="37" a="1"/>
  <c r="C11" i="37" a="1"/>
  <c r="C12" i="37" a="1"/>
  <c r="C13" i="37" a="1"/>
  <c r="C14" i="37" a="1"/>
  <c r="C15" i="37" a="1"/>
  <c r="C16" i="37" a="1"/>
  <c r="C17" i="37" a="1"/>
  <c r="C18" i="37" a="1"/>
  <c r="C19" i="37" a="1"/>
  <c r="C20" i="37" a="1"/>
  <c r="C21" i="37" a="1"/>
  <c r="C22" i="37" a="1"/>
  <c r="C23" i="37" a="1"/>
  <c r="C24" i="37" a="1"/>
  <c r="C25" i="37" a="1"/>
  <c r="C26" i="37" a="1"/>
  <c r="C27" i="37" a="1"/>
  <c r="C28" i="37" a="1"/>
  <c r="C29" i="37" a="1"/>
  <c r="C30" i="37" a="1"/>
  <c r="C31" i="37" a="1"/>
  <c r="C32" i="37" a="1"/>
  <c r="C33" i="37" a="1"/>
  <c r="C34" i="37" a="1"/>
  <c r="C35" i="37" a="1"/>
  <c r="C36" i="37" a="1"/>
  <c r="C37" i="37" a="1"/>
  <c r="C38" i="37" a="1"/>
  <c r="C39" i="37" a="1"/>
  <c r="C40" i="37" a="1"/>
  <c r="C41" i="37" a="1"/>
  <c r="C42" i="37" a="1"/>
  <c r="C43" i="37" a="1"/>
  <c r="C44" i="37" a="1"/>
  <c r="C45" i="37" a="1"/>
  <c r="C46" i="37" a="1"/>
  <c r="C47" i="37" a="1"/>
  <c r="C48" i="37" a="1"/>
  <c r="C49" i="37" a="1"/>
  <c r="C50" i="37" a="1"/>
  <c r="C51" i="37" a="1"/>
  <c r="C52" i="37" a="1"/>
  <c r="C53" i="37" a="1"/>
  <c r="C54" i="37" a="1"/>
  <c r="C8" i="37" a="1"/>
  <c r="Q45" i="37"/>
  <c r="M45" i="37" s="1"/>
  <c r="Q56" i="37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C55" i="37" a="1"/>
  <c r="E56" i="37"/>
  <c r="O14" i="37" s="1"/>
  <c r="C56" i="37" a="1"/>
  <c r="E57" i="37"/>
  <c r="O19" i="37" s="1"/>
  <c r="C57" i="37" a="1"/>
  <c r="E58" i="36"/>
  <c r="C58" i="36" a="1"/>
  <c r="D58" i="36" s="1"/>
  <c r="O55" i="36"/>
  <c r="O58" i="36"/>
  <c r="E53" i="36"/>
  <c r="E55" i="17"/>
  <c r="C55" i="17" a="1"/>
  <c r="D55" i="17" s="1"/>
  <c r="E54" i="17"/>
  <c r="C54" i="17" a="1"/>
  <c r="E53" i="17"/>
  <c r="E52" i="17"/>
  <c r="E51" i="17"/>
  <c r="E50" i="17"/>
  <c r="E38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O54" i="36" s="1"/>
  <c r="E40" i="36"/>
  <c r="E39" i="36"/>
  <c r="E38" i="36"/>
  <c r="E37" i="36"/>
  <c r="O56" i="36" s="1"/>
  <c r="E36" i="36"/>
  <c r="E35" i="36"/>
  <c r="E34" i="36"/>
  <c r="E33" i="36"/>
  <c r="E32" i="36"/>
  <c r="E31" i="36"/>
  <c r="E30" i="36"/>
  <c r="E29" i="36"/>
  <c r="E28" i="36"/>
  <c r="O57" i="36" s="1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O24" i="35" s="1"/>
  <c r="E42" i="35"/>
  <c r="O22" i="35" s="1"/>
  <c r="E41" i="35"/>
  <c r="E40" i="35"/>
  <c r="O20" i="35" s="1"/>
  <c r="E39" i="35"/>
  <c r="E38" i="35"/>
  <c r="E37" i="35"/>
  <c r="E36" i="35"/>
  <c r="E35" i="35"/>
  <c r="E34" i="35"/>
  <c r="E33" i="35"/>
  <c r="O33" i="35" s="1"/>
  <c r="E32" i="35"/>
  <c r="O57" i="35" s="1"/>
  <c r="E31" i="35"/>
  <c r="E30" i="35"/>
  <c r="O36" i="35" s="1"/>
  <c r="E29" i="35"/>
  <c r="E28" i="35"/>
  <c r="E27" i="35"/>
  <c r="O35" i="35" s="1"/>
  <c r="E26" i="35"/>
  <c r="E25" i="35"/>
  <c r="E24" i="35"/>
  <c r="E23" i="35"/>
  <c r="E22" i="35"/>
  <c r="E21" i="35"/>
  <c r="E20" i="35"/>
  <c r="O42" i="35" s="1"/>
  <c r="E19" i="35"/>
  <c r="E18" i="35"/>
  <c r="E17" i="35"/>
  <c r="E16" i="35"/>
  <c r="E15" i="35"/>
  <c r="E14" i="35"/>
  <c r="E13" i="35"/>
  <c r="E12" i="35"/>
  <c r="E11" i="35"/>
  <c r="O52" i="35" s="1"/>
  <c r="E10" i="35"/>
  <c r="E9" i="35"/>
  <c r="E8" i="35"/>
  <c r="O49" i="35" s="1"/>
  <c r="E7" i="35"/>
  <c r="O50" i="35" s="1"/>
  <c r="E6" i="35"/>
  <c r="E5" i="35"/>
  <c r="E4" i="35"/>
  <c r="E3" i="35"/>
  <c r="E48" i="17"/>
  <c r="E47" i="17"/>
  <c r="E46" i="17"/>
  <c r="E45" i="17"/>
  <c r="D9" i="37" l="1"/>
  <c r="Q24" i="37"/>
  <c r="M24" i="37" s="1"/>
  <c r="O29" i="35"/>
  <c r="O23" i="35"/>
  <c r="O45" i="35"/>
  <c r="D26" i="37"/>
  <c r="Q34" i="37"/>
  <c r="M34" i="37" s="1"/>
  <c r="N34" i="37" s="1" a="1"/>
  <c r="D10" i="37"/>
  <c r="Q22" i="37"/>
  <c r="M22" i="37" s="1"/>
  <c r="D39" i="37"/>
  <c r="Q40" i="37"/>
  <c r="M40" i="37" s="1"/>
  <c r="N40" i="37" s="1" a="1"/>
  <c r="D11" i="37"/>
  <c r="D12" i="37"/>
  <c r="D13" i="37"/>
  <c r="Q37" i="37"/>
  <c r="M37" i="37" s="1"/>
  <c r="N37" i="37" s="1" a="1"/>
  <c r="M56" i="37"/>
  <c r="N56" i="37" s="1" a="1"/>
  <c r="N45" i="37" a="1"/>
  <c r="O23" i="36"/>
  <c r="O39" i="35"/>
  <c r="Q31" i="37"/>
  <c r="M31" i="37" s="1"/>
  <c r="N31" i="37" s="1" a="1"/>
  <c r="D14" i="37"/>
  <c r="Q38" i="37"/>
  <c r="M38" i="37" s="1"/>
  <c r="N38" i="37" s="1" a="1"/>
  <c r="D15" i="37"/>
  <c r="Q43" i="37"/>
  <c r="M43" i="37" s="1"/>
  <c r="N43" i="37" s="1" a="1"/>
  <c r="D16" i="37"/>
  <c r="Q51" i="37"/>
  <c r="M51" i="37" s="1"/>
  <c r="N51" i="37" s="1" a="1"/>
  <c r="D17" i="37"/>
  <c r="Q53" i="37"/>
  <c r="M53" i="37" s="1"/>
  <c r="N53" i="37" s="1" a="1"/>
  <c r="D18" i="37"/>
  <c r="Q48" i="37"/>
  <c r="M48" i="37" s="1"/>
  <c r="N48" i="37" s="1" a="1"/>
  <c r="D19" i="37"/>
  <c r="Q41" i="37"/>
  <c r="M41" i="37" s="1"/>
  <c r="N41" i="37" s="1" a="1"/>
  <c r="D20" i="37"/>
  <c r="Q25" i="37"/>
  <c r="M25" i="37" s="1"/>
  <c r="D21" i="37"/>
  <c r="Q15" i="37"/>
  <c r="M15" i="37" s="1"/>
  <c r="D22" i="37"/>
  <c r="Q57" i="37"/>
  <c r="M57" i="37" s="1"/>
  <c r="N57" i="37" s="1" a="1"/>
  <c r="D23" i="37"/>
  <c r="Q49" i="37"/>
  <c r="M49" i="37" s="1"/>
  <c r="N49" i="37" s="1" a="1"/>
  <c r="D24" i="37"/>
  <c r="Q44" i="37"/>
  <c r="M44" i="37" s="1"/>
  <c r="N44" i="37" s="1" a="1"/>
  <c r="D25" i="37"/>
  <c r="Q26" i="37"/>
  <c r="M26" i="37" s="1"/>
  <c r="D27" i="37"/>
  <c r="Q36" i="37"/>
  <c r="M36" i="37" s="1"/>
  <c r="N36" i="37" s="1" a="1"/>
  <c r="D28" i="37"/>
  <c r="Q42" i="37"/>
  <c r="M42" i="37" s="1"/>
  <c r="N42" i="37" s="1" a="1"/>
  <c r="D29" i="37"/>
  <c r="Q10" i="37"/>
  <c r="M10" i="37" s="1"/>
  <c r="N10" i="37" s="1" a="1"/>
  <c r="D30" i="37"/>
  <c r="Q30" i="37"/>
  <c r="M30" i="37" s="1"/>
  <c r="N30" i="37" s="1" a="1"/>
  <c r="D31" i="37"/>
  <c r="Q13" i="37"/>
  <c r="M13" i="37" s="1"/>
  <c r="N13" i="37" s="1" a="1"/>
  <c r="D32" i="37"/>
  <c r="Q47" i="37"/>
  <c r="M47" i="37" s="1"/>
  <c r="N47" i="37" s="1" a="1"/>
  <c r="D33" i="37"/>
  <c r="Q16" i="37"/>
  <c r="M16" i="37" s="1"/>
  <c r="D34" i="37"/>
  <c r="Q39" i="37"/>
  <c r="M39" i="37" s="1"/>
  <c r="N39" i="37" s="1" a="1"/>
  <c r="D35" i="37"/>
  <c r="Q58" i="37"/>
  <c r="M58" i="37" s="1"/>
  <c r="N58" i="37" s="1" a="1"/>
  <c r="D36" i="37"/>
  <c r="Q35" i="37"/>
  <c r="M35" i="37" s="1"/>
  <c r="N35" i="37" s="1" a="1"/>
  <c r="D37" i="37"/>
  <c r="Q50" i="37"/>
  <c r="M50" i="37" s="1"/>
  <c r="N50" i="37" s="1" a="1"/>
  <c r="D38" i="37"/>
  <c r="Q55" i="37"/>
  <c r="M55" i="37" s="1"/>
  <c r="N55" i="37" s="1" a="1"/>
  <c r="D40" i="37"/>
  <c r="Q11" i="37"/>
  <c r="M11" i="37" s="1"/>
  <c r="D41" i="37"/>
  <c r="Q20" i="37"/>
  <c r="M20" i="37" s="1"/>
  <c r="N20" i="37" s="1" a="1"/>
  <c r="D42" i="37"/>
  <c r="Q23" i="37"/>
  <c r="M23" i="37" s="1"/>
  <c r="D43" i="37"/>
  <c r="Q32" i="37"/>
  <c r="M32" i="37" s="1"/>
  <c r="N32" i="37" s="1" a="1"/>
  <c r="D44" i="37"/>
  <c r="Q54" i="37"/>
  <c r="M54" i="37" s="1"/>
  <c r="N54" i="37" s="1" a="1"/>
  <c r="D45" i="37"/>
  <c r="Q52" i="37"/>
  <c r="M52" i="37" s="1"/>
  <c r="N52" i="37" s="1" a="1"/>
  <c r="D46" i="37"/>
  <c r="Q17" i="37"/>
  <c r="M17" i="37" s="1"/>
  <c r="D47" i="37"/>
  <c r="Q9" i="37"/>
  <c r="M9" i="37" s="1"/>
  <c r="N9" i="37" s="1" a="1"/>
  <c r="D48" i="37"/>
  <c r="Q18" i="37"/>
  <c r="M18" i="37" s="1"/>
  <c r="N18" i="37" s="1" a="1"/>
  <c r="D49" i="37"/>
  <c r="Q12" i="37"/>
  <c r="M12" i="37" s="1"/>
  <c r="N12" i="37" s="1" a="1"/>
  <c r="D50" i="37"/>
  <c r="Q21" i="37"/>
  <c r="M21" i="37" s="1"/>
  <c r="D51" i="37"/>
  <c r="Q27" i="37"/>
  <c r="M27" i="37" s="1"/>
  <c r="D52" i="37"/>
  <c r="Q33" i="37"/>
  <c r="M33" i="37" s="1"/>
  <c r="N33" i="37" s="1" a="1"/>
  <c r="D53" i="37"/>
  <c r="Q46" i="37"/>
  <c r="M46" i="37" s="1"/>
  <c r="N46" i="37" s="1" a="1"/>
  <c r="D54" i="37"/>
  <c r="Q29" i="37"/>
  <c r="M29" i="37" s="1"/>
  <c r="N29" i="37" s="1" a="1"/>
  <c r="D8" i="37"/>
  <c r="D55" i="37"/>
  <c r="Q28" i="37"/>
  <c r="M28" i="37" s="1"/>
  <c r="N28" i="37" s="1" a="1"/>
  <c r="Q14" i="37"/>
  <c r="M14" i="37" s="1"/>
  <c r="N14" i="37" s="1" a="1"/>
  <c r="D56" i="37"/>
  <c r="Q19" i="37"/>
  <c r="M19" i="37" s="1"/>
  <c r="N19" i="37" s="1" a="1"/>
  <c r="D57" i="37"/>
  <c r="O9" i="36"/>
  <c r="O38" i="36"/>
  <c r="O39" i="36"/>
  <c r="O30" i="36"/>
  <c r="O37" i="36"/>
  <c r="O60" i="36"/>
  <c r="O55" i="35"/>
  <c r="O53" i="35"/>
  <c r="O48" i="35"/>
  <c r="O34" i="35"/>
  <c r="O51" i="35"/>
  <c r="O26" i="35"/>
  <c r="O14" i="35"/>
  <c r="O18" i="35"/>
  <c r="O10" i="35"/>
  <c r="O12" i="35"/>
  <c r="O17" i="35"/>
  <c r="O16" i="35"/>
  <c r="O11" i="35"/>
  <c r="O25" i="35"/>
  <c r="O21" i="35"/>
  <c r="O31" i="35"/>
  <c r="O38" i="35"/>
  <c r="O54" i="35"/>
  <c r="O19" i="35"/>
  <c r="O41" i="35"/>
  <c r="O44" i="35"/>
  <c r="O43" i="35"/>
  <c r="O40" i="35"/>
  <c r="O37" i="35"/>
  <c r="O9" i="35"/>
  <c r="O15" i="35"/>
  <c r="O13" i="35"/>
  <c r="O27" i="35"/>
  <c r="O28" i="35"/>
  <c r="O30" i="35"/>
  <c r="O32" i="35"/>
  <c r="O60" i="35"/>
  <c r="O47" i="35"/>
  <c r="O59" i="35"/>
  <c r="O46" i="35"/>
  <c r="O61" i="35"/>
  <c r="O56" i="35"/>
  <c r="O58" i="35"/>
  <c r="D54" i="17"/>
  <c r="O36" i="36"/>
  <c r="O52" i="36"/>
  <c r="O48" i="36"/>
  <c r="O51" i="36"/>
  <c r="O53" i="36"/>
  <c r="O45" i="36"/>
  <c r="O47" i="36"/>
  <c r="O43" i="36"/>
  <c r="O42" i="36"/>
  <c r="O41" i="36"/>
  <c r="O40" i="36"/>
  <c r="O35" i="36"/>
  <c r="O16" i="36"/>
  <c r="O31" i="36"/>
  <c r="O32" i="36"/>
  <c r="O11" i="36"/>
  <c r="O29" i="36"/>
  <c r="O34" i="36"/>
  <c r="O46" i="36"/>
  <c r="O15" i="36"/>
  <c r="O28" i="36"/>
  <c r="O17" i="36"/>
  <c r="O13" i="36"/>
  <c r="O18" i="36"/>
  <c r="O27" i="36"/>
  <c r="O26" i="36"/>
  <c r="O24" i="36"/>
  <c r="O25" i="36"/>
  <c r="O22" i="36"/>
  <c r="O21" i="36"/>
  <c r="O20" i="36"/>
  <c r="O19" i="36"/>
  <c r="O49" i="36"/>
  <c r="O10" i="36"/>
  <c r="O50" i="36"/>
  <c r="O12" i="36"/>
  <c r="O44" i="36"/>
  <c r="O33" i="36"/>
  <c r="O14" i="36"/>
  <c r="N17" i="37" l="1" a="1"/>
  <c r="N24" i="37" a="1"/>
  <c r="N22" i="37" a="1"/>
  <c r="N21" i="37" a="1"/>
  <c r="N23" i="37" a="1"/>
  <c r="N15" i="37" a="1"/>
  <c r="N11" i="37" a="1"/>
  <c r="N16" i="37" a="1"/>
  <c r="N25" i="37" a="1"/>
  <c r="N26" i="37" a="1"/>
  <c r="N27" i="37" a="1"/>
  <c r="A44" i="17" a="1"/>
  <c r="E44" i="17" s="1"/>
  <c r="H44" i="17" a="1"/>
  <c r="I44" i="17" a="1"/>
  <c r="J44" i="17" a="1"/>
  <c r="K44" i="17" a="1"/>
  <c r="BO9" i="17" a="1"/>
  <c r="BO10" i="17" a="1"/>
  <c r="BO11" i="17" a="1"/>
  <c r="BO13" i="17" a="1"/>
  <c r="A194" i="22"/>
  <c r="A195" i="22"/>
  <c r="A196" i="22"/>
  <c r="P47" i="17" l="1"/>
  <c r="K37" i="17" a="1"/>
  <c r="J37" i="17" a="1"/>
  <c r="H37" i="17" a="1"/>
  <c r="I37" i="17" a="1"/>
  <c r="K36" i="17" a="1"/>
  <c r="H36" i="17" a="1"/>
  <c r="I36" i="17" a="1"/>
  <c r="J36" i="17" a="1"/>
  <c r="J33" i="17" a="1"/>
  <c r="I33" i="17" a="1"/>
  <c r="K33" i="17" a="1"/>
  <c r="H33" i="17" a="1"/>
  <c r="K32" i="17" a="1"/>
  <c r="J32" i="17" a="1"/>
  <c r="H32" i="17" a="1"/>
  <c r="I32" i="17" a="1"/>
  <c r="H31" i="17" a="1"/>
  <c r="I31" i="17" a="1"/>
  <c r="J31" i="17" a="1"/>
  <c r="K31" i="17" a="1"/>
  <c r="P34" i="17"/>
  <c r="P38" i="17"/>
  <c r="P37" i="17"/>
  <c r="P39" i="17"/>
  <c r="P40" i="17"/>
  <c r="P35" i="17"/>
  <c r="P41" i="17"/>
  <c r="P36" i="17"/>
  <c r="H35" i="17" a="1"/>
  <c r="I35" i="17" a="1"/>
  <c r="J35" i="17" a="1"/>
  <c r="K35" i="17" a="1"/>
  <c r="H34" i="17" a="1"/>
  <c r="I34" i="17" a="1"/>
  <c r="J34" i="17" a="1"/>
  <c r="K34" i="17" a="1"/>
  <c r="P46" i="17"/>
  <c r="P45" i="17"/>
  <c r="P44" i="17"/>
  <c r="P43" i="17"/>
  <c r="A43" i="17" a="1"/>
  <c r="J43" i="17" a="1"/>
  <c r="H43" i="17" a="1"/>
  <c r="I43" i="17" a="1"/>
  <c r="K43" i="17" a="1"/>
  <c r="H42" i="17" a="1"/>
  <c r="P42" i="17"/>
  <c r="K42" i="17" a="1"/>
  <c r="J42" i="17" a="1"/>
  <c r="A42" i="17" a="1"/>
  <c r="I42" i="17" a="1"/>
  <c r="A41" i="17" a="1"/>
  <c r="E41" i="17" s="1"/>
  <c r="H41" i="17" a="1"/>
  <c r="I41" i="17" a="1"/>
  <c r="K41" i="17" a="1"/>
  <c r="J41" i="17" a="1"/>
  <c r="A40" i="17" a="1"/>
  <c r="E40" i="17" s="1"/>
  <c r="H40" i="17" a="1"/>
  <c r="I40" i="17" a="1"/>
  <c r="K40" i="17" a="1"/>
  <c r="J40" i="17" a="1"/>
  <c r="A39" i="17" a="1"/>
  <c r="E39" i="17" s="1"/>
  <c r="H39" i="17" a="1"/>
  <c r="I39" i="17" a="1"/>
  <c r="K39" i="17" a="1"/>
  <c r="J39" i="17" a="1"/>
  <c r="A37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A34" i="17" a="1"/>
  <c r="H27" i="17" a="1"/>
  <c r="K27" i="17" a="1"/>
  <c r="A27" i="17" a="1"/>
  <c r="I27" i="17" a="1"/>
  <c r="J27" i="17" a="1"/>
  <c r="I13" i="17" a="1"/>
  <c r="H13" i="17" a="1"/>
  <c r="K13" i="17" a="1"/>
  <c r="J13" i="17" a="1"/>
  <c r="A13" i="17" a="1"/>
  <c r="E13" i="17" s="1"/>
  <c r="I20" i="17" a="1"/>
  <c r="A20" i="17" a="1"/>
  <c r="K20" i="17" a="1"/>
  <c r="H20" i="17" a="1"/>
  <c r="J20" i="17" a="1"/>
  <c r="A12" i="17" a="1"/>
  <c r="E12" i="17" s="1"/>
  <c r="J12" i="17" a="1"/>
  <c r="H12" i="17" a="1"/>
  <c r="K12" i="17" a="1"/>
  <c r="I12" i="17" a="1"/>
  <c r="A33" i="17" a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2" i="17" a="1"/>
  <c r="I18" i="17" a="1"/>
  <c r="A18" i="17" a="1"/>
  <c r="K18" i="17" a="1"/>
  <c r="H18" i="17" a="1"/>
  <c r="J18" i="17" a="1"/>
  <c r="J10" i="17" a="1"/>
  <c r="A10" i="17" a="1"/>
  <c r="E10" i="17" s="1"/>
  <c r="H10" i="17" a="1"/>
  <c r="K10" i="17" a="1"/>
  <c r="I10" i="17" a="1"/>
  <c r="K26" i="17" a="1"/>
  <c r="J26" i="17" a="1"/>
  <c r="H26" i="17" a="1"/>
  <c r="A26" i="17" a="1"/>
  <c r="I26" i="17" a="1"/>
  <c r="K17" i="17" a="1"/>
  <c r="J17" i="17" a="1"/>
  <c r="I17" i="17" a="1"/>
  <c r="H17" i="17" a="1"/>
  <c r="A17" i="17" a="1"/>
  <c r="A31" i="17" a="1"/>
  <c r="K25" i="17" a="1"/>
  <c r="H25" i="17" a="1"/>
  <c r="J25" i="17" a="1"/>
  <c r="A25" i="17" a="1"/>
  <c r="I25" i="17" a="1"/>
  <c r="H24" i="17" a="1"/>
  <c r="I24" i="17" a="1"/>
  <c r="K24" i="17" a="1"/>
  <c r="J24" i="17" a="1"/>
  <c r="A24" i="17" a="1"/>
  <c r="H16" i="17" a="1"/>
  <c r="J16" i="17" a="1"/>
  <c r="I16" i="17" a="1"/>
  <c r="K16" i="17" a="1"/>
  <c r="A16" i="17" a="1"/>
  <c r="K23" i="17" a="1"/>
  <c r="J23" i="17" a="1"/>
  <c r="H23" i="17" a="1"/>
  <c r="I23" i="17" a="1"/>
  <c r="A23" i="17" a="1"/>
  <c r="K22" i="17" a="1"/>
  <c r="J22" i="17" a="1"/>
  <c r="H22" i="17" a="1"/>
  <c r="I22" i="17" a="1"/>
  <c r="A22" i="17" a="1"/>
  <c r="J15" i="17" a="1"/>
  <c r="I15" i="17" a="1"/>
  <c r="H15" i="17" a="1"/>
  <c r="K15" i="17" a="1"/>
  <c r="A15" i="17" a="1"/>
  <c r="A36" i="17" a="1"/>
  <c r="A30" i="17" a="1"/>
  <c r="J30" i="17" a="1"/>
  <c r="K30" i="17" a="1"/>
  <c r="I30" i="17" a="1"/>
  <c r="H30" i="17" a="1"/>
  <c r="A35" i="17" a="1"/>
  <c r="A29" i="17" a="1"/>
  <c r="K29" i="17" a="1"/>
  <c r="J29" i="17" a="1"/>
  <c r="I29" i="17" a="1"/>
  <c r="H29" i="17" a="1"/>
  <c r="A21" i="17" a="1"/>
  <c r="K21" i="17" a="1"/>
  <c r="I21" i="17" a="1"/>
  <c r="H21" i="17" a="1"/>
  <c r="J21" i="17" a="1"/>
  <c r="K28" i="17" a="1"/>
  <c r="A28" i="17" a="1"/>
  <c r="H28" i="17" a="1"/>
  <c r="I28" i="17" a="1"/>
  <c r="J28" i="17" a="1"/>
  <c r="K14" i="17" a="1"/>
  <c r="I14" i="17" a="1"/>
  <c r="A14" i="17" a="1"/>
  <c r="E14" i="17" s="1"/>
  <c r="O53" i="17" s="1"/>
  <c r="J14" i="17" a="1"/>
  <c r="H14" i="17" a="1"/>
  <c r="K8" i="17" a="1"/>
  <c r="J8" i="17" a="1"/>
  <c r="H8" i="17" a="1"/>
  <c r="I8" i="17" a="1"/>
  <c r="A8" i="17" a="1"/>
  <c r="E8" i="17" s="1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P60" i="32"/>
  <c r="M60" i="32" s="1"/>
  <c r="N60" i="32" s="1" a="1"/>
  <c r="P61" i="32"/>
  <c r="M61" i="32" s="1"/>
  <c r="N61" i="32" s="1" a="1"/>
  <c r="P62" i="32"/>
  <c r="P63" i="32"/>
  <c r="P64" i="32"/>
  <c r="P65" i="32"/>
  <c r="P66" i="32"/>
  <c r="P67" i="32"/>
  <c r="P68" i="32"/>
  <c r="P69" i="32"/>
  <c r="M69" i="32" s="1"/>
  <c r="N69" i="32" s="1" a="1"/>
  <c r="P70" i="32"/>
  <c r="M70" i="32" s="1"/>
  <c r="N70" i="32" s="1" a="1"/>
  <c r="P71" i="32"/>
  <c r="M71" i="32" s="1"/>
  <c r="N71" i="32" s="1" a="1"/>
  <c r="P72" i="32"/>
  <c r="M72" i="32" s="1"/>
  <c r="N72" i="32" s="1" a="1"/>
  <c r="P73" i="32"/>
  <c r="M73" i="32" s="1"/>
  <c r="N73" i="32" s="1" a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P61" i="31"/>
  <c r="M61" i="31" s="1"/>
  <c r="N61" i="31" s="1" a="1"/>
  <c r="P62" i="31"/>
  <c r="P63" i="31"/>
  <c r="P64" i="31"/>
  <c r="M64" i="31" s="1"/>
  <c r="N64" i="31" s="1" a="1"/>
  <c r="P65" i="31"/>
  <c r="M65" i="31" s="1"/>
  <c r="N65" i="31" s="1" a="1"/>
  <c r="P66" i="31"/>
  <c r="M66" i="31" s="1"/>
  <c r="N66" i="31" s="1" a="1"/>
  <c r="P67" i="31"/>
  <c r="P68" i="31"/>
  <c r="P69" i="31"/>
  <c r="M69" i="31" s="1"/>
  <c r="N69" i="31" s="1" a="1"/>
  <c r="P70" i="31"/>
  <c r="P71" i="31"/>
  <c r="P72" i="31"/>
  <c r="M72" i="31" s="1"/>
  <c r="N72" i="31" s="1" a="1"/>
  <c r="P73" i="31"/>
  <c r="M73" i="31" s="1"/>
  <c r="N73" i="31" s="1" a="1"/>
  <c r="P74" i="31"/>
  <c r="P75" i="31"/>
  <c r="P76" i="31"/>
  <c r="M76" i="31" s="1"/>
  <c r="N76" i="31" s="1" a="1"/>
  <c r="P77" i="31"/>
  <c r="M77" i="31" s="1"/>
  <c r="N77" i="31" s="1" a="1"/>
  <c r="P78" i="31"/>
  <c r="M78" i="31" s="1"/>
  <c r="N78" i="31" s="1" a="1"/>
  <c r="P79" i="31"/>
  <c r="P80" i="31"/>
  <c r="P81" i="31"/>
  <c r="M81" i="31" s="1"/>
  <c r="N81" i="31" s="1" a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P56" i="32"/>
  <c r="P55" i="32"/>
  <c r="P54" i="32"/>
  <c r="P53" i="32"/>
  <c r="P52" i="32"/>
  <c r="P51" i="32"/>
  <c r="M51" i="32" s="1"/>
  <c r="N51" i="32" s="1" a="1"/>
  <c r="P50" i="32"/>
  <c r="M50" i="32" s="1"/>
  <c r="N50" i="32" s="1" a="1"/>
  <c r="P49" i="32"/>
  <c r="M49" i="32" s="1"/>
  <c r="N49" i="32" s="1" a="1"/>
  <c r="P48" i="32"/>
  <c r="M48" i="32" s="1"/>
  <c r="N48" i="32" s="1" a="1"/>
  <c r="P47" i="32"/>
  <c r="M47" i="32" s="1"/>
  <c r="N47" i="32" s="1" a="1"/>
  <c r="P46" i="32"/>
  <c r="P45" i="32"/>
  <c r="M45" i="32" s="1"/>
  <c r="N45" i="32" s="1" a="1"/>
  <c r="P44" i="32"/>
  <c r="P43" i="32"/>
  <c r="P42" i="32"/>
  <c r="P41" i="32"/>
  <c r="P40" i="32"/>
  <c r="P39" i="32"/>
  <c r="M39" i="32" s="1"/>
  <c r="N39" i="32" s="1" a="1"/>
  <c r="P38" i="32"/>
  <c r="M38" i="32" s="1"/>
  <c r="N38" i="32" s="1" a="1"/>
  <c r="P37" i="32"/>
  <c r="M37" i="32" s="1"/>
  <c r="N37" i="32" s="1" a="1"/>
  <c r="P36" i="32"/>
  <c r="M36" i="32" s="1"/>
  <c r="N36" i="32" s="1" a="1"/>
  <c r="P35" i="32"/>
  <c r="M35" i="32" s="1"/>
  <c r="N35" i="32" s="1" a="1"/>
  <c r="P34" i="32"/>
  <c r="P33" i="32"/>
  <c r="M33" i="32" s="1"/>
  <c r="N33" i="32" s="1" a="1"/>
  <c r="P32" i="32"/>
  <c r="P31" i="32"/>
  <c r="P30" i="32"/>
  <c r="P29" i="32"/>
  <c r="P28" i="32"/>
  <c r="P27" i="32"/>
  <c r="M27" i="32" s="1"/>
  <c r="N27" i="32" s="1" a="1"/>
  <c r="P26" i="32"/>
  <c r="M26" i="32" s="1"/>
  <c r="N26" i="32" s="1" a="1"/>
  <c r="P25" i="32"/>
  <c r="M25" i="32" s="1"/>
  <c r="N25" i="32" s="1" a="1"/>
  <c r="P24" i="32"/>
  <c r="M24" i="32" s="1"/>
  <c r="N24" i="32" s="1" a="1"/>
  <c r="P23" i="32"/>
  <c r="M23" i="32" s="1"/>
  <c r="N23" i="32" s="1" a="1"/>
  <c r="P22" i="32"/>
  <c r="M22" i="32"/>
  <c r="N22" i="32" s="1" a="1"/>
  <c r="P21" i="32"/>
  <c r="M21" i="32" s="1"/>
  <c r="N21" i="32" s="1" a="1"/>
  <c r="P20" i="32"/>
  <c r="P19" i="32"/>
  <c r="P18" i="32"/>
  <c r="P17" i="32"/>
  <c r="P16" i="32"/>
  <c r="M16" i="32" s="1"/>
  <c r="N16" i="32" s="1" a="1"/>
  <c r="P15" i="32"/>
  <c r="M15" i="32" s="1"/>
  <c r="N15" i="32" s="1" a="1"/>
  <c r="P14" i="32"/>
  <c r="M14" i="32" s="1"/>
  <c r="N14" i="32" s="1" a="1"/>
  <c r="BA13" i="32"/>
  <c r="BB13" i="32" s="1"/>
  <c r="P13" i="32"/>
  <c r="M13" i="32" s="1"/>
  <c r="N13" i="32" s="1" a="1"/>
  <c r="BA12" i="32"/>
  <c r="BB12" i="32" s="1"/>
  <c r="P12" i="32"/>
  <c r="BA11" i="32"/>
  <c r="BB11" i="32" s="1"/>
  <c r="P11" i="32"/>
  <c r="M11" i="32" s="1"/>
  <c r="N11" i="32" s="1" a="1"/>
  <c r="BA10" i="32"/>
  <c r="BB10" i="32" s="1"/>
  <c r="P10" i="32"/>
  <c r="M10" i="32" s="1"/>
  <c r="N10" i="32" s="1" a="1"/>
  <c r="BA9" i="32"/>
  <c r="BB9" i="32" s="1"/>
  <c r="P9" i="32"/>
  <c r="M9" i="32" s="1"/>
  <c r="N9" i="32" s="1" a="1"/>
  <c r="P58" i="31"/>
  <c r="M58" i="31" s="1"/>
  <c r="N58" i="31" s="1" a="1"/>
  <c r="P57" i="31"/>
  <c r="M57" i="31" s="1"/>
  <c r="N57" i="31" s="1" a="1"/>
  <c r="P56" i="31"/>
  <c r="P55" i="31"/>
  <c r="P54" i="31"/>
  <c r="P53" i="31"/>
  <c r="M53" i="31" s="1"/>
  <c r="N53" i="31" s="1" a="1"/>
  <c r="P52" i="31"/>
  <c r="M52" i="31" s="1"/>
  <c r="N52" i="31" s="1" a="1"/>
  <c r="P51" i="31"/>
  <c r="M51" i="31" s="1"/>
  <c r="N51" i="31" s="1" a="1"/>
  <c r="P50" i="31"/>
  <c r="M50" i="31" s="1"/>
  <c r="N50" i="31" s="1" a="1"/>
  <c r="P49" i="31"/>
  <c r="M49" i="31" s="1"/>
  <c r="N49" i="31" s="1" a="1"/>
  <c r="P48" i="31"/>
  <c r="M48" i="31" s="1"/>
  <c r="N48" i="31" s="1" a="1"/>
  <c r="P47" i="31"/>
  <c r="M47" i="31" s="1"/>
  <c r="N47" i="31" s="1" a="1"/>
  <c r="P46" i="31"/>
  <c r="M46" i="31" s="1"/>
  <c r="N46" i="31" s="1" a="1"/>
  <c r="P45" i="31"/>
  <c r="M45" i="31" s="1"/>
  <c r="N45" i="31" s="1" a="1"/>
  <c r="P44" i="31"/>
  <c r="P43" i="31"/>
  <c r="P42" i="31"/>
  <c r="P41" i="31"/>
  <c r="M41" i="31" s="1"/>
  <c r="N41" i="31" s="1" a="1"/>
  <c r="P40" i="31"/>
  <c r="M40" i="31" s="1"/>
  <c r="N40" i="31" s="1" a="1"/>
  <c r="P39" i="31"/>
  <c r="M39" i="31" s="1"/>
  <c r="N39" i="31" s="1" a="1"/>
  <c r="P38" i="31"/>
  <c r="M38" i="31" s="1"/>
  <c r="N38" i="31" s="1" a="1"/>
  <c r="P37" i="31"/>
  <c r="M37" i="31" s="1"/>
  <c r="N37" i="31" s="1" a="1"/>
  <c r="P36" i="31"/>
  <c r="M36" i="31" s="1"/>
  <c r="N36" i="31" s="1" a="1"/>
  <c r="P35" i="31"/>
  <c r="M35" i="31" s="1"/>
  <c r="N35" i="31" s="1" a="1"/>
  <c r="P34" i="31"/>
  <c r="M34" i="31" s="1"/>
  <c r="N34" i="31" s="1" a="1"/>
  <c r="P33" i="31"/>
  <c r="M33" i="31" s="1"/>
  <c r="N33" i="31" s="1" a="1"/>
  <c r="P32" i="31"/>
  <c r="P31" i="31"/>
  <c r="P30" i="31"/>
  <c r="P29" i="31"/>
  <c r="M29" i="31" s="1"/>
  <c r="N29" i="31" s="1" a="1"/>
  <c r="P28" i="31"/>
  <c r="M28" i="31" s="1"/>
  <c r="N28" i="31" s="1" a="1"/>
  <c r="P27" i="31"/>
  <c r="P26" i="31"/>
  <c r="P25" i="31"/>
  <c r="M25" i="31" s="1"/>
  <c r="N25" i="31" s="1" a="1"/>
  <c r="P24" i="31"/>
  <c r="M24" i="31" s="1"/>
  <c r="N24" i="31" s="1" a="1"/>
  <c r="P23" i="31"/>
  <c r="M23" i="31" s="1"/>
  <c r="N23" i="31" s="1" a="1"/>
  <c r="P22" i="31"/>
  <c r="M22" i="31" s="1"/>
  <c r="N22" i="31" s="1" a="1"/>
  <c r="P21" i="31"/>
  <c r="M21" i="31" s="1"/>
  <c r="N21" i="31" s="1" a="1"/>
  <c r="P20" i="31"/>
  <c r="P19" i="31"/>
  <c r="M19" i="31" s="1"/>
  <c r="N19" i="31" s="1" a="1"/>
  <c r="P18" i="31"/>
  <c r="M18" i="31" s="1"/>
  <c r="N18" i="31" s="1" a="1"/>
  <c r="P17" i="31"/>
  <c r="M17" i="31" s="1"/>
  <c r="N17" i="31" s="1" a="1"/>
  <c r="P16" i="31"/>
  <c r="M16" i="31" s="1"/>
  <c r="N16" i="31" s="1" a="1"/>
  <c r="P15" i="31"/>
  <c r="P14" i="31"/>
  <c r="BA14" i="31"/>
  <c r="BB14" i="31" s="1"/>
  <c r="P13" i="31"/>
  <c r="M13" i="31" s="1"/>
  <c r="N13" i="31" s="1" a="1"/>
  <c r="BA10" i="31"/>
  <c r="BB10" i="31" s="1"/>
  <c r="P12" i="31"/>
  <c r="M12" i="31" s="1"/>
  <c r="N12" i="31" s="1" a="1"/>
  <c r="BA9" i="31"/>
  <c r="BB9" i="31" s="1"/>
  <c r="P11" i="31"/>
  <c r="M11" i="31" s="1"/>
  <c r="N11" i="31" s="1" a="1"/>
  <c r="BA13" i="31"/>
  <c r="BB13" i="31" s="1"/>
  <c r="P10" i="31"/>
  <c r="M10" i="31" s="1"/>
  <c r="N10" i="31" s="1" a="1"/>
  <c r="BA15" i="31"/>
  <c r="BB15" i="31" s="1"/>
  <c r="P9" i="31"/>
  <c r="M9" i="31" s="1"/>
  <c r="N9" i="31" s="1" a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P58" i="30"/>
  <c r="M58" i="30" s="1"/>
  <c r="N58" i="30" s="1" a="1"/>
  <c r="P59" i="30"/>
  <c r="M59" i="30" s="1"/>
  <c r="N59" i="30" s="1" a="1"/>
  <c r="P54" i="30"/>
  <c r="M54" i="30" s="1"/>
  <c r="N54" i="30" s="1" a="1"/>
  <c r="P55" i="30"/>
  <c r="M55" i="30" s="1"/>
  <c r="N55" i="30" s="1" a="1"/>
  <c r="P56" i="30"/>
  <c r="M56" i="30" s="1"/>
  <c r="N56" i="30" s="1" a="1"/>
  <c r="P51" i="30"/>
  <c r="M51" i="30" s="1"/>
  <c r="N51" i="30" s="1" a="1"/>
  <c r="P52" i="30"/>
  <c r="M52" i="30" s="1"/>
  <c r="N52" i="30" s="1" a="1"/>
  <c r="P53" i="30"/>
  <c r="M53" i="30" s="1"/>
  <c r="N53" i="30" s="1" a="1"/>
  <c r="P49" i="30"/>
  <c r="M49" i="30" s="1"/>
  <c r="N49" i="30" s="1" a="1"/>
  <c r="P50" i="30"/>
  <c r="M50" i="30" s="1"/>
  <c r="N50" i="30" s="1" a="1"/>
  <c r="P47" i="30"/>
  <c r="M47" i="30" s="1"/>
  <c r="N47" i="30" s="1" a="1"/>
  <c r="P48" i="30"/>
  <c r="M48" i="30" s="1"/>
  <c r="N48" i="30" s="1" a="1"/>
  <c r="P45" i="30"/>
  <c r="M45" i="30" s="1"/>
  <c r="N45" i="30" s="1" a="1"/>
  <c r="P46" i="30"/>
  <c r="M46" i="30" s="1"/>
  <c r="N46" i="30" s="1" a="1"/>
  <c r="P43" i="30"/>
  <c r="M43" i="30" s="1"/>
  <c r="N43" i="30" s="1" a="1"/>
  <c r="P44" i="30"/>
  <c r="M44" i="30" s="1"/>
  <c r="N44" i="30" s="1" a="1"/>
  <c r="P41" i="30"/>
  <c r="M41" i="30" s="1"/>
  <c r="N41" i="30" s="1" a="1"/>
  <c r="P42" i="30"/>
  <c r="M42" i="30" s="1"/>
  <c r="N42" i="30" s="1" a="1"/>
  <c r="P39" i="30"/>
  <c r="M39" i="30" s="1"/>
  <c r="N39" i="30" s="1" a="1"/>
  <c r="P40" i="30"/>
  <c r="M40" i="30" s="1"/>
  <c r="N40" i="30" s="1" a="1"/>
  <c r="P37" i="30"/>
  <c r="M37" i="30" s="1"/>
  <c r="N37" i="30" s="1" a="1"/>
  <c r="P38" i="30"/>
  <c r="M38" i="30" s="1"/>
  <c r="N38" i="30" s="1" a="1"/>
  <c r="P34" i="30"/>
  <c r="M34" i="30" s="1"/>
  <c r="N34" i="30" s="1" a="1"/>
  <c r="P35" i="30"/>
  <c r="M35" i="30" s="1"/>
  <c r="N35" i="30" s="1" a="1"/>
  <c r="P36" i="30"/>
  <c r="M36" i="30" s="1"/>
  <c r="N36" i="30" s="1" a="1"/>
  <c r="P31" i="30"/>
  <c r="M31" i="30" s="1"/>
  <c r="N31" i="30" s="1" a="1"/>
  <c r="P32" i="30"/>
  <c r="M32" i="30" s="1"/>
  <c r="N32" i="30" s="1" a="1"/>
  <c r="P33" i="30"/>
  <c r="M33" i="30" s="1"/>
  <c r="N33" i="30" s="1" a="1"/>
  <c r="P28" i="30"/>
  <c r="M28" i="30" s="1"/>
  <c r="N28" i="30" s="1" a="1"/>
  <c r="P29" i="30"/>
  <c r="M29" i="30" s="1"/>
  <c r="N29" i="30" s="1" a="1"/>
  <c r="P30" i="30"/>
  <c r="M30" i="30" s="1"/>
  <c r="N30" i="30" s="1" a="1"/>
  <c r="P23" i="30"/>
  <c r="M23" i="30" s="1"/>
  <c r="N23" i="30" s="1" a="1"/>
  <c r="P24" i="30"/>
  <c r="M24" i="30" s="1"/>
  <c r="N24" i="30" s="1" a="1"/>
  <c r="P25" i="30"/>
  <c r="M25" i="30" s="1"/>
  <c r="N25" i="30" s="1" a="1"/>
  <c r="P26" i="30"/>
  <c r="M26" i="30" s="1"/>
  <c r="N26" i="30" s="1" a="1"/>
  <c r="P27" i="30"/>
  <c r="M27" i="30" s="1"/>
  <c r="N27" i="30" s="1" a="1"/>
  <c r="P15" i="30"/>
  <c r="M15" i="30" s="1"/>
  <c r="N15" i="30" s="1" a="1"/>
  <c r="P16" i="30"/>
  <c r="M16" i="30" s="1"/>
  <c r="N16" i="30" s="1" a="1"/>
  <c r="P17" i="30"/>
  <c r="M17" i="30" s="1"/>
  <c r="N17" i="30" s="1" a="1"/>
  <c r="P18" i="30"/>
  <c r="M18" i="30" s="1"/>
  <c r="N18" i="30" s="1" a="1"/>
  <c r="P19" i="30"/>
  <c r="M19" i="30" s="1"/>
  <c r="N19" i="30" s="1" a="1"/>
  <c r="P20" i="30"/>
  <c r="M20" i="30" s="1"/>
  <c r="N20" i="30" s="1" a="1"/>
  <c r="P21" i="30"/>
  <c r="M21" i="30" s="1"/>
  <c r="N21" i="30" s="1" a="1"/>
  <c r="P22" i="30"/>
  <c r="M22" i="30" s="1"/>
  <c r="N22" i="30" s="1" a="1"/>
  <c r="P10" i="30"/>
  <c r="M10" i="30" s="1"/>
  <c r="N10" i="30" s="1" a="1"/>
  <c r="P11" i="30"/>
  <c r="M11" i="30" s="1"/>
  <c r="N11" i="30" s="1" a="1"/>
  <c r="P12" i="30"/>
  <c r="M12" i="30" s="1"/>
  <c r="N12" i="30" s="1" a="1"/>
  <c r="P13" i="30"/>
  <c r="M13" i="30" s="1"/>
  <c r="N13" i="30" s="1" a="1"/>
  <c r="P14" i="30"/>
  <c r="M14" i="30" s="1"/>
  <c r="N14" i="30" s="1" a="1"/>
  <c r="P9" i="30"/>
  <c r="M9" i="30" s="1"/>
  <c r="N9" i="30" s="1" a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P16" i="16"/>
  <c r="M16" i="16" s="1"/>
  <c r="N16" i="16" s="1" a="1"/>
  <c r="P17" i="16"/>
  <c r="M17" i="16" s="1"/>
  <c r="N17" i="16" s="1" a="1"/>
  <c r="P18" i="16"/>
  <c r="M18" i="16" s="1"/>
  <c r="N18" i="16" s="1" a="1"/>
  <c r="P19" i="16"/>
  <c r="M19" i="16" s="1"/>
  <c r="N19" i="16" s="1" a="1"/>
  <c r="P20" i="16"/>
  <c r="M20" i="16" s="1"/>
  <c r="N20" i="16" s="1" a="1"/>
  <c r="P25" i="16"/>
  <c r="M25" i="16" s="1"/>
  <c r="N25" i="16" s="1" a="1"/>
  <c r="P26" i="16"/>
  <c r="M26" i="16" s="1"/>
  <c r="N26" i="16" s="1" a="1"/>
  <c r="P27" i="16"/>
  <c r="M27" i="16" s="1"/>
  <c r="N27" i="16" s="1" a="1"/>
  <c r="P28" i="16"/>
  <c r="M28" i="16" s="1"/>
  <c r="N28" i="16" s="1" a="1"/>
  <c r="P29" i="16"/>
  <c r="M29" i="16" s="1"/>
  <c r="N29" i="16" s="1" a="1"/>
  <c r="P30" i="16"/>
  <c r="M30" i="16" s="1"/>
  <c r="N30" i="16" s="1" a="1"/>
  <c r="P31" i="16"/>
  <c r="M31" i="16" s="1"/>
  <c r="N31" i="16" s="1" a="1"/>
  <c r="P32" i="16"/>
  <c r="M32" i="16" s="1"/>
  <c r="N32" i="16" s="1" a="1"/>
  <c r="P35" i="16"/>
  <c r="M35" i="16" s="1"/>
  <c r="N35" i="16" s="1" a="1"/>
  <c r="P40" i="16"/>
  <c r="M40" i="16" s="1"/>
  <c r="N40" i="16" s="1" a="1"/>
  <c r="P41" i="16"/>
  <c r="M41" i="16" s="1"/>
  <c r="N41" i="16" s="1" a="1"/>
  <c r="P42" i="16"/>
  <c r="M42" i="16" s="1"/>
  <c r="N42" i="16" s="1" a="1"/>
  <c r="P43" i="16"/>
  <c r="M43" i="16" s="1"/>
  <c r="N43" i="16" s="1" a="1"/>
  <c r="P44" i="16"/>
  <c r="M44" i="16" s="1"/>
  <c r="N44" i="16" s="1" a="1"/>
  <c r="P47" i="16"/>
  <c r="M47" i="16" s="1"/>
  <c r="N47" i="16" s="1" a="1"/>
  <c r="P65" i="16"/>
  <c r="M65" i="16" s="1"/>
  <c r="N65" i="16" s="1" a="1"/>
  <c r="P66" i="16"/>
  <c r="M66" i="16" s="1"/>
  <c r="N66" i="16" s="1" a="1"/>
  <c r="P67" i="16"/>
  <c r="M67" i="16" s="1"/>
  <c r="N67" i="16" s="1" a="1"/>
  <c r="P68" i="16"/>
  <c r="M68" i="16" s="1"/>
  <c r="N68" i="16" s="1" a="1"/>
  <c r="P70" i="16"/>
  <c r="M70" i="16" s="1"/>
  <c r="N70" i="16" s="1" a="1"/>
  <c r="P71" i="16"/>
  <c r="M71" i="16" s="1"/>
  <c r="N71" i="16" s="1" a="1"/>
  <c r="P74" i="16"/>
  <c r="M74" i="16" s="1"/>
  <c r="N74" i="16" s="1" a="1"/>
  <c r="P75" i="16"/>
  <c r="M75" i="16" s="1"/>
  <c r="N75" i="16" s="1" a="1"/>
  <c r="P76" i="16"/>
  <c r="M76" i="16" s="1"/>
  <c r="N76" i="16" s="1" a="1"/>
  <c r="P77" i="16"/>
  <c r="M77" i="16" s="1"/>
  <c r="N77" i="16" s="1" a="1"/>
  <c r="P78" i="16"/>
  <c r="M78" i="16" s="1"/>
  <c r="N78" i="16" s="1" a="1"/>
  <c r="P79" i="16"/>
  <c r="M79" i="16" s="1"/>
  <c r="N79" i="16" s="1" a="1"/>
  <c r="P80" i="16"/>
  <c r="M80" i="16" s="1"/>
  <c r="N80" i="16" s="1" a="1"/>
  <c r="P14" i="16"/>
  <c r="M14" i="16" s="1"/>
  <c r="N14" i="16" s="1" a="1"/>
  <c r="P22" i="16"/>
  <c r="M22" i="16" s="1"/>
  <c r="N22" i="16" s="1" a="1"/>
  <c r="P23" i="16"/>
  <c r="M23" i="16" s="1"/>
  <c r="N23" i="16" s="1" a="1"/>
  <c r="P24" i="16"/>
  <c r="M24" i="16" s="1"/>
  <c r="N24" i="16" s="1" a="1"/>
  <c r="P36" i="16"/>
  <c r="M36" i="16" s="1"/>
  <c r="N36" i="16" s="1" a="1"/>
  <c r="P37" i="16"/>
  <c r="M37" i="16" s="1"/>
  <c r="N37" i="16" s="1" a="1"/>
  <c r="P38" i="16"/>
  <c r="M38" i="16" s="1"/>
  <c r="N38" i="16" s="1" a="1"/>
  <c r="P39" i="16"/>
  <c r="M39" i="16" s="1"/>
  <c r="N39" i="16" s="1" a="1"/>
  <c r="P49" i="16"/>
  <c r="M49" i="16" s="1"/>
  <c r="N49" i="16" s="1" a="1"/>
  <c r="P50" i="16"/>
  <c r="M50" i="16" s="1"/>
  <c r="N50" i="16" s="1" a="1"/>
  <c r="P51" i="16"/>
  <c r="M51" i="16" s="1"/>
  <c r="N51" i="16" s="1" a="1"/>
  <c r="P52" i="16"/>
  <c r="M52" i="16" s="1"/>
  <c r="N52" i="16" s="1" a="1"/>
  <c r="P53" i="16"/>
  <c r="M53" i="16" s="1"/>
  <c r="N53" i="16" s="1" a="1"/>
  <c r="P55" i="16"/>
  <c r="M55" i="16" s="1"/>
  <c r="N55" i="16" s="1" a="1"/>
  <c r="P56" i="16"/>
  <c r="M56" i="16" s="1"/>
  <c r="N56" i="16" s="1" a="1"/>
  <c r="P57" i="16"/>
  <c r="M57" i="16" s="1"/>
  <c r="N57" i="16" s="1" a="1"/>
  <c r="P58" i="16"/>
  <c r="M58" i="16" s="1"/>
  <c r="N58" i="16" s="1" a="1"/>
  <c r="P59" i="16"/>
  <c r="M59" i="16" s="1"/>
  <c r="N59" i="16" s="1" a="1"/>
  <c r="P60" i="16"/>
  <c r="M60" i="16" s="1"/>
  <c r="N60" i="16" s="1" a="1"/>
  <c r="P61" i="16"/>
  <c r="M61" i="16" s="1"/>
  <c r="N61" i="16" s="1" a="1"/>
  <c r="P62" i="16"/>
  <c r="M62" i="16" s="1"/>
  <c r="N62" i="16" s="1" a="1"/>
  <c r="P63" i="16"/>
  <c r="M63" i="16" s="1"/>
  <c r="N63" i="16" s="1" a="1"/>
  <c r="P69" i="16"/>
  <c r="M69" i="16" s="1"/>
  <c r="N69" i="16" s="1" a="1"/>
  <c r="P81" i="16"/>
  <c r="M81" i="16" s="1"/>
  <c r="N81" i="16" s="1" a="1"/>
  <c r="P82" i="16"/>
  <c r="P64" i="16"/>
  <c r="P54" i="16"/>
  <c r="M54" i="16" s="1"/>
  <c r="N54" i="16" s="1" a="1"/>
  <c r="C76" i="16"/>
  <c r="D76" i="16" s="1"/>
  <c r="P9" i="16"/>
  <c r="P10" i="16"/>
  <c r="M10" i="16" s="1"/>
  <c r="N10" i="16" s="1" a="1"/>
  <c r="P12" i="16"/>
  <c r="M12" i="16" s="1"/>
  <c r="N12" i="16" s="1" a="1"/>
  <c r="P13" i="16"/>
  <c r="M13" i="16" s="1"/>
  <c r="N13" i="16" s="1" a="1"/>
  <c r="P21" i="16"/>
  <c r="M21" i="16" s="1"/>
  <c r="N21" i="16" s="1" a="1"/>
  <c r="P33" i="16"/>
  <c r="M33" i="16" s="1"/>
  <c r="N33" i="16" s="1" a="1"/>
  <c r="P34" i="16"/>
  <c r="M34" i="16" s="1"/>
  <c r="N34" i="16" s="1" a="1"/>
  <c r="P45" i="16"/>
  <c r="M45" i="16" s="1"/>
  <c r="N45" i="16" s="1" a="1"/>
  <c r="P46" i="16"/>
  <c r="M46" i="16" s="1"/>
  <c r="N46" i="16" s="1" a="1"/>
  <c r="P48" i="16"/>
  <c r="M48" i="16" s="1"/>
  <c r="N48" i="16" s="1" a="1"/>
  <c r="P73" i="16"/>
  <c r="M73" i="16" s="1"/>
  <c r="N73" i="16" s="1" a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P11" i="12"/>
  <c r="M11" i="12" s="1"/>
  <c r="N11" i="12" s="1" a="1"/>
  <c r="P12" i="12"/>
  <c r="M12" i="12" s="1"/>
  <c r="N12" i="12" s="1" a="1"/>
  <c r="P13" i="12"/>
  <c r="M13" i="12" s="1"/>
  <c r="N13" i="12" s="1" a="1"/>
  <c r="P14" i="12"/>
  <c r="M14" i="12" s="1"/>
  <c r="N14" i="12" s="1" a="1"/>
  <c r="P15" i="12"/>
  <c r="M15" i="12" s="1"/>
  <c r="N15" i="12" s="1" a="1"/>
  <c r="P16" i="12"/>
  <c r="M16" i="12" s="1"/>
  <c r="N16" i="12" s="1" a="1"/>
  <c r="P17" i="12"/>
  <c r="M17" i="12" s="1"/>
  <c r="N17" i="12" s="1" a="1"/>
  <c r="P18" i="12"/>
  <c r="M18" i="12" s="1"/>
  <c r="N18" i="12" s="1" a="1"/>
  <c r="P19" i="12"/>
  <c r="M19" i="12" s="1"/>
  <c r="N19" i="12" s="1" a="1"/>
  <c r="P20" i="12"/>
  <c r="M20" i="12" s="1"/>
  <c r="N20" i="12" s="1" a="1"/>
  <c r="P21" i="12"/>
  <c r="M21" i="12" s="1"/>
  <c r="N21" i="12" s="1" a="1"/>
  <c r="P22" i="12"/>
  <c r="M22" i="12" s="1"/>
  <c r="N22" i="12" s="1" a="1"/>
  <c r="P23" i="12"/>
  <c r="M23" i="12" s="1"/>
  <c r="N23" i="12" s="1" a="1"/>
  <c r="P24" i="12"/>
  <c r="M24" i="12" s="1"/>
  <c r="N24" i="12" s="1" a="1"/>
  <c r="P25" i="12"/>
  <c r="M25" i="12" s="1"/>
  <c r="N25" i="12" s="1" a="1"/>
  <c r="P26" i="12"/>
  <c r="M26" i="12" s="1"/>
  <c r="N26" i="12" s="1" a="1"/>
  <c r="P27" i="12"/>
  <c r="M27" i="12" s="1"/>
  <c r="N27" i="12" s="1" a="1"/>
  <c r="P28" i="12"/>
  <c r="M28" i="12" s="1"/>
  <c r="N28" i="12" s="1" a="1"/>
  <c r="P29" i="12"/>
  <c r="M29" i="12" s="1"/>
  <c r="N29" i="12" s="1" a="1"/>
  <c r="P30" i="12"/>
  <c r="M30" i="12" s="1"/>
  <c r="N30" i="12" s="1" a="1"/>
  <c r="P31" i="12"/>
  <c r="M31" i="12" s="1"/>
  <c r="N31" i="12" s="1" a="1"/>
  <c r="P32" i="12"/>
  <c r="M32" i="12" s="1"/>
  <c r="N32" i="12" s="1" a="1"/>
  <c r="P33" i="12"/>
  <c r="M33" i="12" s="1"/>
  <c r="N33" i="12" s="1" a="1"/>
  <c r="P34" i="12"/>
  <c r="M34" i="12" s="1"/>
  <c r="N34" i="12" s="1" a="1"/>
  <c r="P35" i="12"/>
  <c r="M35" i="12" s="1"/>
  <c r="N35" i="12" s="1" a="1"/>
  <c r="P36" i="12"/>
  <c r="M36" i="12" s="1"/>
  <c r="N36" i="12" s="1" a="1"/>
  <c r="P37" i="12"/>
  <c r="M37" i="12" s="1"/>
  <c r="N37" i="12" s="1" a="1"/>
  <c r="P38" i="12"/>
  <c r="M38" i="12" s="1"/>
  <c r="N38" i="12" s="1" a="1"/>
  <c r="P39" i="12"/>
  <c r="M39" i="12" s="1"/>
  <c r="N39" i="12" s="1" a="1"/>
  <c r="P40" i="12"/>
  <c r="M40" i="12" s="1"/>
  <c r="N40" i="12" s="1" a="1"/>
  <c r="P41" i="12"/>
  <c r="M41" i="12" s="1"/>
  <c r="N41" i="12" s="1" a="1"/>
  <c r="P42" i="12"/>
  <c r="M42" i="12" s="1"/>
  <c r="N42" i="12" s="1" a="1"/>
  <c r="P43" i="12"/>
  <c r="M43" i="12" s="1"/>
  <c r="N43" i="12" s="1" a="1"/>
  <c r="P44" i="12"/>
  <c r="M44" i="12" s="1"/>
  <c r="N44" i="12" s="1" a="1"/>
  <c r="P45" i="12"/>
  <c r="M45" i="12" s="1"/>
  <c r="N45" i="12" s="1" a="1"/>
  <c r="P46" i="12"/>
  <c r="M46" i="12" s="1"/>
  <c r="N46" i="12" s="1" a="1"/>
  <c r="P47" i="12"/>
  <c r="M47" i="12" s="1"/>
  <c r="N47" i="12" s="1" a="1"/>
  <c r="P48" i="12"/>
  <c r="M48" i="12" s="1"/>
  <c r="N48" i="12" s="1" a="1"/>
  <c r="P49" i="12"/>
  <c r="M49" i="12" s="1"/>
  <c r="N49" i="12" s="1" a="1"/>
  <c r="P50" i="12"/>
  <c r="M50" i="12" s="1"/>
  <c r="N50" i="12" s="1" a="1"/>
  <c r="P51" i="12"/>
  <c r="M51" i="12" s="1"/>
  <c r="N51" i="12" s="1" a="1"/>
  <c r="P52" i="12"/>
  <c r="M52" i="12" s="1"/>
  <c r="N52" i="12" s="1" a="1"/>
  <c r="P53" i="12"/>
  <c r="M53" i="12" s="1"/>
  <c r="N53" i="12" s="1" a="1"/>
  <c r="P54" i="12"/>
  <c r="M54" i="12" s="1"/>
  <c r="N54" i="12" s="1" a="1"/>
  <c r="P55" i="12"/>
  <c r="M55" i="12" s="1"/>
  <c r="N55" i="12" s="1" a="1"/>
  <c r="P56" i="12"/>
  <c r="M56" i="12" s="1"/>
  <c r="N56" i="12" s="1" a="1"/>
  <c r="P57" i="12"/>
  <c r="M57" i="12" s="1"/>
  <c r="N57" i="12" s="1" a="1"/>
  <c r="P58" i="12"/>
  <c r="M58" i="12" s="1"/>
  <c r="N58" i="12" s="1" a="1"/>
  <c r="P59" i="12"/>
  <c r="M59" i="12" s="1"/>
  <c r="N59" i="12" s="1" a="1"/>
  <c r="P60" i="12"/>
  <c r="M60" i="12" s="1"/>
  <c r="N60" i="12" s="1" a="1"/>
  <c r="P61" i="12"/>
  <c r="M61" i="12" s="1"/>
  <c r="N61" i="12" s="1" a="1"/>
  <c r="P62" i="12"/>
  <c r="M62" i="12" s="1"/>
  <c r="N62" i="12" s="1" a="1"/>
  <c r="P63" i="12"/>
  <c r="M63" i="12" s="1"/>
  <c r="N63" i="12" s="1" a="1"/>
  <c r="P64" i="12"/>
  <c r="M64" i="12" s="1"/>
  <c r="N64" i="12" s="1" a="1"/>
  <c r="P65" i="12"/>
  <c r="M65" i="12" s="1"/>
  <c r="N65" i="12" s="1" a="1"/>
  <c r="P66" i="12"/>
  <c r="M66" i="12" s="1"/>
  <c r="N66" i="12" s="1" a="1"/>
  <c r="P67" i="12"/>
  <c r="M67" i="12" s="1"/>
  <c r="N67" i="12" s="1" a="1"/>
  <c r="P68" i="12"/>
  <c r="M68" i="12" s="1"/>
  <c r="N68" i="12" s="1" a="1"/>
  <c r="P69" i="12"/>
  <c r="M69" i="12" s="1"/>
  <c r="N69" i="12" s="1" a="1"/>
  <c r="P70" i="12"/>
  <c r="M70" i="12" s="1"/>
  <c r="N70" i="12" s="1" a="1"/>
  <c r="P71" i="12"/>
  <c r="M71" i="12" s="1"/>
  <c r="N71" i="12" s="1" a="1"/>
  <c r="P72" i="12"/>
  <c r="M72" i="12" s="1"/>
  <c r="N72" i="12" s="1" a="1"/>
  <c r="P73" i="12"/>
  <c r="M73" i="12" s="1"/>
  <c r="N73" i="12" s="1" a="1"/>
  <c r="P74" i="12"/>
  <c r="M74" i="12" s="1"/>
  <c r="N74" i="12" s="1" a="1"/>
  <c r="P75" i="12"/>
  <c r="M75" i="12" s="1"/>
  <c r="N75" i="12" s="1" a="1"/>
  <c r="P76" i="12"/>
  <c r="M76" i="12" s="1"/>
  <c r="N76" i="12" s="1" a="1"/>
  <c r="P77" i="12"/>
  <c r="M77" i="12" s="1"/>
  <c r="N77" i="12" s="1" a="1"/>
  <c r="P78" i="12"/>
  <c r="M78" i="12" s="1"/>
  <c r="N78" i="12" s="1" a="1"/>
  <c r="P9" i="12"/>
  <c r="M9" i="12" s="1"/>
  <c r="N9" i="12" s="1" a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P11" i="13"/>
  <c r="M11" i="13" s="1"/>
  <c r="N11" i="13" s="1" a="1"/>
  <c r="P12" i="13"/>
  <c r="M12" i="13" s="1"/>
  <c r="N12" i="13" s="1" a="1"/>
  <c r="P13" i="13"/>
  <c r="M13" i="13" s="1"/>
  <c r="N13" i="13" s="1" a="1"/>
  <c r="P14" i="13"/>
  <c r="M14" i="13" s="1"/>
  <c r="N14" i="13" s="1" a="1"/>
  <c r="P15" i="13"/>
  <c r="P16" i="13"/>
  <c r="M16" i="13" s="1"/>
  <c r="N16" i="13" s="1" a="1"/>
  <c r="P17" i="13"/>
  <c r="P18" i="13"/>
  <c r="M18" i="13" s="1"/>
  <c r="N18" i="13" s="1" a="1"/>
  <c r="P19" i="13"/>
  <c r="M19" i="13" s="1"/>
  <c r="N19" i="13" s="1" a="1"/>
  <c r="P20" i="13"/>
  <c r="M20" i="13" s="1"/>
  <c r="N20" i="13" s="1" a="1"/>
  <c r="P21" i="13"/>
  <c r="M21" i="13" s="1"/>
  <c r="N21" i="13" s="1" a="1"/>
  <c r="P22" i="13"/>
  <c r="M22" i="13" s="1"/>
  <c r="N22" i="13" s="1" a="1"/>
  <c r="P23" i="13"/>
  <c r="M23" i="13" s="1"/>
  <c r="N23" i="13" s="1" a="1"/>
  <c r="P24" i="13"/>
  <c r="M24" i="13" s="1"/>
  <c r="N24" i="13" s="1" a="1"/>
  <c r="P25" i="13"/>
  <c r="M25" i="13" s="1"/>
  <c r="N25" i="13" s="1" a="1"/>
  <c r="P26" i="13"/>
  <c r="M26" i="13" s="1"/>
  <c r="N26" i="13" s="1" a="1"/>
  <c r="P27" i="13"/>
  <c r="M27" i="13" s="1"/>
  <c r="N27" i="13" s="1" a="1"/>
  <c r="P28" i="13"/>
  <c r="M28" i="13" s="1"/>
  <c r="N28" i="13" s="1" a="1"/>
  <c r="P29" i="13"/>
  <c r="M29" i="13" s="1"/>
  <c r="N29" i="13" s="1" a="1"/>
  <c r="P30" i="13"/>
  <c r="M30" i="13" s="1"/>
  <c r="N30" i="13" s="1" a="1"/>
  <c r="P31" i="13"/>
  <c r="M31" i="13" s="1"/>
  <c r="N31" i="13" s="1" a="1"/>
  <c r="P32" i="13"/>
  <c r="M32" i="13" s="1"/>
  <c r="N32" i="13" s="1" a="1"/>
  <c r="P33" i="13"/>
  <c r="M33" i="13" s="1"/>
  <c r="N33" i="13" s="1" a="1"/>
  <c r="P34" i="13"/>
  <c r="M34" i="13" s="1"/>
  <c r="N34" i="13" s="1" a="1"/>
  <c r="P35" i="13"/>
  <c r="M35" i="13" s="1"/>
  <c r="N35" i="13" s="1" a="1"/>
  <c r="P36" i="13"/>
  <c r="M36" i="13" s="1"/>
  <c r="N36" i="13" s="1" a="1"/>
  <c r="P37" i="13"/>
  <c r="M37" i="13" s="1"/>
  <c r="N37" i="13" s="1" a="1"/>
  <c r="P38" i="13"/>
  <c r="M38" i="13" s="1"/>
  <c r="N38" i="13" s="1" a="1"/>
  <c r="P39" i="13"/>
  <c r="M39" i="13" s="1"/>
  <c r="N39" i="13" s="1" a="1"/>
  <c r="P40" i="13"/>
  <c r="M40" i="13" s="1"/>
  <c r="N40" i="13" s="1" a="1"/>
  <c r="P41" i="13"/>
  <c r="M41" i="13" s="1"/>
  <c r="N41" i="13" s="1" a="1"/>
  <c r="P42" i="13"/>
  <c r="M42" i="13" s="1"/>
  <c r="N42" i="13" s="1" a="1"/>
  <c r="P43" i="13"/>
  <c r="M43" i="13" s="1"/>
  <c r="N43" i="13" s="1" a="1"/>
  <c r="P44" i="13"/>
  <c r="M44" i="13" s="1"/>
  <c r="N44" i="13" s="1" a="1"/>
  <c r="P45" i="13"/>
  <c r="M45" i="13" s="1"/>
  <c r="N45" i="13" s="1" a="1"/>
  <c r="P46" i="13"/>
  <c r="M46" i="13" s="1"/>
  <c r="N46" i="13" s="1" a="1"/>
  <c r="P47" i="13"/>
  <c r="P48" i="13"/>
  <c r="M48" i="13" s="1"/>
  <c r="N48" i="13" s="1" a="1"/>
  <c r="P49" i="13"/>
  <c r="P50" i="13"/>
  <c r="M50" i="13" s="1"/>
  <c r="N50" i="13" s="1" a="1"/>
  <c r="P51" i="13"/>
  <c r="M51" i="13" s="1"/>
  <c r="N51" i="13" s="1" a="1"/>
  <c r="P52" i="13"/>
  <c r="M52" i="13" s="1"/>
  <c r="N52" i="13" s="1" a="1"/>
  <c r="P53" i="13"/>
  <c r="M53" i="13" s="1"/>
  <c r="N53" i="13" s="1" a="1"/>
  <c r="P54" i="13"/>
  <c r="M54" i="13" s="1"/>
  <c r="N54" i="13" s="1" a="1"/>
  <c r="P55" i="13"/>
  <c r="M55" i="13" s="1"/>
  <c r="N55" i="13" s="1" a="1"/>
  <c r="P56" i="13"/>
  <c r="M56" i="13" s="1"/>
  <c r="N56" i="13" s="1" a="1"/>
  <c r="P57" i="13"/>
  <c r="M57" i="13" s="1"/>
  <c r="N57" i="13" s="1" a="1"/>
  <c r="P58" i="13"/>
  <c r="M58" i="13" s="1"/>
  <c r="N58" i="13" s="1" a="1"/>
  <c r="P59" i="13"/>
  <c r="M59" i="13" s="1"/>
  <c r="N59" i="13" s="1" a="1"/>
  <c r="P60" i="13"/>
  <c r="M60" i="13" s="1"/>
  <c r="N60" i="13" s="1" a="1"/>
  <c r="P61" i="13"/>
  <c r="M61" i="13" s="1"/>
  <c r="N61" i="13" s="1" a="1"/>
  <c r="P62" i="13"/>
  <c r="M62" i="13" s="1"/>
  <c r="N62" i="13" s="1" a="1"/>
  <c r="P63" i="13"/>
  <c r="M63" i="13" s="1"/>
  <c r="N63" i="13" s="1" a="1"/>
  <c r="P64" i="13"/>
  <c r="M64" i="13" s="1"/>
  <c r="N64" i="13" s="1" a="1"/>
  <c r="P65" i="13"/>
  <c r="M65" i="13" s="1"/>
  <c r="N65" i="13" s="1" a="1"/>
  <c r="P66" i="13"/>
  <c r="M66" i="13" s="1"/>
  <c r="N66" i="13" s="1" a="1"/>
  <c r="P67" i="13"/>
  <c r="M67" i="13" s="1"/>
  <c r="N67" i="13" s="1" a="1"/>
  <c r="P68" i="13"/>
  <c r="M68" i="13" s="1"/>
  <c r="N68" i="13" s="1" a="1"/>
  <c r="P69" i="13"/>
  <c r="M69" i="13" s="1"/>
  <c r="N69" i="13" s="1" a="1"/>
  <c r="P70" i="13"/>
  <c r="M70" i="13" s="1"/>
  <c r="N70" i="13" s="1" a="1"/>
  <c r="P71" i="13"/>
  <c r="M71" i="13" s="1"/>
  <c r="N71" i="13" s="1" a="1"/>
  <c r="P72" i="13"/>
  <c r="M72" i="13" s="1"/>
  <c r="N72" i="13" s="1" a="1"/>
  <c r="P73" i="13"/>
  <c r="M73" i="13" s="1"/>
  <c r="N73" i="13" s="1" a="1"/>
  <c r="P74" i="13"/>
  <c r="M74" i="13" s="1"/>
  <c r="N74" i="13" s="1" a="1"/>
  <c r="P75" i="13"/>
  <c r="M75" i="13" s="1"/>
  <c r="N75" i="13" s="1" a="1"/>
  <c r="P76" i="13"/>
  <c r="M76" i="13" s="1"/>
  <c r="N76" i="13" s="1" a="1"/>
  <c r="P77" i="13"/>
  <c r="M77" i="13" s="1"/>
  <c r="N77" i="13" s="1" a="1"/>
  <c r="P78" i="13"/>
  <c r="M78" i="13" s="1"/>
  <c r="N78" i="13" s="1" a="1"/>
  <c r="P79" i="13"/>
  <c r="M79" i="13" s="1"/>
  <c r="N79" i="13" s="1" a="1"/>
  <c r="P80" i="13"/>
  <c r="M80" i="13" s="1"/>
  <c r="N80" i="13" s="1" a="1"/>
  <c r="P81" i="13"/>
  <c r="M81" i="13" s="1"/>
  <c r="N81" i="13" s="1" a="1"/>
  <c r="P82" i="13"/>
  <c r="M82" i="13" s="1"/>
  <c r="N82" i="13" s="1" a="1"/>
  <c r="P83" i="13"/>
  <c r="M83" i="13" s="1"/>
  <c r="N83" i="13" s="1" a="1"/>
  <c r="P84" i="13"/>
  <c r="M84" i="13" s="1"/>
  <c r="N84" i="13" s="1" a="1"/>
  <c r="P85" i="13"/>
  <c r="M85" i="13" s="1"/>
  <c r="N85" i="13" s="1" a="1"/>
  <c r="P9" i="13"/>
  <c r="M9" i="13" s="1"/>
  <c r="N9" i="13" s="1" a="1"/>
  <c r="M15" i="13"/>
  <c r="N15" i="13" s="1" a="1"/>
  <c r="M17" i="13"/>
  <c r="N17" i="13" s="1" a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B75" i="13"/>
  <c r="C75" i="13"/>
  <c r="D75" i="13" s="1"/>
  <c r="M49" i="13"/>
  <c r="N49" i="13" s="1" a="1"/>
  <c r="M14" i="15"/>
  <c r="N14" i="15" s="1" a="1"/>
  <c r="M15" i="15"/>
  <c r="N15" i="15" s="1" a="1"/>
  <c r="M16" i="15"/>
  <c r="N16" i="15" s="1" a="1"/>
  <c r="M17" i="15"/>
  <c r="N17" i="15" s="1" a="1"/>
  <c r="M18" i="15"/>
  <c r="N18" i="15" s="1" a="1"/>
  <c r="M38" i="15"/>
  <c r="N38" i="15" s="1" a="1"/>
  <c r="M39" i="15"/>
  <c r="N39" i="15" s="1" a="1"/>
  <c r="M40" i="15"/>
  <c r="N40" i="15" s="1" a="1"/>
  <c r="M41" i="15"/>
  <c r="N41" i="15" s="1" a="1"/>
  <c r="M62" i="15"/>
  <c r="N62" i="15" s="1" a="1"/>
  <c r="M63" i="15"/>
  <c r="N63" i="15" s="1" a="1"/>
  <c r="M64" i="15"/>
  <c r="N64" i="15" s="1" a="1"/>
  <c r="M65" i="15"/>
  <c r="N65" i="15" s="1" a="1"/>
  <c r="N11" i="15" a="1"/>
  <c r="N12" i="15" a="1"/>
  <c r="N13" i="15" a="1"/>
  <c r="N71" i="15" a="1"/>
  <c r="N72" i="15" a="1"/>
  <c r="N75" i="15" a="1"/>
  <c r="P9" i="15"/>
  <c r="M9" i="15" s="1"/>
  <c r="N9" i="15" s="1" a="1"/>
  <c r="P10" i="15"/>
  <c r="M10" i="15" s="1"/>
  <c r="N10" i="15" s="1" a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P20" i="15"/>
  <c r="M20" i="15" s="1"/>
  <c r="N20" i="15" s="1" a="1"/>
  <c r="P21" i="15"/>
  <c r="M21" i="15" s="1"/>
  <c r="N21" i="15" s="1" a="1"/>
  <c r="P22" i="15"/>
  <c r="M22" i="15" s="1"/>
  <c r="N22" i="15" s="1" a="1"/>
  <c r="P23" i="15"/>
  <c r="M23" i="15" s="1"/>
  <c r="N23" i="15" s="1" a="1"/>
  <c r="P24" i="15"/>
  <c r="M24" i="15" s="1"/>
  <c r="N24" i="15" s="1" a="1"/>
  <c r="P25" i="15"/>
  <c r="M25" i="15" s="1"/>
  <c r="N25" i="15" s="1" a="1"/>
  <c r="P26" i="15"/>
  <c r="M26" i="15" s="1"/>
  <c r="N26" i="15" s="1" a="1"/>
  <c r="P27" i="15"/>
  <c r="M27" i="15" s="1"/>
  <c r="N27" i="15" s="1" a="1"/>
  <c r="P28" i="15"/>
  <c r="M28" i="15" s="1"/>
  <c r="N28" i="15" s="1" a="1"/>
  <c r="P29" i="15"/>
  <c r="M29" i="15" s="1"/>
  <c r="N29" i="15" s="1" a="1"/>
  <c r="P30" i="15"/>
  <c r="M30" i="15" s="1"/>
  <c r="N30" i="15" s="1" a="1"/>
  <c r="P31" i="15"/>
  <c r="M31" i="15" s="1"/>
  <c r="N31" i="15" s="1" a="1"/>
  <c r="P32" i="15"/>
  <c r="M32" i="15" s="1"/>
  <c r="N32" i="15" s="1" a="1"/>
  <c r="P33" i="15"/>
  <c r="M33" i="15" s="1"/>
  <c r="N33" i="15" s="1" a="1"/>
  <c r="P34" i="15"/>
  <c r="M34" i="15" s="1"/>
  <c r="N34" i="15" s="1" a="1"/>
  <c r="P35" i="15"/>
  <c r="M35" i="15" s="1"/>
  <c r="N35" i="15" s="1" a="1"/>
  <c r="P36" i="15"/>
  <c r="M36" i="15" s="1"/>
  <c r="N36" i="15" s="1" a="1"/>
  <c r="P37" i="15"/>
  <c r="M37" i="15" s="1"/>
  <c r="N37" i="15" s="1" a="1"/>
  <c r="P38" i="15"/>
  <c r="P39" i="15"/>
  <c r="P40" i="15"/>
  <c r="P41" i="15"/>
  <c r="P42" i="15"/>
  <c r="M42" i="15" s="1"/>
  <c r="N42" i="15" s="1" a="1"/>
  <c r="P43" i="15"/>
  <c r="M43" i="15" s="1"/>
  <c r="N43" i="15" s="1" a="1"/>
  <c r="P44" i="15"/>
  <c r="M44" i="15" s="1"/>
  <c r="N44" i="15" s="1" a="1"/>
  <c r="P45" i="15"/>
  <c r="M45" i="15" s="1"/>
  <c r="N45" i="15" s="1" a="1"/>
  <c r="P46" i="15"/>
  <c r="M46" i="15" s="1"/>
  <c r="N46" i="15" s="1" a="1"/>
  <c r="P47" i="15"/>
  <c r="M47" i="15" s="1"/>
  <c r="N47" i="15" s="1" a="1"/>
  <c r="P48" i="15"/>
  <c r="M48" i="15" s="1"/>
  <c r="N48" i="15" s="1" a="1"/>
  <c r="P49" i="15"/>
  <c r="M49" i="15" s="1"/>
  <c r="N49" i="15" s="1" a="1"/>
  <c r="P50" i="15"/>
  <c r="M50" i="15" s="1"/>
  <c r="N50" i="15" s="1" a="1"/>
  <c r="P51" i="15"/>
  <c r="M51" i="15" s="1"/>
  <c r="N51" i="15" s="1" a="1"/>
  <c r="P52" i="15"/>
  <c r="M52" i="15" s="1"/>
  <c r="N52" i="15" s="1" a="1"/>
  <c r="P53" i="15"/>
  <c r="M53" i="15" s="1"/>
  <c r="N53" i="15" s="1" a="1"/>
  <c r="P54" i="15"/>
  <c r="M54" i="15" s="1"/>
  <c r="N54" i="15" s="1" a="1"/>
  <c r="P55" i="15"/>
  <c r="M55" i="15" s="1"/>
  <c r="N55" i="15" s="1" a="1"/>
  <c r="P56" i="15"/>
  <c r="M56" i="15" s="1"/>
  <c r="N56" i="15" s="1" a="1"/>
  <c r="P57" i="15"/>
  <c r="M57" i="15" s="1"/>
  <c r="N57" i="15" s="1" a="1"/>
  <c r="P58" i="15"/>
  <c r="M58" i="15" s="1"/>
  <c r="N58" i="15" s="1" a="1"/>
  <c r="P59" i="15"/>
  <c r="M59" i="15" s="1"/>
  <c r="N59" i="15" s="1" a="1"/>
  <c r="P60" i="15"/>
  <c r="M60" i="15" s="1"/>
  <c r="N60" i="15" s="1" a="1"/>
  <c r="P61" i="15"/>
  <c r="M61" i="15" s="1"/>
  <c r="N61" i="15" s="1" a="1"/>
  <c r="P62" i="15"/>
  <c r="P63" i="15"/>
  <c r="P64" i="15"/>
  <c r="P65" i="15"/>
  <c r="P66" i="15"/>
  <c r="M66" i="15" s="1"/>
  <c r="N66" i="15" s="1" a="1"/>
  <c r="P67" i="15"/>
  <c r="M67" i="15" s="1"/>
  <c r="N67" i="15" s="1" a="1"/>
  <c r="P68" i="15"/>
  <c r="M68" i="15" s="1"/>
  <c r="N68" i="15" s="1" a="1"/>
  <c r="P69" i="15"/>
  <c r="M69" i="15" s="1"/>
  <c r="N69" i="15" s="1" a="1"/>
  <c r="P70" i="15"/>
  <c r="M70" i="15" s="1"/>
  <c r="N70" i="15" s="1" a="1"/>
  <c r="P71" i="15"/>
  <c r="M71" i="15" s="1"/>
  <c r="P72" i="15"/>
  <c r="M72" i="15" s="1"/>
  <c r="P73" i="15"/>
  <c r="M73" i="15" s="1"/>
  <c r="N73" i="15" s="1" a="1"/>
  <c r="P74" i="15"/>
  <c r="M74" i="15" s="1"/>
  <c r="N74" i="15" s="1" a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50" i="17" l="1"/>
  <c r="O51" i="17"/>
  <c r="O52" i="17"/>
  <c r="E43" i="17"/>
  <c r="E42" i="17"/>
  <c r="E37" i="17"/>
  <c r="O56" i="17" s="1"/>
  <c r="E15" i="17"/>
  <c r="E16" i="17"/>
  <c r="E33" i="17"/>
  <c r="E34" i="17"/>
  <c r="E36" i="17"/>
  <c r="O55" i="17" s="1"/>
  <c r="E35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M28" i="32"/>
  <c r="N28" i="32" s="1" a="1"/>
  <c r="M40" i="32"/>
  <c r="N40" i="32" s="1" a="1"/>
  <c r="M52" i="32"/>
  <c r="N52" i="32" s="1" a="1"/>
  <c r="M68" i="32"/>
  <c r="N68" i="32" s="1" a="1"/>
  <c r="M18" i="32"/>
  <c r="N18" i="32" s="1" a="1"/>
  <c r="M29" i="32"/>
  <c r="N29" i="32" s="1" a="1"/>
  <c r="M41" i="32"/>
  <c r="N41" i="32" s="1" a="1"/>
  <c r="M53" i="32"/>
  <c r="N53" i="32" s="1" a="1"/>
  <c r="M67" i="32"/>
  <c r="N67" i="32" s="1" a="1"/>
  <c r="M19" i="32"/>
  <c r="N19" i="32" s="1" a="1"/>
  <c r="M30" i="32"/>
  <c r="N30" i="32" s="1" a="1"/>
  <c r="M42" i="32"/>
  <c r="N42" i="32" s="1" a="1"/>
  <c r="M54" i="32"/>
  <c r="N54" i="32" s="1" a="1"/>
  <c r="M78" i="32"/>
  <c r="N78" i="32" s="1" a="1"/>
  <c r="M66" i="32"/>
  <c r="N66" i="32" s="1" a="1"/>
  <c r="M20" i="32"/>
  <c r="N20" i="32" s="1" a="1"/>
  <c r="M31" i="32"/>
  <c r="N31" i="32" s="1" a="1"/>
  <c r="M43" i="32"/>
  <c r="N43" i="32" s="1" a="1"/>
  <c r="M55" i="32"/>
  <c r="N55" i="32" s="1" a="1"/>
  <c r="M77" i="32"/>
  <c r="N77" i="32" s="1" a="1"/>
  <c r="M65" i="32"/>
  <c r="N65" i="32" s="1" a="1"/>
  <c r="M32" i="32"/>
  <c r="N32" i="32" s="1" a="1"/>
  <c r="M44" i="32"/>
  <c r="N44" i="32" s="1" a="1"/>
  <c r="M56" i="32"/>
  <c r="N56" i="32" s="1" a="1"/>
  <c r="M76" i="32"/>
  <c r="N76" i="32" s="1" a="1"/>
  <c r="M64" i="32"/>
  <c r="N64" i="32" s="1" a="1"/>
  <c r="M12" i="32"/>
  <c r="N12" i="32" s="1" a="1"/>
  <c r="M75" i="32"/>
  <c r="N75" i="32" s="1" a="1"/>
  <c r="M63" i="32"/>
  <c r="N63" i="32" s="1" a="1"/>
  <c r="M34" i="32"/>
  <c r="N34" i="32" s="1" a="1"/>
  <c r="M46" i="32"/>
  <c r="N46" i="32" s="1" a="1"/>
  <c r="M58" i="32"/>
  <c r="N58" i="32" s="1" a="1"/>
  <c r="M74" i="32"/>
  <c r="N74" i="32" s="1" a="1"/>
  <c r="M62" i="32"/>
  <c r="N62" i="32" s="1" a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M75" i="31"/>
  <c r="N75" i="31" s="1" a="1"/>
  <c r="M63" i="31"/>
  <c r="N63" i="31" s="1" a="1"/>
  <c r="M20" i="31"/>
  <c r="N20" i="31" s="1" a="1"/>
  <c r="M42" i="31"/>
  <c r="N42" i="31" s="1" a="1"/>
  <c r="M54" i="31"/>
  <c r="N54" i="31" s="1" a="1"/>
  <c r="M74" i="31"/>
  <c r="N74" i="31" s="1" a="1"/>
  <c r="M62" i="31"/>
  <c r="N62" i="31" s="1" a="1"/>
  <c r="M71" i="31"/>
  <c r="N71" i="31" s="1" a="1"/>
  <c r="M59" i="31"/>
  <c r="N59" i="31" s="1" a="1"/>
  <c r="M31" i="31"/>
  <c r="N31" i="31" s="1" a="1"/>
  <c r="M43" i="31"/>
  <c r="N43" i="31" s="1" a="1"/>
  <c r="M55" i="31"/>
  <c r="N55" i="31" s="1" a="1"/>
  <c r="M32" i="31"/>
  <c r="N32" i="31" s="1" a="1"/>
  <c r="M44" i="31"/>
  <c r="N44" i="31" s="1" a="1"/>
  <c r="M56" i="31"/>
  <c r="N56" i="31" s="1" a="1"/>
  <c r="M14" i="31"/>
  <c r="N14" i="31" s="1" a="1"/>
  <c r="M82" i="31"/>
  <c r="N82" i="31" s="1" a="1"/>
  <c r="M70" i="31"/>
  <c r="N70" i="31" s="1" a="1"/>
  <c r="C27" i="31"/>
  <c r="D27" i="31" s="1"/>
  <c r="M26" i="31"/>
  <c r="N26" i="31" s="1" a="1"/>
  <c r="M80" i="31"/>
  <c r="N80" i="31" s="1" a="1"/>
  <c r="M68" i="31"/>
  <c r="N68" i="31" s="1" a="1"/>
  <c r="M15" i="31"/>
  <c r="N15" i="31" s="1" a="1"/>
  <c r="M27" i="31"/>
  <c r="N27" i="31" s="1" a="1"/>
  <c r="M79" i="31"/>
  <c r="N79" i="31" s="1" a="1"/>
  <c r="M67" i="31"/>
  <c r="N67" i="31" s="1" a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M64" i="16"/>
  <c r="N64" i="16" s="1" a="1"/>
  <c r="M82" i="16"/>
  <c r="N82" i="16" s="1" a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M40" i="14"/>
  <c r="N40" i="14" s="1" a="1"/>
  <c r="M44" i="14"/>
  <c r="N44" i="14" s="1" a="1"/>
  <c r="M45" i="14"/>
  <c r="N45" i="14" s="1" a="1"/>
  <c r="M55" i="14"/>
  <c r="N55" i="14" s="1" a="1"/>
  <c r="P9" i="14"/>
  <c r="M9" i="14" s="1"/>
  <c r="N9" i="14" s="1" a="1"/>
  <c r="P10" i="14"/>
  <c r="M10" i="14" s="1"/>
  <c r="N10" i="14" s="1" a="1"/>
  <c r="P11" i="14"/>
  <c r="M11" i="14" s="1"/>
  <c r="N11" i="14" s="1" a="1"/>
  <c r="P12" i="14"/>
  <c r="M12" i="14" s="1"/>
  <c r="N12" i="14" s="1" a="1"/>
  <c r="P13" i="14"/>
  <c r="M13" i="14" s="1"/>
  <c r="N13" i="14" s="1" a="1"/>
  <c r="P14" i="14"/>
  <c r="M14" i="14" s="1"/>
  <c r="N14" i="14" s="1" a="1"/>
  <c r="P15" i="14"/>
  <c r="M15" i="14" s="1"/>
  <c r="N15" i="14" s="1" a="1"/>
  <c r="P16" i="14"/>
  <c r="M16" i="14" s="1"/>
  <c r="N16" i="14" s="1" a="1"/>
  <c r="P17" i="14"/>
  <c r="M17" i="14" s="1"/>
  <c r="N17" i="14" s="1" a="1"/>
  <c r="P18" i="14"/>
  <c r="P19" i="14"/>
  <c r="M19" i="14" s="1"/>
  <c r="N19" i="14" s="1" a="1"/>
  <c r="P20" i="14"/>
  <c r="M20" i="14" s="1"/>
  <c r="N20" i="14" s="1" a="1"/>
  <c r="P21" i="14"/>
  <c r="M21" i="14" s="1"/>
  <c r="N21" i="14" s="1" a="1"/>
  <c r="P22" i="14"/>
  <c r="M22" i="14" s="1"/>
  <c r="N22" i="14" s="1" a="1"/>
  <c r="P23" i="14"/>
  <c r="M23" i="14" s="1"/>
  <c r="N23" i="14" s="1" a="1"/>
  <c r="P24" i="14"/>
  <c r="M24" i="14" s="1"/>
  <c r="N24" i="14" s="1" a="1"/>
  <c r="P25" i="14"/>
  <c r="M25" i="14" s="1"/>
  <c r="N25" i="14" s="1" a="1"/>
  <c r="P26" i="14"/>
  <c r="M26" i="14" s="1"/>
  <c r="N26" i="14" s="1" a="1"/>
  <c r="P27" i="14"/>
  <c r="M27" i="14" s="1"/>
  <c r="N27" i="14" s="1" a="1"/>
  <c r="P28" i="14"/>
  <c r="M28" i="14" s="1"/>
  <c r="N28" i="14" s="1" a="1"/>
  <c r="P29" i="14"/>
  <c r="M29" i="14" s="1"/>
  <c r="N29" i="14" s="1" a="1"/>
  <c r="P30" i="14"/>
  <c r="M30" i="14" s="1"/>
  <c r="N30" i="14" s="1" a="1"/>
  <c r="P31" i="14"/>
  <c r="M31" i="14" s="1"/>
  <c r="N31" i="14" s="1" a="1"/>
  <c r="P32" i="14"/>
  <c r="M32" i="14" s="1"/>
  <c r="N32" i="14" s="1" a="1"/>
  <c r="P33" i="14"/>
  <c r="M33" i="14" s="1"/>
  <c r="N33" i="14" s="1" a="1"/>
  <c r="P34" i="14"/>
  <c r="M34" i="14" s="1"/>
  <c r="N34" i="14" s="1" a="1"/>
  <c r="P35" i="14"/>
  <c r="M35" i="14" s="1"/>
  <c r="N35" i="14" s="1" a="1"/>
  <c r="P36" i="14"/>
  <c r="M36" i="14" s="1"/>
  <c r="N36" i="14" s="1" a="1"/>
  <c r="P37" i="14"/>
  <c r="M37" i="14" s="1"/>
  <c r="N37" i="14" s="1" a="1"/>
  <c r="P38" i="14"/>
  <c r="M38" i="14" s="1"/>
  <c r="N38" i="14" s="1" a="1"/>
  <c r="P39" i="14"/>
  <c r="M39" i="14" s="1"/>
  <c r="N39" i="14" s="1" a="1"/>
  <c r="P40" i="14"/>
  <c r="P41" i="14"/>
  <c r="M41" i="14" s="1"/>
  <c r="N41" i="14" s="1" a="1"/>
  <c r="P42" i="14"/>
  <c r="M42" i="14" s="1"/>
  <c r="N42" i="14" s="1" a="1"/>
  <c r="P43" i="14"/>
  <c r="M43" i="14" s="1"/>
  <c r="N43" i="14" s="1" a="1"/>
  <c r="P44" i="14"/>
  <c r="P45" i="14"/>
  <c r="P46" i="14"/>
  <c r="M46" i="14" s="1"/>
  <c r="N46" i="14" s="1" a="1"/>
  <c r="P47" i="14"/>
  <c r="M47" i="14" s="1"/>
  <c r="N47" i="14" s="1" a="1"/>
  <c r="P48" i="14"/>
  <c r="M48" i="14" s="1"/>
  <c r="N48" i="14" s="1" a="1"/>
  <c r="P49" i="14"/>
  <c r="M49" i="14" s="1"/>
  <c r="N49" i="14" s="1" a="1"/>
  <c r="P50" i="14"/>
  <c r="M50" i="14" s="1"/>
  <c r="N50" i="14" s="1" a="1"/>
  <c r="P51" i="14"/>
  <c r="M51" i="14" s="1"/>
  <c r="N51" i="14" s="1" a="1"/>
  <c r="P52" i="14"/>
  <c r="M52" i="14" s="1"/>
  <c r="N52" i="14" s="1" a="1"/>
  <c r="P53" i="14"/>
  <c r="M53" i="14" s="1"/>
  <c r="N53" i="14" s="1" a="1"/>
  <c r="P54" i="14"/>
  <c r="M54" i="14" s="1"/>
  <c r="N54" i="14" s="1" a="1"/>
  <c r="P55" i="14"/>
  <c r="P56" i="14"/>
  <c r="M56" i="14" s="1"/>
  <c r="N56" i="14" s="1" a="1"/>
  <c r="P57" i="14"/>
  <c r="M57" i="14" s="1"/>
  <c r="N57" i="14" s="1" a="1"/>
  <c r="P58" i="14"/>
  <c r="M58" i="14" s="1"/>
  <c r="N58" i="14" s="1" a="1"/>
  <c r="P59" i="14"/>
  <c r="M59" i="14" s="1"/>
  <c r="N59" i="14" s="1" a="1"/>
  <c r="P60" i="14"/>
  <c r="M60" i="14" s="1"/>
  <c r="N60" i="14" s="1" a="1"/>
  <c r="P61" i="14"/>
  <c r="M61" i="14" s="1"/>
  <c r="N61" i="14" s="1" a="1"/>
  <c r="P62" i="14"/>
  <c r="M62" i="14" s="1"/>
  <c r="N62" i="14" s="1" a="1"/>
  <c r="P63" i="14"/>
  <c r="M63" i="14" s="1"/>
  <c r="N63" i="14" s="1" a="1"/>
  <c r="P64" i="14"/>
  <c r="M64" i="14" s="1"/>
  <c r="N64" i="14" s="1" a="1"/>
  <c r="P65" i="14"/>
  <c r="M65" i="14" s="1"/>
  <c r="N65" i="14" s="1" a="1"/>
  <c r="P66" i="14"/>
  <c r="M66" i="14" s="1"/>
  <c r="N66" i="14" s="1" a="1"/>
  <c r="P67" i="14"/>
  <c r="M67" i="14" s="1"/>
  <c r="N67" i="14" s="1" a="1"/>
  <c r="P68" i="14"/>
  <c r="M68" i="14" s="1"/>
  <c r="N68" i="14" s="1" a="1"/>
  <c r="P69" i="14"/>
  <c r="M69" i="14" s="1"/>
  <c r="N69" i="14" s="1" a="1"/>
  <c r="P70" i="14"/>
  <c r="M70" i="14" s="1"/>
  <c r="N70" i="14" s="1" a="1"/>
  <c r="P71" i="14"/>
  <c r="M71" i="14" s="1"/>
  <c r="N71" i="14" s="1" a="1"/>
  <c r="P72" i="14"/>
  <c r="M72" i="14" s="1"/>
  <c r="N72" i="14" s="1" a="1"/>
  <c r="P73" i="14"/>
  <c r="M73" i="14" s="1"/>
  <c r="N73" i="14" s="1" a="1"/>
  <c r="P74" i="14"/>
  <c r="M74" i="14" s="1"/>
  <c r="N74" i="14" s="1" a="1"/>
  <c r="P75" i="14"/>
  <c r="M75" i="14" s="1"/>
  <c r="N75" i="14" s="1" a="1"/>
  <c r="P76" i="14"/>
  <c r="M76" i="14" s="1"/>
  <c r="N76" i="14" s="1" a="1"/>
  <c r="P77" i="14"/>
  <c r="M77" i="14" s="1"/>
  <c r="N77" i="14" s="1" a="1"/>
  <c r="P78" i="14"/>
  <c r="M78" i="14" s="1"/>
  <c r="N78" i="14" s="1" a="1"/>
  <c r="P79" i="14"/>
  <c r="M79" i="14" s="1"/>
  <c r="N79" i="14" s="1" a="1"/>
  <c r="P80" i="14"/>
  <c r="M80" i="14" s="1"/>
  <c r="N80" i="14" s="1" a="1"/>
  <c r="P81" i="14"/>
  <c r="M81" i="14" s="1"/>
  <c r="N81" i="14" s="1" a="1"/>
  <c r="P82" i="14"/>
  <c r="M82" i="14" s="1"/>
  <c r="N82" i="14" s="1" a="1"/>
  <c r="P83" i="14"/>
  <c r="M83" i="14" s="1"/>
  <c r="N83" i="14" s="1" a="1"/>
  <c r="P84" i="14"/>
  <c r="M84" i="14" s="1"/>
  <c r="N84" i="14" s="1" a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P16" i="23"/>
  <c r="M16" i="23" s="1"/>
  <c r="N16" i="23" s="1" a="1"/>
  <c r="P17" i="23"/>
  <c r="M17" i="23" s="1"/>
  <c r="N17" i="23" s="1" a="1"/>
  <c r="P18" i="23"/>
  <c r="M18" i="23" s="1"/>
  <c r="N18" i="23" s="1" a="1"/>
  <c r="P19" i="23"/>
  <c r="M19" i="23" s="1"/>
  <c r="N19" i="23" s="1" a="1"/>
  <c r="P20" i="23"/>
  <c r="M20" i="23" s="1"/>
  <c r="N20" i="23" s="1" a="1"/>
  <c r="P28" i="23"/>
  <c r="M28" i="23" s="1"/>
  <c r="N28" i="23" s="1" a="1"/>
  <c r="P30" i="23"/>
  <c r="M30" i="23" s="1"/>
  <c r="N30" i="23" s="1" a="1"/>
  <c r="P31" i="23"/>
  <c r="M31" i="23" s="1"/>
  <c r="N31" i="23" s="1" a="1"/>
  <c r="P32" i="23"/>
  <c r="M32" i="23" s="1"/>
  <c r="N32" i="23" s="1" a="1"/>
  <c r="P36" i="23"/>
  <c r="M36" i="23" s="1"/>
  <c r="N36" i="23" s="1" a="1"/>
  <c r="P39" i="23"/>
  <c r="M39" i="23" s="1"/>
  <c r="N39" i="23" s="1" a="1"/>
  <c r="P40" i="23"/>
  <c r="M40" i="23" s="1"/>
  <c r="N40" i="23" s="1" a="1"/>
  <c r="P41" i="23"/>
  <c r="M41" i="23" s="1"/>
  <c r="N41" i="23" s="1" a="1"/>
  <c r="P42" i="23"/>
  <c r="M42" i="23" s="1"/>
  <c r="N42" i="23" s="1" a="1"/>
  <c r="P43" i="23"/>
  <c r="M43" i="23" s="1"/>
  <c r="N43" i="23" s="1" a="1"/>
  <c r="P44" i="23"/>
  <c r="M44" i="23" s="1"/>
  <c r="N44" i="23" s="1" a="1"/>
  <c r="P55" i="23"/>
  <c r="M55" i="23" s="1"/>
  <c r="N55" i="23" s="1" a="1"/>
  <c r="P56" i="23"/>
  <c r="M56" i="23" s="1"/>
  <c r="N56" i="23" s="1" a="1"/>
  <c r="P24" i="23"/>
  <c r="M24" i="23" s="1"/>
  <c r="N24" i="23" s="1" a="1"/>
  <c r="P25" i="23"/>
  <c r="M25" i="23" s="1"/>
  <c r="N25" i="23" s="1" a="1"/>
  <c r="P26" i="23"/>
  <c r="M26" i="23" s="1"/>
  <c r="N26" i="23" s="1" a="1"/>
  <c r="P27" i="23"/>
  <c r="M27" i="23" s="1"/>
  <c r="N27" i="23" s="1" a="1"/>
  <c r="P49" i="23"/>
  <c r="M49" i="23" s="1"/>
  <c r="N49" i="23" s="1" a="1"/>
  <c r="P50" i="23"/>
  <c r="M50" i="23" s="1"/>
  <c r="N50" i="23" s="1" a="1"/>
  <c r="P52" i="23"/>
  <c r="M52" i="23" s="1"/>
  <c r="N52" i="23" s="1" a="1"/>
  <c r="P54" i="23"/>
  <c r="M54" i="23" s="1"/>
  <c r="N54" i="23" s="1" a="1"/>
  <c r="P38" i="23"/>
  <c r="M38" i="23" s="1"/>
  <c r="N38" i="23" s="1" a="1"/>
  <c r="P15" i="23"/>
  <c r="M15" i="23" s="1"/>
  <c r="N15" i="23" s="1" a="1"/>
  <c r="P33" i="23"/>
  <c r="M33" i="23" s="1"/>
  <c r="N33" i="23" s="1" a="1"/>
  <c r="P53" i="23"/>
  <c r="M53" i="23" s="1"/>
  <c r="N53" i="23" s="1" a="1"/>
  <c r="P48" i="23"/>
  <c r="M48" i="23" s="1"/>
  <c r="N48" i="23" s="1" a="1"/>
  <c r="P9" i="23"/>
  <c r="M9" i="23" s="1"/>
  <c r="N9" i="23" s="1" a="1"/>
  <c r="P21" i="23"/>
  <c r="M21" i="23" s="1"/>
  <c r="N21" i="23" s="1" a="1"/>
  <c r="P58" i="23"/>
  <c r="M58" i="23" s="1"/>
  <c r="N58" i="23" s="1" a="1"/>
  <c r="P34" i="23"/>
  <c r="M34" i="23" s="1"/>
  <c r="N34" i="23" s="1" a="1"/>
  <c r="P23" i="23"/>
  <c r="M23" i="23" s="1"/>
  <c r="N23" i="23" s="1" a="1"/>
  <c r="P35" i="23"/>
  <c r="M35" i="23" s="1"/>
  <c r="N35" i="23" s="1" a="1"/>
  <c r="P46" i="23"/>
  <c r="M46" i="23" s="1"/>
  <c r="N46" i="23" s="1" a="1"/>
  <c r="P22" i="23"/>
  <c r="M22" i="23" s="1"/>
  <c r="N22" i="23" s="1" a="1"/>
  <c r="P47" i="23"/>
  <c r="M47" i="23" s="1"/>
  <c r="N47" i="23" s="1" a="1"/>
  <c r="P13" i="23"/>
  <c r="M13" i="23" s="1"/>
  <c r="N13" i="23" s="1" a="1"/>
  <c r="P45" i="23"/>
  <c r="M45" i="23" s="1"/>
  <c r="N45" i="23" s="1" a="1"/>
  <c r="P59" i="23"/>
  <c r="M59" i="23" s="1"/>
  <c r="N59" i="23" s="1" a="1"/>
  <c r="P51" i="23"/>
  <c r="M51" i="23" s="1"/>
  <c r="N51" i="23" s="1" a="1"/>
  <c r="P37" i="23"/>
  <c r="M37" i="23" s="1"/>
  <c r="N37" i="23" s="1" a="1"/>
  <c r="P57" i="23"/>
  <c r="M57" i="23" s="1"/>
  <c r="N57" i="23" s="1" a="1"/>
  <c r="P11" i="23"/>
  <c r="M11" i="23" s="1"/>
  <c r="N11" i="23" s="1" a="1"/>
  <c r="P10" i="23"/>
  <c r="M10" i="23" s="1"/>
  <c r="N10" i="23" s="1" a="1"/>
  <c r="P29" i="23"/>
  <c r="M29" i="23" s="1"/>
  <c r="N29" i="23" s="1" a="1"/>
  <c r="P14" i="23"/>
  <c r="M14" i="23" s="1"/>
  <c r="N14" i="23" s="1" a="1"/>
  <c r="P14" i="21"/>
  <c r="M14" i="21" s="1"/>
  <c r="N14" i="21" s="1" a="1"/>
  <c r="P15" i="21"/>
  <c r="M15" i="21" s="1"/>
  <c r="N15" i="21" s="1" a="1"/>
  <c r="P16" i="21"/>
  <c r="M16" i="21" s="1"/>
  <c r="N16" i="21" s="1" a="1"/>
  <c r="P17" i="21"/>
  <c r="M17" i="21" s="1"/>
  <c r="N17" i="21" s="1" a="1"/>
  <c r="P18" i="21"/>
  <c r="M18" i="21" s="1"/>
  <c r="N18" i="21" s="1" a="1"/>
  <c r="P19" i="21"/>
  <c r="M19" i="21" s="1"/>
  <c r="N19" i="21" s="1" a="1"/>
  <c r="P20" i="21"/>
  <c r="M20" i="21" s="1"/>
  <c r="N20" i="21" s="1" a="1"/>
  <c r="P30" i="21"/>
  <c r="M30" i="21" s="1"/>
  <c r="N30" i="21" s="1" a="1"/>
  <c r="P32" i="21"/>
  <c r="M32" i="21" s="1"/>
  <c r="N32" i="21" s="1" a="1"/>
  <c r="P38" i="21"/>
  <c r="M38" i="21" s="1"/>
  <c r="N38" i="21" s="1" a="1"/>
  <c r="P39" i="21"/>
  <c r="M39" i="21" s="1"/>
  <c r="N39" i="21" s="1" a="1"/>
  <c r="P40" i="21"/>
  <c r="M40" i="21" s="1"/>
  <c r="N40" i="21" s="1" a="1"/>
  <c r="P41" i="21"/>
  <c r="M41" i="21" s="1"/>
  <c r="N41" i="21" s="1" a="1"/>
  <c r="P42" i="21"/>
  <c r="M42" i="21" s="1"/>
  <c r="N42" i="21" s="1" a="1"/>
  <c r="P43" i="21"/>
  <c r="M43" i="21" s="1"/>
  <c r="N43" i="21" s="1" a="1"/>
  <c r="P44" i="21"/>
  <c r="M44" i="21" s="1"/>
  <c r="N44" i="21" s="1" a="1"/>
  <c r="P48" i="21"/>
  <c r="M48" i="21" s="1"/>
  <c r="N48" i="21" s="1" a="1"/>
  <c r="P49" i="21"/>
  <c r="M49" i="21" s="1"/>
  <c r="N49" i="21" s="1" a="1"/>
  <c r="P50" i="21"/>
  <c r="M50" i="21" s="1"/>
  <c r="N50" i="21" s="1" a="1"/>
  <c r="P51" i="21"/>
  <c r="M51" i="21" s="1"/>
  <c r="N51" i="21" s="1" a="1"/>
  <c r="P53" i="21"/>
  <c r="M53" i="21" s="1"/>
  <c r="N53" i="21" s="1" a="1"/>
  <c r="P54" i="21"/>
  <c r="M54" i="21" s="1"/>
  <c r="N54" i="21" s="1" a="1"/>
  <c r="P55" i="21"/>
  <c r="M55" i="21" s="1"/>
  <c r="N55" i="21" s="1" a="1"/>
  <c r="P56" i="21"/>
  <c r="M56" i="21" s="1"/>
  <c r="N56" i="21" s="1" a="1"/>
  <c r="P64" i="21"/>
  <c r="M64" i="21" s="1"/>
  <c r="N64" i="21" s="1" a="1"/>
  <c r="P66" i="21"/>
  <c r="M66" i="21" s="1"/>
  <c r="N66" i="21" s="1" a="1"/>
  <c r="P25" i="21"/>
  <c r="M25" i="21" s="1"/>
  <c r="N25" i="21" s="1" a="1"/>
  <c r="P26" i="21"/>
  <c r="M26" i="21" s="1"/>
  <c r="N26" i="21" s="1" a="1"/>
  <c r="P28" i="21"/>
  <c r="M28" i="21" s="1"/>
  <c r="N28" i="21" s="1" a="1"/>
  <c r="P29" i="21"/>
  <c r="M29" i="21" s="1"/>
  <c r="N29" i="21" s="1" a="1"/>
  <c r="P31" i="21"/>
  <c r="M31" i="21" s="1"/>
  <c r="N31" i="21" s="1" a="1"/>
  <c r="P67" i="21"/>
  <c r="M67" i="21" s="1"/>
  <c r="N67" i="21" s="1" a="1"/>
  <c r="P68" i="21"/>
  <c r="M68" i="21" s="1"/>
  <c r="N68" i="21" s="1" a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P47" i="21"/>
  <c r="M47" i="21" s="1"/>
  <c r="N47" i="21" s="1" a="1"/>
  <c r="P57" i="21"/>
  <c r="M57" i="21" s="1"/>
  <c r="N57" i="21" s="1" a="1"/>
  <c r="P12" i="21"/>
  <c r="M12" i="21" s="1"/>
  <c r="N12" i="21" s="1" a="1"/>
  <c r="P58" i="21"/>
  <c r="M58" i="21" s="1"/>
  <c r="N58" i="21" s="1" a="1"/>
  <c r="P36" i="21"/>
  <c r="M36" i="21" s="1"/>
  <c r="N36" i="21" s="1" a="1"/>
  <c r="P10" i="21"/>
  <c r="M10" i="21" s="1"/>
  <c r="N10" i="21" s="1" a="1"/>
  <c r="P60" i="21"/>
  <c r="M60" i="21" s="1"/>
  <c r="N60" i="21" s="1" a="1"/>
  <c r="P45" i="21"/>
  <c r="M45" i="21" s="1"/>
  <c r="N45" i="21" s="1" a="1"/>
  <c r="P37" i="21"/>
  <c r="M37" i="21" s="1"/>
  <c r="N37" i="21" s="1" a="1"/>
  <c r="P9" i="21"/>
  <c r="M9" i="21" s="1"/>
  <c r="N9" i="21" s="1" a="1"/>
  <c r="P27" i="21"/>
  <c r="M27" i="21" s="1"/>
  <c r="N27" i="21" s="1" a="1"/>
  <c r="P21" i="21"/>
  <c r="M21" i="21" s="1"/>
  <c r="N21" i="21" s="1" a="1"/>
  <c r="P65" i="21"/>
  <c r="M65" i="21" s="1"/>
  <c r="N65" i="21" s="1" a="1"/>
  <c r="P59" i="21"/>
  <c r="M59" i="21" s="1"/>
  <c r="N59" i="21" s="1" a="1"/>
  <c r="P24" i="21"/>
  <c r="M24" i="21" s="1"/>
  <c r="N24" i="21" s="1" a="1"/>
  <c r="P13" i="21"/>
  <c r="M13" i="21" s="1"/>
  <c r="N13" i="21" s="1" a="1"/>
  <c r="P63" i="21"/>
  <c r="M63" i="21" s="1"/>
  <c r="N63" i="21" s="1" a="1"/>
  <c r="P22" i="21"/>
  <c r="M22" i="21" s="1"/>
  <c r="N22" i="21" s="1" a="1"/>
  <c r="P11" i="21"/>
  <c r="M11" i="21" s="1"/>
  <c r="N11" i="21" s="1" a="1"/>
  <c r="P23" i="21"/>
  <c r="M23" i="21" s="1"/>
  <c r="N23" i="21" s="1" a="1"/>
  <c r="P46" i="21"/>
  <c r="M46" i="21" s="1"/>
  <c r="N46" i="21" s="1" a="1"/>
  <c r="P52" i="21"/>
  <c r="M52" i="21" s="1"/>
  <c r="N52" i="21" s="1" a="1"/>
  <c r="P34" i="21"/>
  <c r="M34" i="21" s="1"/>
  <c r="N34" i="21" s="1" a="1"/>
  <c r="P33" i="21"/>
  <c r="M33" i="21" s="1"/>
  <c r="N33" i="21" s="1" a="1"/>
  <c r="P35" i="21"/>
  <c r="M35" i="21" s="1"/>
  <c r="N35" i="21" s="1" a="1"/>
  <c r="P62" i="21"/>
  <c r="M62" i="21" s="1"/>
  <c r="N62" i="21" s="1" a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C89" i="10"/>
  <c r="D89" i="10" s="1"/>
  <c r="P88" i="10"/>
  <c r="M88" i="10" s="1"/>
  <c r="N88" i="10" s="1" a="1"/>
  <c r="C88" i="10"/>
  <c r="D88" i="10" s="1"/>
  <c r="P87" i="10"/>
  <c r="M87" i="10" s="1"/>
  <c r="N87" i="10" s="1" a="1"/>
  <c r="C87" i="10"/>
  <c r="D87" i="10" s="1"/>
  <c r="P86" i="10"/>
  <c r="M86" i="10" s="1"/>
  <c r="N86" i="10" s="1" a="1"/>
  <c r="C86" i="10"/>
  <c r="D86" i="10" s="1"/>
  <c r="P85" i="10"/>
  <c r="M85" i="10" s="1"/>
  <c r="N85" i="10" s="1" a="1"/>
  <c r="C85" i="10"/>
  <c r="D85" i="10" s="1"/>
  <c r="P84" i="10"/>
  <c r="M84" i="10" s="1"/>
  <c r="N84" i="10" s="1" a="1"/>
  <c r="C84" i="10"/>
  <c r="D84" i="10" s="1"/>
  <c r="P83" i="10"/>
  <c r="M83" i="10"/>
  <c r="N83" i="10" s="1" a="1"/>
  <c r="C83" i="10"/>
  <c r="D83" i="10" s="1"/>
  <c r="P82" i="10"/>
  <c r="M82" i="10" s="1"/>
  <c r="N82" i="10" s="1" a="1"/>
  <c r="C82" i="10"/>
  <c r="D82" i="10" s="1"/>
  <c r="P81" i="10"/>
  <c r="M81" i="10" s="1"/>
  <c r="N81" i="10" s="1" a="1"/>
  <c r="C81" i="10"/>
  <c r="D81" i="10" s="1"/>
  <c r="P80" i="10"/>
  <c r="M80" i="10" s="1"/>
  <c r="N80" i="10" s="1" a="1"/>
  <c r="C80" i="10"/>
  <c r="D80" i="10" s="1"/>
  <c r="P79" i="10"/>
  <c r="M79" i="10" s="1"/>
  <c r="N79" i="10" s="1" a="1"/>
  <c r="C79" i="10"/>
  <c r="D79" i="10" s="1"/>
  <c r="P78" i="10"/>
  <c r="M78" i="10" s="1"/>
  <c r="N78" i="10" s="1" a="1"/>
  <c r="C78" i="10"/>
  <c r="D78" i="10" s="1"/>
  <c r="P77" i="10"/>
  <c r="M77" i="10" s="1"/>
  <c r="N77" i="10" s="1" a="1"/>
  <c r="C77" i="10"/>
  <c r="D77" i="10" s="1"/>
  <c r="P76" i="10"/>
  <c r="M76" i="10" s="1"/>
  <c r="N76" i="10" s="1" a="1"/>
  <c r="C76" i="10"/>
  <c r="D76" i="10" s="1"/>
  <c r="P75" i="10"/>
  <c r="M75" i="10" s="1"/>
  <c r="N75" i="10" s="1" a="1"/>
  <c r="C75" i="10"/>
  <c r="D75" i="10" s="1"/>
  <c r="P74" i="10"/>
  <c r="M74" i="10" s="1"/>
  <c r="N74" i="10" s="1" a="1"/>
  <c r="C74" i="10"/>
  <c r="D74" i="10" s="1"/>
  <c r="P73" i="10"/>
  <c r="M73" i="10" s="1"/>
  <c r="N73" i="10" s="1" a="1"/>
  <c r="C73" i="10"/>
  <c r="D73" i="10" s="1"/>
  <c r="P72" i="10"/>
  <c r="M72" i="10" s="1"/>
  <c r="N72" i="10" s="1" a="1"/>
  <c r="C72" i="10"/>
  <c r="D72" i="10" s="1"/>
  <c r="P71" i="10"/>
  <c r="M71" i="10" s="1"/>
  <c r="N71" i="10" s="1" a="1"/>
  <c r="C71" i="10"/>
  <c r="D71" i="10" s="1"/>
  <c r="P70" i="10"/>
  <c r="M70" i="10" s="1"/>
  <c r="N70" i="10" s="1" a="1"/>
  <c r="C70" i="10"/>
  <c r="D70" i="10" s="1"/>
  <c r="P69" i="10"/>
  <c r="M69" i="10" s="1"/>
  <c r="N69" i="10" s="1" a="1"/>
  <c r="C69" i="10"/>
  <c r="D69" i="10" s="1"/>
  <c r="P68" i="10"/>
  <c r="M68" i="10" s="1"/>
  <c r="N68" i="10" s="1" a="1"/>
  <c r="C68" i="10"/>
  <c r="D68" i="10" s="1"/>
  <c r="P67" i="10"/>
  <c r="M67" i="10" s="1"/>
  <c r="N67" i="10" s="1" a="1"/>
  <c r="C67" i="10"/>
  <c r="D67" i="10" s="1"/>
  <c r="P66" i="10"/>
  <c r="M66" i="10" s="1"/>
  <c r="N66" i="10" s="1" a="1"/>
  <c r="C66" i="10"/>
  <c r="D66" i="10" s="1"/>
  <c r="P65" i="10"/>
  <c r="M65" i="10" s="1"/>
  <c r="N65" i="10" s="1" a="1"/>
  <c r="C65" i="10"/>
  <c r="D65" i="10" s="1"/>
  <c r="P64" i="10"/>
  <c r="M64" i="10" s="1"/>
  <c r="N64" i="10" s="1" a="1"/>
  <c r="C64" i="10"/>
  <c r="D64" i="10" s="1"/>
  <c r="P63" i="10"/>
  <c r="M63" i="10" s="1"/>
  <c r="N63" i="10" s="1" a="1"/>
  <c r="C63" i="10"/>
  <c r="D63" i="10" s="1"/>
  <c r="P62" i="10"/>
  <c r="M62" i="10" s="1"/>
  <c r="N62" i="10" s="1" a="1"/>
  <c r="C62" i="10"/>
  <c r="D62" i="10" s="1"/>
  <c r="P61" i="10"/>
  <c r="M61" i="10" s="1"/>
  <c r="N61" i="10" s="1" a="1"/>
  <c r="C61" i="10"/>
  <c r="D61" i="10" s="1"/>
  <c r="P60" i="10"/>
  <c r="M60" i="10" s="1"/>
  <c r="N60" i="10" s="1" a="1"/>
  <c r="C60" i="10"/>
  <c r="D60" i="10" s="1"/>
  <c r="P59" i="10"/>
  <c r="M59" i="10" s="1"/>
  <c r="N59" i="10" s="1" a="1"/>
  <c r="C59" i="10"/>
  <c r="D59" i="10" s="1"/>
  <c r="P58" i="10"/>
  <c r="M58" i="10" s="1"/>
  <c r="N58" i="10" s="1" a="1"/>
  <c r="C58" i="10"/>
  <c r="D58" i="10" s="1"/>
  <c r="P57" i="10"/>
  <c r="M57" i="10" s="1"/>
  <c r="N57" i="10" s="1" a="1"/>
  <c r="C57" i="10"/>
  <c r="D57" i="10" s="1"/>
  <c r="P56" i="10"/>
  <c r="M56" i="10" s="1"/>
  <c r="N56" i="10" s="1" a="1"/>
  <c r="C56" i="10"/>
  <c r="D56" i="10" s="1"/>
  <c r="P55" i="10"/>
  <c r="M55" i="10" s="1"/>
  <c r="N55" i="10" s="1" a="1"/>
  <c r="C55" i="10"/>
  <c r="D55" i="10" s="1"/>
  <c r="P54" i="10"/>
  <c r="M54" i="10" s="1"/>
  <c r="N54" i="10" s="1" a="1"/>
  <c r="C54" i="10"/>
  <c r="D54" i="10" s="1"/>
  <c r="P53" i="10"/>
  <c r="M53" i="10" s="1"/>
  <c r="N53" i="10" s="1" a="1"/>
  <c r="C53" i="10"/>
  <c r="D53" i="10" s="1"/>
  <c r="P52" i="10"/>
  <c r="M52" i="10" s="1"/>
  <c r="N52" i="10" s="1" a="1"/>
  <c r="C52" i="10"/>
  <c r="D52" i="10" s="1"/>
  <c r="P51" i="10"/>
  <c r="M51" i="10"/>
  <c r="N51" i="10" s="1" a="1"/>
  <c r="C51" i="10"/>
  <c r="D51" i="10" s="1"/>
  <c r="P50" i="10"/>
  <c r="M50" i="10" s="1"/>
  <c r="N50" i="10" s="1" a="1"/>
  <c r="C50" i="10"/>
  <c r="D50" i="10" s="1"/>
  <c r="P49" i="10"/>
  <c r="M49" i="10" s="1"/>
  <c r="N49" i="10" s="1" a="1"/>
  <c r="C49" i="10"/>
  <c r="D49" i="10" s="1"/>
  <c r="P48" i="10"/>
  <c r="M48" i="10" s="1"/>
  <c r="N48" i="10" s="1" a="1"/>
  <c r="C48" i="10"/>
  <c r="D48" i="10" s="1"/>
  <c r="P47" i="10"/>
  <c r="M47" i="10" s="1"/>
  <c r="N47" i="10" s="1" a="1"/>
  <c r="C47" i="10"/>
  <c r="D47" i="10" s="1"/>
  <c r="P46" i="10"/>
  <c r="M46" i="10" s="1"/>
  <c r="N46" i="10" s="1" a="1"/>
  <c r="C46" i="10"/>
  <c r="D46" i="10" s="1"/>
  <c r="P45" i="10"/>
  <c r="M45" i="10" s="1"/>
  <c r="N45" i="10" s="1" a="1"/>
  <c r="C45" i="10"/>
  <c r="D45" i="10" s="1"/>
  <c r="P44" i="10"/>
  <c r="M44" i="10" s="1"/>
  <c r="N44" i="10" s="1" a="1"/>
  <c r="C44" i="10"/>
  <c r="D44" i="10" s="1"/>
  <c r="P43" i="10"/>
  <c r="M43" i="10" s="1"/>
  <c r="N43" i="10" s="1" a="1"/>
  <c r="C43" i="10"/>
  <c r="D43" i="10" s="1"/>
  <c r="P42" i="10"/>
  <c r="M42" i="10" s="1"/>
  <c r="N42" i="10" s="1" a="1"/>
  <c r="C42" i="10"/>
  <c r="D42" i="10" s="1"/>
  <c r="P41" i="10"/>
  <c r="M41" i="10" s="1"/>
  <c r="N41" i="10" s="1" a="1"/>
  <c r="C41" i="10"/>
  <c r="D41" i="10" s="1"/>
  <c r="P40" i="10"/>
  <c r="M40" i="10" s="1"/>
  <c r="N40" i="10" s="1" a="1"/>
  <c r="C40" i="10"/>
  <c r="D40" i="10" s="1"/>
  <c r="P39" i="10"/>
  <c r="M39" i="10" s="1"/>
  <c r="N39" i="10" s="1" a="1"/>
  <c r="C39" i="10"/>
  <c r="D39" i="10" s="1"/>
  <c r="P38" i="10"/>
  <c r="M38" i="10" s="1"/>
  <c r="N38" i="10" s="1" a="1"/>
  <c r="C38" i="10"/>
  <c r="D38" i="10" s="1"/>
  <c r="P37" i="10"/>
  <c r="M37" i="10" s="1"/>
  <c r="N37" i="10" s="1" a="1"/>
  <c r="C37" i="10"/>
  <c r="D37" i="10" s="1"/>
  <c r="P36" i="10"/>
  <c r="M36" i="10" s="1"/>
  <c r="N36" i="10" s="1" a="1"/>
  <c r="C36" i="10"/>
  <c r="D36" i="10" s="1"/>
  <c r="P35" i="10"/>
  <c r="M35" i="10" s="1"/>
  <c r="N35" i="10" s="1" a="1"/>
  <c r="C35" i="10"/>
  <c r="D35" i="10" s="1"/>
  <c r="P34" i="10"/>
  <c r="M34" i="10" s="1"/>
  <c r="N34" i="10" s="1" a="1"/>
  <c r="C34" i="10"/>
  <c r="D34" i="10" s="1"/>
  <c r="P33" i="10"/>
  <c r="M33" i="10" s="1"/>
  <c r="N33" i="10" s="1" a="1"/>
  <c r="C33" i="10"/>
  <c r="D33" i="10" s="1"/>
  <c r="P32" i="10"/>
  <c r="M32" i="10" s="1"/>
  <c r="N32" i="10" s="1" a="1"/>
  <c r="C32" i="10"/>
  <c r="D32" i="10" s="1"/>
  <c r="P31" i="10"/>
  <c r="M31" i="10" s="1"/>
  <c r="N31" i="10" s="1" a="1"/>
  <c r="C31" i="10"/>
  <c r="D31" i="10" s="1"/>
  <c r="P30" i="10"/>
  <c r="M30" i="10" s="1"/>
  <c r="N30" i="10" s="1" a="1"/>
  <c r="C30" i="10"/>
  <c r="D30" i="10" s="1"/>
  <c r="P29" i="10"/>
  <c r="M29" i="10" s="1"/>
  <c r="N29" i="10" s="1" a="1"/>
  <c r="C29" i="10"/>
  <c r="D29" i="10" s="1"/>
  <c r="P28" i="10"/>
  <c r="M28" i="10" s="1"/>
  <c r="N28" i="10" s="1" a="1"/>
  <c r="C28" i="10"/>
  <c r="D28" i="10" s="1"/>
  <c r="P27" i="10"/>
  <c r="M27" i="10" s="1"/>
  <c r="N27" i="10" s="1" a="1"/>
  <c r="C27" i="10"/>
  <c r="D27" i="10" s="1"/>
  <c r="P26" i="10"/>
  <c r="M26" i="10" s="1"/>
  <c r="N26" i="10" s="1" a="1"/>
  <c r="C26" i="10"/>
  <c r="D26" i="10" s="1"/>
  <c r="P25" i="10"/>
  <c r="M25" i="10" s="1"/>
  <c r="N25" i="10" s="1" a="1"/>
  <c r="C25" i="10"/>
  <c r="D25" i="10" s="1"/>
  <c r="P24" i="10"/>
  <c r="M24" i="10" s="1"/>
  <c r="N24" i="10" s="1" a="1"/>
  <c r="C24" i="10"/>
  <c r="D24" i="10" s="1"/>
  <c r="P23" i="10"/>
  <c r="M23" i="10" s="1"/>
  <c r="N23" i="10" s="1" a="1"/>
  <c r="C23" i="10"/>
  <c r="D23" i="10" s="1"/>
  <c r="P22" i="10"/>
  <c r="M22" i="10" s="1"/>
  <c r="N22" i="10" s="1" a="1"/>
  <c r="C22" i="10"/>
  <c r="D22" i="10" s="1"/>
  <c r="P21" i="10"/>
  <c r="M21" i="10" s="1"/>
  <c r="N21" i="10" s="1" a="1"/>
  <c r="C21" i="10"/>
  <c r="D21" i="10" s="1"/>
  <c r="P20" i="10"/>
  <c r="M20" i="10" s="1"/>
  <c r="N20" i="10" s="1" a="1"/>
  <c r="C20" i="10"/>
  <c r="D20" i="10" s="1"/>
  <c r="P19" i="10"/>
  <c r="M19" i="10" s="1"/>
  <c r="N19" i="10" s="1" a="1"/>
  <c r="C19" i="10"/>
  <c r="D19" i="10" s="1"/>
  <c r="P18" i="10"/>
  <c r="M18" i="10" s="1"/>
  <c r="N18" i="10" s="1" a="1"/>
  <c r="C18" i="10"/>
  <c r="D18" i="10" s="1"/>
  <c r="P17" i="10"/>
  <c r="M17" i="10" s="1"/>
  <c r="N17" i="10" s="1" a="1"/>
  <c r="C17" i="10"/>
  <c r="D17" i="10" s="1"/>
  <c r="BA16" i="10"/>
  <c r="BB16" i="10" s="1"/>
  <c r="P16" i="10"/>
  <c r="M16" i="10" s="1"/>
  <c r="N16" i="10" s="1" a="1"/>
  <c r="C16" i="10"/>
  <c r="D16" i="10" s="1"/>
  <c r="BA15" i="10"/>
  <c r="BB15" i="10" s="1"/>
  <c r="P15" i="10"/>
  <c r="M15" i="10" s="1"/>
  <c r="N15" i="10" s="1" a="1"/>
  <c r="C15" i="10"/>
  <c r="D15" i="10" s="1"/>
  <c r="BA14" i="10"/>
  <c r="BB14" i="10" s="1"/>
  <c r="P14" i="10"/>
  <c r="M14" i="10" s="1"/>
  <c r="N14" i="10" s="1" a="1"/>
  <c r="C14" i="10"/>
  <c r="D14" i="10" s="1"/>
  <c r="BA13" i="10"/>
  <c r="BB13" i="10" s="1"/>
  <c r="P13" i="10"/>
  <c r="M13" i="10" s="1"/>
  <c r="N13" i="10" s="1" a="1"/>
  <c r="C13" i="10"/>
  <c r="D13" i="10" s="1"/>
  <c r="BA12" i="10"/>
  <c r="BB12" i="10" s="1"/>
  <c r="P12" i="10"/>
  <c r="M12" i="10" s="1"/>
  <c r="N12" i="10" s="1" a="1"/>
  <c r="C12" i="10"/>
  <c r="D12" i="10" s="1"/>
  <c r="BA11" i="10"/>
  <c r="BB11" i="10" s="1"/>
  <c r="P11" i="10"/>
  <c r="M11" i="10"/>
  <c r="N11" i="10" s="1" a="1"/>
  <c r="C11" i="10"/>
  <c r="D11" i="10" s="1"/>
  <c r="BA10" i="10"/>
  <c r="BB10" i="10" s="1"/>
  <c r="P10" i="10"/>
  <c r="M10" i="10" s="1"/>
  <c r="N10" i="10" s="1" a="1"/>
  <c r="BA9" i="10"/>
  <c r="BB9" i="10" s="1"/>
  <c r="P9" i="10"/>
  <c r="M9" i="10" s="1"/>
  <c r="N9" i="10" s="1" a="1"/>
  <c r="P89" i="3"/>
  <c r="M89" i="3" s="1"/>
  <c r="N89" i="3" s="1" a="1"/>
  <c r="P88" i="3"/>
  <c r="M88" i="3" s="1"/>
  <c r="N88" i="3" s="1" a="1"/>
  <c r="P87" i="3"/>
  <c r="M87" i="3"/>
  <c r="N87" i="3" s="1" a="1"/>
  <c r="P86" i="3"/>
  <c r="M86" i="3"/>
  <c r="N86" i="3" s="1" a="1"/>
  <c r="P85" i="3"/>
  <c r="M85" i="3"/>
  <c r="N85" i="3" s="1" a="1"/>
  <c r="A85" i="3"/>
  <c r="C85" i="3" s="1"/>
  <c r="D85" i="3" s="1"/>
  <c r="P84" i="3"/>
  <c r="M84" i="3" s="1"/>
  <c r="N84" i="3" s="1" a="1"/>
  <c r="A84" i="3"/>
  <c r="C84" i="3" s="1"/>
  <c r="D84" i="3" s="1"/>
  <c r="P83" i="3"/>
  <c r="M83" i="3"/>
  <c r="N83" i="3" s="1" a="1"/>
  <c r="A83" i="3"/>
  <c r="C83" i="3" s="1"/>
  <c r="D83" i="3" s="1"/>
  <c r="P82" i="3"/>
  <c r="M82" i="3" s="1"/>
  <c r="N82" i="3" s="1" a="1"/>
  <c r="A82" i="3"/>
  <c r="C82" i="3" s="1"/>
  <c r="D82" i="3" s="1"/>
  <c r="P81" i="3"/>
  <c r="M81" i="3" s="1"/>
  <c r="N81" i="3" s="1" a="1"/>
  <c r="A81" i="3"/>
  <c r="C81" i="3" s="1"/>
  <c r="D81" i="3" s="1"/>
  <c r="P80" i="3"/>
  <c r="M80" i="3" s="1"/>
  <c r="N80" i="3" s="1" a="1"/>
  <c r="A80" i="3"/>
  <c r="C80" i="3" s="1"/>
  <c r="D80" i="3" s="1"/>
  <c r="P79" i="3"/>
  <c r="M79" i="3"/>
  <c r="N79" i="3" s="1" a="1"/>
  <c r="A79" i="3"/>
  <c r="C79" i="3" s="1"/>
  <c r="D79" i="3" s="1"/>
  <c r="P78" i="3"/>
  <c r="M78" i="3" s="1"/>
  <c r="N78" i="3" s="1" a="1"/>
  <c r="A78" i="3"/>
  <c r="C78" i="3" s="1"/>
  <c r="D78" i="3" s="1"/>
  <c r="P77" i="3"/>
  <c r="M77" i="3"/>
  <c r="N77" i="3" s="1" a="1"/>
  <c r="A77" i="3"/>
  <c r="C77" i="3" s="1"/>
  <c r="D77" i="3" s="1"/>
  <c r="P76" i="3"/>
  <c r="M76" i="3" s="1"/>
  <c r="N76" i="3" s="1" a="1"/>
  <c r="A76" i="3"/>
  <c r="C76" i="3" s="1"/>
  <c r="D76" i="3" s="1"/>
  <c r="P75" i="3"/>
  <c r="M75" i="3" s="1"/>
  <c r="N75" i="3" s="1" a="1"/>
  <c r="A75" i="3"/>
  <c r="C75" i="3" s="1"/>
  <c r="D75" i="3" s="1"/>
  <c r="P74" i="3"/>
  <c r="M74" i="3" s="1"/>
  <c r="N74" i="3" s="1" a="1"/>
  <c r="A74" i="3"/>
  <c r="C74" i="3" s="1"/>
  <c r="D74" i="3" s="1"/>
  <c r="P73" i="3"/>
  <c r="M73" i="3"/>
  <c r="N73" i="3" s="1" a="1"/>
  <c r="A73" i="3"/>
  <c r="C73" i="3" s="1"/>
  <c r="D73" i="3" s="1"/>
  <c r="P72" i="3"/>
  <c r="M72" i="3" s="1"/>
  <c r="N72" i="3" s="1" a="1"/>
  <c r="A72" i="3"/>
  <c r="C72" i="3" s="1"/>
  <c r="D72" i="3" s="1"/>
  <c r="P71" i="3"/>
  <c r="M71" i="3"/>
  <c r="N71" i="3" s="1" a="1"/>
  <c r="A71" i="3"/>
  <c r="C71" i="3" s="1"/>
  <c r="D71" i="3" s="1"/>
  <c r="P70" i="3"/>
  <c r="M70" i="3" s="1"/>
  <c r="N70" i="3" s="1" a="1"/>
  <c r="A70" i="3"/>
  <c r="C70" i="3" s="1"/>
  <c r="D70" i="3" s="1"/>
  <c r="P69" i="3"/>
  <c r="M69" i="3" s="1"/>
  <c r="N69" i="3" s="1" a="1"/>
  <c r="A69" i="3"/>
  <c r="C69" i="3" s="1"/>
  <c r="D69" i="3" s="1"/>
  <c r="P68" i="3"/>
  <c r="M68" i="3" s="1"/>
  <c r="N68" i="3" s="1" a="1"/>
  <c r="A68" i="3"/>
  <c r="C68" i="3" s="1"/>
  <c r="D68" i="3" s="1"/>
  <c r="P67" i="3"/>
  <c r="M67" i="3"/>
  <c r="N67" i="3" s="1" a="1"/>
  <c r="A67" i="3"/>
  <c r="C67" i="3" s="1"/>
  <c r="D67" i="3" s="1"/>
  <c r="P66" i="3"/>
  <c r="M66" i="3" s="1"/>
  <c r="N66" i="3" s="1" a="1"/>
  <c r="A66" i="3"/>
  <c r="C66" i="3" s="1"/>
  <c r="D66" i="3" s="1"/>
  <c r="P65" i="3"/>
  <c r="M65" i="3"/>
  <c r="N65" i="3" s="1" a="1"/>
  <c r="A65" i="3"/>
  <c r="C65" i="3" s="1"/>
  <c r="D65" i="3" s="1"/>
  <c r="P64" i="3"/>
  <c r="M64" i="3" s="1"/>
  <c r="N64" i="3" s="1" a="1"/>
  <c r="A64" i="3"/>
  <c r="C64" i="3" s="1"/>
  <c r="D64" i="3" s="1"/>
  <c r="P63" i="3"/>
  <c r="M63" i="3" s="1"/>
  <c r="N63" i="3" s="1" a="1"/>
  <c r="A63" i="3"/>
  <c r="C63" i="3" s="1"/>
  <c r="D63" i="3" s="1"/>
  <c r="P62" i="3"/>
  <c r="M62" i="3" s="1"/>
  <c r="N62" i="3" s="1" a="1"/>
  <c r="A62" i="3"/>
  <c r="C62" i="3" s="1"/>
  <c r="D62" i="3" s="1"/>
  <c r="P61" i="3"/>
  <c r="M61" i="3"/>
  <c r="N61" i="3" s="1" a="1"/>
  <c r="A61" i="3"/>
  <c r="C61" i="3" s="1"/>
  <c r="D61" i="3" s="1"/>
  <c r="P60" i="3"/>
  <c r="M60" i="3" s="1"/>
  <c r="N60" i="3" s="1" a="1"/>
  <c r="A60" i="3"/>
  <c r="C60" i="3" s="1"/>
  <c r="D60" i="3" s="1"/>
  <c r="P59" i="3"/>
  <c r="M59" i="3"/>
  <c r="N59" i="3" s="1" a="1"/>
  <c r="A59" i="3"/>
  <c r="C59" i="3" s="1"/>
  <c r="D59" i="3" s="1"/>
  <c r="P58" i="3"/>
  <c r="M58" i="3" s="1"/>
  <c r="N58" i="3" s="1" a="1"/>
  <c r="A58" i="3"/>
  <c r="C58" i="3" s="1"/>
  <c r="D58" i="3" s="1"/>
  <c r="P57" i="3"/>
  <c r="M57" i="3" s="1"/>
  <c r="N57" i="3" s="1" a="1"/>
  <c r="A57" i="3"/>
  <c r="C57" i="3" s="1"/>
  <c r="D57" i="3" s="1"/>
  <c r="P56" i="3"/>
  <c r="M56" i="3" s="1"/>
  <c r="N56" i="3" s="1" a="1"/>
  <c r="A56" i="3"/>
  <c r="C56" i="3" s="1"/>
  <c r="D56" i="3" s="1"/>
  <c r="P55" i="3"/>
  <c r="M55" i="3"/>
  <c r="N55" i="3" s="1" a="1"/>
  <c r="A55" i="3"/>
  <c r="C55" i="3" s="1"/>
  <c r="D55" i="3" s="1"/>
  <c r="P54" i="3"/>
  <c r="M54" i="3" s="1"/>
  <c r="N54" i="3" s="1" a="1"/>
  <c r="A54" i="3"/>
  <c r="C54" i="3" s="1"/>
  <c r="D54" i="3" s="1"/>
  <c r="P53" i="3"/>
  <c r="M53" i="3"/>
  <c r="N53" i="3" s="1" a="1"/>
  <c r="A53" i="3"/>
  <c r="C53" i="3" s="1"/>
  <c r="D53" i="3" s="1"/>
  <c r="P52" i="3"/>
  <c r="M52" i="3" s="1"/>
  <c r="N52" i="3" s="1" a="1"/>
  <c r="A52" i="3"/>
  <c r="C52" i="3" s="1"/>
  <c r="D52" i="3" s="1"/>
  <c r="P51" i="3"/>
  <c r="M51" i="3" s="1"/>
  <c r="N51" i="3" s="1" a="1"/>
  <c r="A51" i="3"/>
  <c r="C51" i="3" s="1"/>
  <c r="D51" i="3" s="1"/>
  <c r="P50" i="3"/>
  <c r="M50" i="3" s="1"/>
  <c r="N50" i="3" s="1" a="1"/>
  <c r="A50" i="3"/>
  <c r="C50" i="3" s="1"/>
  <c r="D50" i="3" s="1"/>
  <c r="P49" i="3"/>
  <c r="M49" i="3"/>
  <c r="N49" i="3" s="1" a="1"/>
  <c r="A49" i="3"/>
  <c r="C49" i="3" s="1"/>
  <c r="D49" i="3" s="1"/>
  <c r="P48" i="3"/>
  <c r="M48" i="3" s="1"/>
  <c r="N48" i="3" s="1" a="1"/>
  <c r="A48" i="3"/>
  <c r="C48" i="3" s="1"/>
  <c r="D48" i="3" s="1"/>
  <c r="P47" i="3"/>
  <c r="M47" i="3"/>
  <c r="N47" i="3" s="1" a="1"/>
  <c r="A47" i="3"/>
  <c r="C47" i="3" s="1"/>
  <c r="D47" i="3" s="1"/>
  <c r="P46" i="3"/>
  <c r="M46" i="3" s="1"/>
  <c r="N46" i="3" s="1" a="1"/>
  <c r="A46" i="3"/>
  <c r="C46" i="3" s="1"/>
  <c r="D46" i="3" s="1"/>
  <c r="P45" i="3"/>
  <c r="M45" i="3" s="1"/>
  <c r="N45" i="3" s="1" a="1"/>
  <c r="A45" i="3"/>
  <c r="C45" i="3" s="1"/>
  <c r="D45" i="3" s="1"/>
  <c r="P44" i="3"/>
  <c r="M44" i="3" s="1"/>
  <c r="N44" i="3" s="1" a="1"/>
  <c r="A44" i="3"/>
  <c r="C44" i="3" s="1"/>
  <c r="D44" i="3" s="1"/>
  <c r="P43" i="3"/>
  <c r="M43" i="3"/>
  <c r="N43" i="3" s="1" a="1"/>
  <c r="A43" i="3"/>
  <c r="C43" i="3" s="1"/>
  <c r="D43" i="3" s="1"/>
  <c r="P42" i="3"/>
  <c r="M42" i="3" s="1"/>
  <c r="N42" i="3" s="1" a="1"/>
  <c r="A42" i="3"/>
  <c r="C42" i="3" s="1"/>
  <c r="D42" i="3" s="1"/>
  <c r="P41" i="3"/>
  <c r="M41" i="3"/>
  <c r="N41" i="3" s="1" a="1"/>
  <c r="A41" i="3"/>
  <c r="C41" i="3" s="1"/>
  <c r="D41" i="3" s="1"/>
  <c r="P40" i="3"/>
  <c r="M40" i="3" s="1"/>
  <c r="N40" i="3" s="1" a="1"/>
  <c r="A40" i="3"/>
  <c r="C40" i="3" s="1"/>
  <c r="D40" i="3" s="1"/>
  <c r="P39" i="3"/>
  <c r="M39" i="3" s="1"/>
  <c r="N39" i="3" s="1" a="1"/>
  <c r="A39" i="3"/>
  <c r="C39" i="3" s="1"/>
  <c r="D39" i="3" s="1"/>
  <c r="P38" i="3"/>
  <c r="M38" i="3" s="1"/>
  <c r="N38" i="3" s="1" a="1"/>
  <c r="A38" i="3"/>
  <c r="C38" i="3" s="1"/>
  <c r="D38" i="3" s="1"/>
  <c r="P37" i="3"/>
  <c r="M37" i="3"/>
  <c r="N37" i="3" s="1" a="1"/>
  <c r="A37" i="3"/>
  <c r="C37" i="3" s="1"/>
  <c r="D37" i="3" s="1"/>
  <c r="P36" i="3"/>
  <c r="M36" i="3" s="1"/>
  <c r="N36" i="3" s="1" a="1"/>
  <c r="A36" i="3"/>
  <c r="C36" i="3" s="1"/>
  <c r="D36" i="3" s="1"/>
  <c r="P35" i="3"/>
  <c r="M35" i="3" s="1"/>
  <c r="N35" i="3" s="1" a="1"/>
  <c r="A35" i="3"/>
  <c r="C35" i="3" s="1"/>
  <c r="D35" i="3" s="1"/>
  <c r="P34" i="3"/>
  <c r="M34" i="3" s="1"/>
  <c r="N34" i="3" s="1" a="1"/>
  <c r="A34" i="3"/>
  <c r="C34" i="3" s="1"/>
  <c r="D34" i="3" s="1"/>
  <c r="P33" i="3"/>
  <c r="M33" i="3" s="1"/>
  <c r="N33" i="3" s="1" a="1"/>
  <c r="A33" i="3"/>
  <c r="C33" i="3" s="1"/>
  <c r="D33" i="3" s="1"/>
  <c r="P32" i="3"/>
  <c r="M32" i="3" s="1"/>
  <c r="N32" i="3" s="1" a="1"/>
  <c r="A32" i="3"/>
  <c r="C32" i="3" s="1"/>
  <c r="D32" i="3" s="1"/>
  <c r="P31" i="3"/>
  <c r="M31" i="3"/>
  <c r="N31" i="3" s="1" a="1"/>
  <c r="A31" i="3"/>
  <c r="C31" i="3" s="1"/>
  <c r="D31" i="3" s="1"/>
  <c r="P30" i="3"/>
  <c r="M30" i="3" s="1"/>
  <c r="N30" i="3" s="1" a="1"/>
  <c r="A30" i="3"/>
  <c r="C30" i="3" s="1"/>
  <c r="D30" i="3" s="1"/>
  <c r="P29" i="3"/>
  <c r="M29" i="3"/>
  <c r="N29" i="3" s="1" a="1"/>
  <c r="A29" i="3"/>
  <c r="C29" i="3" s="1"/>
  <c r="D29" i="3" s="1"/>
  <c r="P28" i="3"/>
  <c r="M28" i="3" s="1"/>
  <c r="N28" i="3" s="1" a="1"/>
  <c r="A28" i="3"/>
  <c r="C28" i="3" s="1"/>
  <c r="D28" i="3" s="1"/>
  <c r="P27" i="3"/>
  <c r="M27" i="3" s="1"/>
  <c r="N27" i="3" s="1" a="1"/>
  <c r="A27" i="3"/>
  <c r="C27" i="3" s="1"/>
  <c r="D27" i="3" s="1"/>
  <c r="P26" i="3"/>
  <c r="M26" i="3" s="1"/>
  <c r="N26" i="3" s="1" a="1"/>
  <c r="A26" i="3"/>
  <c r="C26" i="3" s="1"/>
  <c r="D26" i="3" s="1"/>
  <c r="P25" i="3"/>
  <c r="M25" i="3"/>
  <c r="N25" i="3" s="1" a="1"/>
  <c r="A25" i="3"/>
  <c r="C25" i="3" s="1"/>
  <c r="D25" i="3" s="1"/>
  <c r="P24" i="3"/>
  <c r="M24" i="3" s="1"/>
  <c r="N24" i="3" s="1" a="1"/>
  <c r="A24" i="3"/>
  <c r="C24" i="3" s="1"/>
  <c r="D24" i="3" s="1"/>
  <c r="P23" i="3"/>
  <c r="M23" i="3"/>
  <c r="N23" i="3" s="1" a="1"/>
  <c r="A23" i="3"/>
  <c r="C23" i="3" s="1"/>
  <c r="D23" i="3" s="1"/>
  <c r="P22" i="3"/>
  <c r="M22" i="3" s="1"/>
  <c r="N22" i="3" s="1" a="1"/>
  <c r="A22" i="3"/>
  <c r="C22" i="3" s="1"/>
  <c r="D22" i="3" s="1"/>
  <c r="P21" i="3"/>
  <c r="M21" i="3" s="1"/>
  <c r="N21" i="3" s="1" a="1"/>
  <c r="A21" i="3"/>
  <c r="C21" i="3" s="1"/>
  <c r="D21" i="3" s="1"/>
  <c r="P20" i="3"/>
  <c r="M20" i="3" s="1"/>
  <c r="N20" i="3" s="1" a="1"/>
  <c r="A20" i="3"/>
  <c r="C20" i="3" s="1"/>
  <c r="D20" i="3" s="1"/>
  <c r="P19" i="3"/>
  <c r="M19" i="3"/>
  <c r="N19" i="3" s="1" a="1"/>
  <c r="A19" i="3"/>
  <c r="C19" i="3" s="1"/>
  <c r="D19" i="3" s="1"/>
  <c r="P18" i="3"/>
  <c r="M18" i="3" s="1"/>
  <c r="N18" i="3" s="1" a="1"/>
  <c r="A18" i="3"/>
  <c r="C18" i="3" s="1"/>
  <c r="D18" i="3" s="1"/>
  <c r="P17" i="3"/>
  <c r="M17" i="3"/>
  <c r="N17" i="3" s="1" a="1"/>
  <c r="A17" i="3"/>
  <c r="C17" i="3" s="1"/>
  <c r="D17" i="3" s="1"/>
  <c r="BB16" i="3"/>
  <c r="P16" i="3"/>
  <c r="M16" i="3" s="1"/>
  <c r="N16" i="3" s="1" a="1"/>
  <c r="A16" i="3"/>
  <c r="C16" i="3" s="1"/>
  <c r="D16" i="3" s="1"/>
  <c r="BB15" i="3"/>
  <c r="P15" i="3"/>
  <c r="M15" i="3" s="1"/>
  <c r="N15" i="3" s="1" a="1"/>
  <c r="A15" i="3"/>
  <c r="C15" i="3" s="1"/>
  <c r="D15" i="3" s="1"/>
  <c r="BB14" i="3"/>
  <c r="P14" i="3"/>
  <c r="M14" i="3"/>
  <c r="N14" i="3" s="1" a="1"/>
  <c r="A14" i="3"/>
  <c r="C14" i="3" s="1"/>
  <c r="D14" i="3" s="1"/>
  <c r="BB13" i="3"/>
  <c r="P13" i="3"/>
  <c r="M13" i="3" s="1"/>
  <c r="N13" i="3" s="1" a="1"/>
  <c r="A13" i="3"/>
  <c r="C13" i="3" s="1"/>
  <c r="D13" i="3" s="1"/>
  <c r="BB12" i="3"/>
  <c r="P12" i="3"/>
  <c r="M12" i="3" s="1"/>
  <c r="N12" i="3" s="1" a="1"/>
  <c r="A12" i="3"/>
  <c r="C12" i="3" s="1"/>
  <c r="D12" i="3" s="1"/>
  <c r="BB11" i="3"/>
  <c r="P11" i="3"/>
  <c r="M11" i="3" s="1"/>
  <c r="N11" i="3" s="1" a="1"/>
  <c r="A11" i="3"/>
  <c r="C11" i="3" s="1"/>
  <c r="D11" i="3" s="1"/>
  <c r="BB10" i="3"/>
  <c r="P10" i="3"/>
  <c r="M10" i="3"/>
  <c r="N10" i="3" s="1" a="1"/>
  <c r="A10" i="3"/>
  <c r="C10" i="3" s="1"/>
  <c r="D10" i="3" s="1"/>
  <c r="BB9" i="3"/>
  <c r="P9" i="3"/>
  <c r="M9" i="3"/>
  <c r="N9" i="3" s="1" a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C83" i="11"/>
  <c r="D83" i="11" s="1"/>
  <c r="P82" i="11"/>
  <c r="M82" i="11" s="1"/>
  <c r="N82" i="11" s="1" a="1"/>
  <c r="C82" i="11"/>
  <c r="D82" i="11" s="1"/>
  <c r="P81" i="11"/>
  <c r="M81" i="11" s="1"/>
  <c r="N81" i="11" s="1" a="1"/>
  <c r="C81" i="11"/>
  <c r="D81" i="11" s="1"/>
  <c r="P80" i="11"/>
  <c r="M80" i="11" s="1"/>
  <c r="N80" i="11" s="1" a="1"/>
  <c r="C80" i="11"/>
  <c r="D80" i="11" s="1"/>
  <c r="P79" i="11"/>
  <c r="M79" i="11"/>
  <c r="N79" i="11" s="1" a="1"/>
  <c r="C79" i="11"/>
  <c r="D79" i="11" s="1"/>
  <c r="P78" i="11"/>
  <c r="M78" i="11" s="1"/>
  <c r="N78" i="11" s="1" a="1"/>
  <c r="C78" i="11"/>
  <c r="D78" i="11" s="1"/>
  <c r="P77" i="11"/>
  <c r="M77" i="11"/>
  <c r="N77" i="11" s="1" a="1"/>
  <c r="C77" i="11"/>
  <c r="D77" i="11" s="1"/>
  <c r="P76" i="11"/>
  <c r="M76" i="11" s="1"/>
  <c r="N76" i="11" s="1" a="1"/>
  <c r="C76" i="11"/>
  <c r="D76" i="11" s="1"/>
  <c r="P75" i="11"/>
  <c r="M75" i="11" s="1"/>
  <c r="N75" i="11" s="1" a="1"/>
  <c r="C75" i="11"/>
  <c r="D75" i="11" s="1"/>
  <c r="P74" i="11"/>
  <c r="M74" i="11" s="1"/>
  <c r="N74" i="11" s="1" a="1"/>
  <c r="C74" i="11"/>
  <c r="D74" i="11" s="1"/>
  <c r="P73" i="11"/>
  <c r="M73" i="11" s="1"/>
  <c r="N73" i="11" s="1" a="1"/>
  <c r="C73" i="11"/>
  <c r="D73" i="11" s="1"/>
  <c r="P72" i="11"/>
  <c r="M72" i="11" s="1"/>
  <c r="N72" i="11" s="1" a="1"/>
  <c r="C72" i="11"/>
  <c r="D72" i="11" s="1"/>
  <c r="P71" i="11"/>
  <c r="M71" i="11" s="1"/>
  <c r="N71" i="11" s="1" a="1"/>
  <c r="C71" i="11"/>
  <c r="D71" i="11" s="1"/>
  <c r="P70" i="11"/>
  <c r="M70" i="11"/>
  <c r="N70" i="11" s="1" a="1"/>
  <c r="C70" i="11"/>
  <c r="D70" i="11" s="1"/>
  <c r="P69" i="11"/>
  <c r="M69" i="11" s="1"/>
  <c r="N69" i="11" s="1" a="1"/>
  <c r="C69" i="11"/>
  <c r="D69" i="11" s="1"/>
  <c r="P68" i="11"/>
  <c r="M68" i="11"/>
  <c r="N68" i="11" s="1" a="1"/>
  <c r="C68" i="11"/>
  <c r="D68" i="11" s="1"/>
  <c r="P67" i="11"/>
  <c r="M67" i="11" s="1"/>
  <c r="N67" i="11" s="1" a="1"/>
  <c r="C67" i="11"/>
  <c r="D67" i="11" s="1"/>
  <c r="P66" i="11"/>
  <c r="M66" i="11" s="1"/>
  <c r="N66" i="11" s="1" a="1"/>
  <c r="C66" i="11"/>
  <c r="D66" i="11" s="1"/>
  <c r="P65" i="11"/>
  <c r="M65" i="11" s="1"/>
  <c r="N65" i="11" s="1" a="1"/>
  <c r="C65" i="11"/>
  <c r="D65" i="11" s="1"/>
  <c r="P64" i="11"/>
  <c r="M64" i="11" s="1"/>
  <c r="N64" i="11" s="1" a="1"/>
  <c r="C64" i="11"/>
  <c r="D64" i="11" s="1"/>
  <c r="P63" i="11"/>
  <c r="M63" i="11" s="1"/>
  <c r="N63" i="11" s="1" a="1"/>
  <c r="C63" i="11"/>
  <c r="D63" i="11" s="1"/>
  <c r="P62" i="11"/>
  <c r="M62" i="11" s="1"/>
  <c r="N62" i="11" s="1" a="1"/>
  <c r="C62" i="11"/>
  <c r="D62" i="11" s="1"/>
  <c r="P61" i="11"/>
  <c r="M61" i="11"/>
  <c r="N61" i="11" s="1" a="1"/>
  <c r="C61" i="11"/>
  <c r="D61" i="11" s="1"/>
  <c r="P60" i="11"/>
  <c r="M60" i="11" s="1"/>
  <c r="N60" i="11" s="1" a="1"/>
  <c r="C60" i="11"/>
  <c r="D60" i="11" s="1"/>
  <c r="P59" i="11"/>
  <c r="M59" i="11"/>
  <c r="N59" i="11" s="1" a="1"/>
  <c r="C59" i="11"/>
  <c r="D59" i="11" s="1"/>
  <c r="P58" i="11"/>
  <c r="M58" i="11"/>
  <c r="N58" i="11" s="1" a="1"/>
  <c r="C58" i="11"/>
  <c r="D58" i="11" s="1"/>
  <c r="P57" i="11"/>
  <c r="M57" i="11" s="1"/>
  <c r="N57" i="11" s="1" a="1"/>
  <c r="C57" i="11"/>
  <c r="D57" i="11" s="1"/>
  <c r="P56" i="11"/>
  <c r="M56" i="11"/>
  <c r="N56" i="11" s="1" a="1"/>
  <c r="C56" i="11"/>
  <c r="D56" i="11" s="1"/>
  <c r="P55" i="11"/>
  <c r="M55" i="11"/>
  <c r="N55" i="11" s="1" a="1"/>
  <c r="C55" i="11"/>
  <c r="D55" i="11" s="1"/>
  <c r="P54" i="11"/>
  <c r="M54" i="11" s="1"/>
  <c r="N54" i="11" s="1" a="1"/>
  <c r="C54" i="11"/>
  <c r="D54" i="11" s="1"/>
  <c r="P53" i="11"/>
  <c r="M53" i="11" s="1"/>
  <c r="N53" i="11" s="1" a="1"/>
  <c r="C53" i="11"/>
  <c r="D53" i="11" s="1"/>
  <c r="P52" i="11"/>
  <c r="M52" i="11" s="1"/>
  <c r="N52" i="11" s="1" a="1"/>
  <c r="C52" i="11"/>
  <c r="D52" i="11" s="1"/>
  <c r="P51" i="11"/>
  <c r="M51" i="11" s="1"/>
  <c r="N51" i="11" s="1" a="1"/>
  <c r="C51" i="11"/>
  <c r="D51" i="11" s="1"/>
  <c r="P50" i="11"/>
  <c r="M50" i="11"/>
  <c r="N50" i="11" s="1" a="1"/>
  <c r="C50" i="11"/>
  <c r="D50" i="11" s="1"/>
  <c r="P49" i="11"/>
  <c r="M49" i="11" s="1"/>
  <c r="N49" i="11" s="1" a="1"/>
  <c r="C49" i="11"/>
  <c r="D49" i="11" s="1"/>
  <c r="P48" i="11"/>
  <c r="M48" i="11" s="1"/>
  <c r="N48" i="11" s="1" a="1"/>
  <c r="C48" i="11"/>
  <c r="D48" i="11" s="1"/>
  <c r="P47" i="11"/>
  <c r="M47" i="11" s="1"/>
  <c r="N47" i="11" s="1" a="1"/>
  <c r="C47" i="11"/>
  <c r="D47" i="11" s="1"/>
  <c r="P46" i="11"/>
  <c r="M46" i="11" s="1"/>
  <c r="N46" i="11" s="1" a="1"/>
  <c r="C46" i="11"/>
  <c r="D46" i="11" s="1"/>
  <c r="P45" i="11"/>
  <c r="M45" i="11" s="1"/>
  <c r="N45" i="11" s="1" a="1"/>
  <c r="C45" i="11"/>
  <c r="D45" i="11" s="1"/>
  <c r="P44" i="11"/>
  <c r="M44" i="11" s="1"/>
  <c r="N44" i="11" s="1" a="1"/>
  <c r="C44" i="11"/>
  <c r="D44" i="11" s="1"/>
  <c r="P43" i="11"/>
  <c r="M43" i="11" s="1"/>
  <c r="N43" i="11" s="1" a="1"/>
  <c r="C43" i="11"/>
  <c r="D43" i="11" s="1"/>
  <c r="P42" i="11"/>
  <c r="M42" i="11" s="1"/>
  <c r="N42" i="11" s="1" a="1"/>
  <c r="C42" i="11"/>
  <c r="D42" i="11" s="1"/>
  <c r="P41" i="11"/>
  <c r="M41" i="11"/>
  <c r="N41" i="11" s="1" a="1"/>
  <c r="C41" i="11"/>
  <c r="D41" i="11" s="1"/>
  <c r="P40" i="11"/>
  <c r="M40" i="11" s="1"/>
  <c r="N40" i="11" s="1" a="1"/>
  <c r="C40" i="11"/>
  <c r="D40" i="11" s="1"/>
  <c r="P39" i="11"/>
  <c r="M39" i="11" s="1"/>
  <c r="N39" i="11" s="1" a="1"/>
  <c r="C39" i="11"/>
  <c r="D39" i="11" s="1"/>
  <c r="P38" i="11"/>
  <c r="M38" i="11"/>
  <c r="N38" i="11" s="1" a="1"/>
  <c r="C38" i="11"/>
  <c r="D38" i="11" s="1"/>
  <c r="P37" i="11"/>
  <c r="M37" i="11" s="1"/>
  <c r="N37" i="11" s="1" a="1"/>
  <c r="C37" i="11"/>
  <c r="D37" i="11" s="1"/>
  <c r="P36" i="11"/>
  <c r="M36" i="11" s="1"/>
  <c r="N36" i="11" s="1" a="1"/>
  <c r="C36" i="11"/>
  <c r="D36" i="11" s="1"/>
  <c r="P35" i="11"/>
  <c r="M35" i="11" s="1"/>
  <c r="N35" i="11" s="1" a="1"/>
  <c r="C35" i="11"/>
  <c r="D35" i="11" s="1"/>
  <c r="P34" i="11"/>
  <c r="M34" i="11" s="1"/>
  <c r="N34" i="11" s="1" a="1"/>
  <c r="C34" i="11"/>
  <c r="D34" i="11" s="1"/>
  <c r="P33" i="11"/>
  <c r="M33" i="11" s="1"/>
  <c r="N33" i="11" s="1" a="1"/>
  <c r="C33" i="11"/>
  <c r="D33" i="11" s="1"/>
  <c r="P32" i="11"/>
  <c r="M32" i="11" s="1"/>
  <c r="N32" i="11" s="1" a="1"/>
  <c r="C32" i="11"/>
  <c r="D32" i="11" s="1"/>
  <c r="P31" i="11"/>
  <c r="M31" i="11"/>
  <c r="N31" i="11" s="1" a="1"/>
  <c r="C31" i="11"/>
  <c r="D31" i="11" s="1"/>
  <c r="P30" i="11"/>
  <c r="M30" i="11" s="1"/>
  <c r="N30" i="11" s="1" a="1"/>
  <c r="C30" i="11"/>
  <c r="D30" i="11" s="1"/>
  <c r="P29" i="11"/>
  <c r="M29" i="11"/>
  <c r="N29" i="11" s="1" a="1"/>
  <c r="C29" i="11"/>
  <c r="D29" i="11" s="1"/>
  <c r="P28" i="11"/>
  <c r="M28" i="11" s="1"/>
  <c r="N28" i="11" s="1" a="1"/>
  <c r="C28" i="11"/>
  <c r="D28" i="11" s="1"/>
  <c r="P27" i="11"/>
  <c r="M27" i="11" s="1"/>
  <c r="N27" i="11" s="1" a="1"/>
  <c r="C27" i="11"/>
  <c r="D27" i="11" s="1"/>
  <c r="P26" i="11"/>
  <c r="M26" i="11" s="1"/>
  <c r="N26" i="11" s="1" a="1"/>
  <c r="C26" i="11"/>
  <c r="D26" i="11" s="1"/>
  <c r="P25" i="11"/>
  <c r="M25" i="11" s="1"/>
  <c r="N25" i="11" s="1" a="1"/>
  <c r="C25" i="11"/>
  <c r="D25" i="11" s="1"/>
  <c r="P24" i="11"/>
  <c r="M24" i="11" s="1"/>
  <c r="N24" i="11" s="1" a="1"/>
  <c r="C24" i="11"/>
  <c r="D24" i="11" s="1"/>
  <c r="P23" i="11"/>
  <c r="M23" i="11"/>
  <c r="N23" i="11" s="1" a="1"/>
  <c r="C23" i="11"/>
  <c r="D23" i="11" s="1"/>
  <c r="P22" i="11"/>
  <c r="M22" i="11" s="1"/>
  <c r="N22" i="11" s="1" a="1"/>
  <c r="C22" i="11"/>
  <c r="D22" i="11" s="1"/>
  <c r="P21" i="11"/>
  <c r="M21" i="11" s="1"/>
  <c r="N21" i="11" s="1" a="1"/>
  <c r="C21" i="11"/>
  <c r="D21" i="11" s="1"/>
  <c r="P20" i="11"/>
  <c r="M20" i="11"/>
  <c r="N20" i="11" s="1" a="1"/>
  <c r="C20" i="11"/>
  <c r="D20" i="11" s="1"/>
  <c r="P19" i="11"/>
  <c r="M19" i="11"/>
  <c r="N19" i="11" s="1" a="1"/>
  <c r="C19" i="11"/>
  <c r="D19" i="11" s="1"/>
  <c r="P18" i="11"/>
  <c r="M18" i="11" s="1"/>
  <c r="N18" i="11" s="1" a="1"/>
  <c r="C18" i="11"/>
  <c r="D18" i="11" s="1"/>
  <c r="P17" i="11"/>
  <c r="M17" i="11" s="1"/>
  <c r="N17" i="11" s="1" a="1"/>
  <c r="C17" i="11"/>
  <c r="D17" i="11" s="1"/>
  <c r="BB16" i="11"/>
  <c r="P16" i="11"/>
  <c r="M16" i="11"/>
  <c r="N16" i="11" s="1" a="1"/>
  <c r="C16" i="11"/>
  <c r="D16" i="11" s="1"/>
  <c r="BB15" i="11"/>
  <c r="P15" i="11"/>
  <c r="M15" i="11" s="1"/>
  <c r="N15" i="11" s="1" a="1"/>
  <c r="C15" i="11"/>
  <c r="D15" i="11" s="1"/>
  <c r="BB14" i="11"/>
  <c r="P14" i="11"/>
  <c r="M14" i="11" s="1"/>
  <c r="N14" i="11" s="1" a="1"/>
  <c r="C14" i="11"/>
  <c r="D14" i="11" s="1"/>
  <c r="BB13" i="11"/>
  <c r="P13" i="11"/>
  <c r="M13" i="11" s="1"/>
  <c r="N13" i="11" s="1" a="1"/>
  <c r="C13" i="11"/>
  <c r="D13" i="11" s="1"/>
  <c r="BB12" i="11"/>
  <c r="P12" i="11"/>
  <c r="M12" i="11" s="1"/>
  <c r="N12" i="11" s="1" a="1"/>
  <c r="C12" i="11"/>
  <c r="D12" i="11" s="1"/>
  <c r="BB11" i="11"/>
  <c r="P11" i="11"/>
  <c r="M11" i="11" s="1"/>
  <c r="N11" i="11" s="1" a="1"/>
  <c r="C11" i="11"/>
  <c r="D11" i="11" s="1"/>
  <c r="BB10" i="11"/>
  <c r="P10" i="11"/>
  <c r="M10" i="11" s="1"/>
  <c r="N10" i="11" s="1" a="1"/>
  <c r="C10" i="11"/>
  <c r="D10" i="11" s="1"/>
  <c r="BB9" i="11"/>
  <c r="P9" i="11"/>
  <c r="M9" i="11" s="1"/>
  <c r="N9" i="11" s="1" a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4" i="17" l="1"/>
  <c r="O57" i="17"/>
  <c r="C52" i="17" a="1"/>
  <c r="C53" i="17" a="1"/>
  <c r="C51" i="17" a="1"/>
  <c r="C50" i="17" a="1"/>
  <c r="C38" i="17" a="1"/>
  <c r="C49" i="17" a="1"/>
  <c r="C57" i="36" a="1"/>
  <c r="C53" i="36" a="1"/>
  <c r="D53" i="36" s="1"/>
  <c r="C54" i="36" a="1"/>
  <c r="D54" i="36" s="1"/>
  <c r="C56" i="36" a="1"/>
  <c r="C55" i="36" a="1"/>
  <c r="D55" i="36" s="1"/>
  <c r="C52" i="36" a="1"/>
  <c r="D52" i="36" s="1"/>
  <c r="C37" i="17" a="1"/>
  <c r="D37" i="17" s="1"/>
  <c r="C42" i="17" a="1"/>
  <c r="C41" i="17" a="1"/>
  <c r="D41" i="17" s="1"/>
  <c r="C43" i="17" a="1"/>
  <c r="D43" i="17" s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Z13" i="35" s="1"/>
  <c r="AX12" i="35"/>
  <c r="AZ12" i="35" s="1"/>
  <c r="AX11" i="35"/>
  <c r="AZ11" i="35" s="1"/>
  <c r="AX10" i="35"/>
  <c r="AZ10" i="35" s="1"/>
  <c r="AX9" i="35"/>
  <c r="AZ9" i="35" s="1"/>
  <c r="C45" i="17" a="1"/>
  <c r="D45" i="17" s="1"/>
  <c r="C47" i="36" a="1"/>
  <c r="C46" i="36" a="1"/>
  <c r="C45" i="36" a="1"/>
  <c r="C44" i="36" a="1"/>
  <c r="C43" i="36" a="1"/>
  <c r="C42" i="36" a="1"/>
  <c r="C41" i="36" a="1"/>
  <c r="Q54" i="36" s="1"/>
  <c r="M54" i="36" s="1"/>
  <c r="N54" i="36" s="1" a="1"/>
  <c r="C40" i="36" a="1"/>
  <c r="C39" i="36" a="1"/>
  <c r="C38" i="36" a="1"/>
  <c r="C37" i="36" a="1"/>
  <c r="Q56" i="36" s="1"/>
  <c r="M56" i="36" s="1"/>
  <c r="N56" i="36" s="1" a="1"/>
  <c r="C36" i="36" a="1"/>
  <c r="C35" i="36" a="1"/>
  <c r="C34" i="36" a="1"/>
  <c r="C33" i="36" a="1"/>
  <c r="C32" i="36" a="1"/>
  <c r="Q60" i="36" s="1"/>
  <c r="M60" i="36" s="1"/>
  <c r="N60" i="36" s="1" a="1"/>
  <c r="C31" i="36" a="1"/>
  <c r="C30" i="36" a="1"/>
  <c r="C29" i="36" a="1"/>
  <c r="C28" i="36" a="1"/>
  <c r="Q57" i="36" s="1"/>
  <c r="M57" i="36" s="1"/>
  <c r="N57" i="36" s="1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8" i="17" a="1"/>
  <c r="C47" i="17" a="1"/>
  <c r="D47" i="17" s="1"/>
  <c r="C50" i="36" a="1"/>
  <c r="Q59" i="36" s="1"/>
  <c r="M59" i="36" s="1"/>
  <c r="N59" i="36" s="1" a="1"/>
  <c r="C49" i="36" a="1"/>
  <c r="C37" i="35" a="1"/>
  <c r="C36" i="35" a="1"/>
  <c r="C35" i="35" a="1"/>
  <c r="Q60" i="35" s="1"/>
  <c r="M60" i="35" s="1"/>
  <c r="N60" i="35" s="1" a="1"/>
  <c r="C34" i="35" a="1"/>
  <c r="C33" i="35" a="1"/>
  <c r="C32" i="35" a="1"/>
  <c r="Q57" i="35" s="1"/>
  <c r="M57" i="35" s="1"/>
  <c r="N57" i="35" s="1" a="1"/>
  <c r="C31" i="35" a="1"/>
  <c r="C30" i="35" a="1"/>
  <c r="C29" i="35" a="1"/>
  <c r="C28" i="35" a="1"/>
  <c r="C27" i="35" a="1"/>
  <c r="C26" i="35" a="1"/>
  <c r="Q59" i="35" s="1"/>
  <c r="M59" i="35" s="1"/>
  <c r="N59" i="35" s="1" a="1"/>
  <c r="C25" i="35" a="1"/>
  <c r="Q61" i="35" s="1"/>
  <c r="M61" i="35" s="1"/>
  <c r="N61" i="35" s="1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N58" i="35" s="1" a="1"/>
  <c r="C7" i="35" a="1"/>
  <c r="C4" i="35" a="1"/>
  <c r="C46" i="17" a="1"/>
  <c r="D46" i="17" s="1"/>
  <c r="C51" i="36" a="1"/>
  <c r="C48" i="36" a="1"/>
  <c r="C44" i="17" a="1"/>
  <c r="D44" i="17" s="1"/>
  <c r="C31" i="17" a="1"/>
  <c r="C21" i="17" a="1"/>
  <c r="C10" i="17" a="1"/>
  <c r="C27" i="17" a="1"/>
  <c r="C5" i="17" a="1"/>
  <c r="C4" i="17" a="1"/>
  <c r="C20" i="17" a="1"/>
  <c r="C16" i="17" a="1"/>
  <c r="C3" i="17" a="1"/>
  <c r="C8" i="17" a="1"/>
  <c r="C26" i="17" a="1"/>
  <c r="C9" i="17" a="1"/>
  <c r="C33" i="17" a="1"/>
  <c r="D33" i="17" s="1"/>
  <c r="C39" i="17" a="1"/>
  <c r="D39" i="17" s="1"/>
  <c r="C11" i="17" a="1"/>
  <c r="C30" i="17" a="1"/>
  <c r="C24" i="17" a="1"/>
  <c r="C12" i="17" a="1"/>
  <c r="C22" i="17" a="1"/>
  <c r="C36" i="17" a="1"/>
  <c r="D36" i="17" s="1"/>
  <c r="C35" i="17" a="1"/>
  <c r="C15" i="17" a="1"/>
  <c r="D15" i="17" s="1"/>
  <c r="C28" i="17" a="1"/>
  <c r="C17" i="17" a="1"/>
  <c r="C25" i="17" a="1"/>
  <c r="C23" i="17" a="1"/>
  <c r="C32" i="17" a="1"/>
  <c r="D32" i="17" s="1"/>
  <c r="C18" i="17" a="1"/>
  <c r="C7" i="17" a="1"/>
  <c r="C13" i="17" a="1"/>
  <c r="C14" i="17" a="1"/>
  <c r="C29" i="17" a="1"/>
  <c r="C19" i="17" a="1"/>
  <c r="AP11" i="17"/>
  <c r="AP12" i="17"/>
  <c r="AP13" i="17"/>
  <c r="AP9" i="17"/>
  <c r="AP10" i="17"/>
  <c r="C34" i="17" a="1"/>
  <c r="C6" i="17" a="1"/>
  <c r="C40" i="17" a="1"/>
  <c r="D40" i="17" s="1"/>
  <c r="E32" i="17"/>
  <c r="E31" i="17"/>
  <c r="C8" i="33"/>
  <c r="D8" i="33" s="1"/>
  <c r="C52" i="33"/>
  <c r="D52" i="33" s="1"/>
  <c r="C32" i="33"/>
  <c r="Q33" i="33" s="1"/>
  <c r="M33" i="33" s="1"/>
  <c r="N33" i="33" s="1" a="1"/>
  <c r="C46" i="33"/>
  <c r="D46" i="33" s="1"/>
  <c r="C40" i="33"/>
  <c r="Q41" i="33" s="1"/>
  <c r="M41" i="33" s="1"/>
  <c r="N41" i="33" s="1" a="1"/>
  <c r="C21" i="33"/>
  <c r="D21" i="33" s="1"/>
  <c r="C39" i="33"/>
  <c r="Q40" i="33" s="1"/>
  <c r="M40" i="33" s="1"/>
  <c r="N40" i="33" s="1" a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C50" i="33"/>
  <c r="Q51" i="33" s="1"/>
  <c r="M51" i="33" s="1"/>
  <c r="N51" i="33" s="1" a="1"/>
  <c r="C17" i="33"/>
  <c r="D17" i="33" s="1"/>
  <c r="C9" i="33"/>
  <c r="D9" i="33" s="1"/>
  <c r="C48" i="33"/>
  <c r="D48" i="33" s="1"/>
  <c r="C16" i="33"/>
  <c r="Q17" i="33" s="1"/>
  <c r="M17" i="33" s="1"/>
  <c r="N17" i="33" s="1" a="1"/>
  <c r="C29" i="33"/>
  <c r="Q30" i="33" s="1"/>
  <c r="M30" i="33" s="1"/>
  <c r="N30" i="33" s="1" a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Q35" i="33"/>
  <c r="M35" i="33" s="1"/>
  <c r="N35" i="33" s="1" a="1"/>
  <c r="Q38" i="33"/>
  <c r="M38" i="33" s="1"/>
  <c r="N38" i="33" s="1" a="1"/>
  <c r="Q56" i="33"/>
  <c r="M56" i="33" s="1"/>
  <c r="N56" i="33" s="1" a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M15" i="18"/>
  <c r="N15" i="18" s="1" a="1"/>
  <c r="M31" i="18"/>
  <c r="N31" i="18" s="1" a="1"/>
  <c r="M39" i="18"/>
  <c r="N39" i="18" s="1" a="1"/>
  <c r="M77" i="18"/>
  <c r="N77" i="18" s="1" a="1"/>
  <c r="M26" i="18"/>
  <c r="N26" i="18" s="1" a="1"/>
  <c r="M59" i="18"/>
  <c r="N59" i="18" s="1" a="1"/>
  <c r="M10" i="18"/>
  <c r="N10" i="18" s="1" a="1"/>
  <c r="M22" i="18"/>
  <c r="N22" i="18" s="1" a="1"/>
  <c r="M48" i="18"/>
  <c r="N48" i="18" s="1" a="1"/>
  <c r="M40" i="18"/>
  <c r="N40" i="18" s="1" a="1"/>
  <c r="M29" i="18"/>
  <c r="N29" i="18" s="1" a="1"/>
  <c r="M54" i="18"/>
  <c r="N54" i="18" s="1" a="1"/>
  <c r="M66" i="18"/>
  <c r="N66" i="18" s="1" a="1"/>
  <c r="M67" i="18"/>
  <c r="N67" i="18" s="1" a="1"/>
  <c r="M25" i="18"/>
  <c r="N25" i="18" s="1" a="1"/>
  <c r="M51" i="18"/>
  <c r="N51" i="18" s="1" a="1"/>
  <c r="M71" i="18"/>
  <c r="N71" i="18" s="1" a="1"/>
  <c r="M50" i="18"/>
  <c r="N50" i="18" s="1" a="1"/>
  <c r="M43" i="18"/>
  <c r="N43" i="18" s="1" a="1"/>
  <c r="M62" i="18"/>
  <c r="N62" i="18" s="1" a="1"/>
  <c r="M70" i="18"/>
  <c r="N70" i="18" s="1" a="1"/>
  <c r="M63" i="18"/>
  <c r="N63" i="18" s="1" a="1"/>
  <c r="M58" i="18"/>
  <c r="N58" i="18" s="1" a="1"/>
  <c r="M11" i="18"/>
  <c r="N11" i="18" s="1" a="1"/>
  <c r="M60" i="18"/>
  <c r="N60" i="18" s="1" a="1"/>
  <c r="M64" i="18"/>
  <c r="N64" i="18" s="1" a="1"/>
  <c r="M18" i="18"/>
  <c r="N18" i="18" s="1" a="1"/>
  <c r="M33" i="18"/>
  <c r="N33" i="18" s="1" a="1"/>
  <c r="M45" i="18"/>
  <c r="N45" i="18" s="1" a="1"/>
  <c r="M79" i="18"/>
  <c r="N79" i="18" s="1" a="1"/>
  <c r="M23" i="18"/>
  <c r="N23" i="18" s="1" a="1"/>
  <c r="M20" i="18"/>
  <c r="N20" i="18" s="1" a="1"/>
  <c r="M28" i="18"/>
  <c r="N28" i="18" s="1" a="1"/>
  <c r="M56" i="18"/>
  <c r="N56" i="18" s="1" a="1"/>
  <c r="M30" i="18"/>
  <c r="N30" i="18" s="1" a="1"/>
  <c r="M49" i="18"/>
  <c r="N49" i="18" s="1" a="1"/>
  <c r="M37" i="18"/>
  <c r="N37" i="18" s="1" a="1"/>
  <c r="M38" i="18"/>
  <c r="N38" i="18" s="1" a="1"/>
  <c r="M46" i="18"/>
  <c r="N46" i="18" s="1" a="1"/>
  <c r="M74" i="18"/>
  <c r="N74" i="18" s="1" a="1"/>
  <c r="M44" i="18"/>
  <c r="N44" i="18" s="1" a="1"/>
  <c r="M78" i="18"/>
  <c r="N78" i="18" s="1" a="1"/>
  <c r="M19" i="18"/>
  <c r="N19" i="18" s="1" a="1"/>
  <c r="M27" i="18"/>
  <c r="N27" i="18" s="1" a="1"/>
  <c r="M36" i="18"/>
  <c r="N36" i="18" s="1" a="1"/>
  <c r="M52" i="18"/>
  <c r="N52" i="18" s="1" a="1"/>
  <c r="M35" i="18"/>
  <c r="N35" i="18" s="1" a="1"/>
  <c r="M14" i="18"/>
  <c r="N14" i="18" s="1" a="1"/>
  <c r="M55" i="18"/>
  <c r="N55" i="18" s="1" a="1"/>
  <c r="M61" i="18"/>
  <c r="N61" i="18" s="1" a="1"/>
  <c r="M65" i="18"/>
  <c r="N65" i="18" s="1" a="1"/>
  <c r="M42" i="18"/>
  <c r="N42" i="18" s="1" a="1"/>
  <c r="M53" i="18"/>
  <c r="N53" i="18" s="1" a="1"/>
  <c r="M76" i="18"/>
  <c r="N76" i="18" s="1" a="1"/>
  <c r="M16" i="18"/>
  <c r="N16" i="18" s="1" a="1"/>
  <c r="M9" i="18"/>
  <c r="N9" i="18" s="1" a="1"/>
  <c r="M12" i="18"/>
  <c r="N12" i="18" s="1" a="1"/>
  <c r="M69" i="18"/>
  <c r="N69" i="18" s="1" a="1"/>
  <c r="M68" i="18"/>
  <c r="N68" i="18" s="1" a="1"/>
  <c r="M21" i="18"/>
  <c r="N21" i="18" s="1" a="1"/>
  <c r="M32" i="18"/>
  <c r="N32" i="18" s="1" a="1"/>
  <c r="M75" i="18"/>
  <c r="N75" i="18" s="1" a="1"/>
  <c r="M72" i="18"/>
  <c r="N72" i="18" s="1" a="1"/>
  <c r="M73" i="18"/>
  <c r="N73" i="18" s="1" a="1"/>
  <c r="M17" i="18"/>
  <c r="N17" i="18" s="1" a="1"/>
  <c r="M13" i="18"/>
  <c r="N13" i="18" s="1" a="1"/>
  <c r="M47" i="18"/>
  <c r="N47" i="18" s="1" a="1"/>
  <c r="M41" i="18"/>
  <c r="N41" i="18" s="1" a="1"/>
  <c r="E3" i="17"/>
  <c r="E5" i="17"/>
  <c r="E4" i="17"/>
  <c r="E30" i="17"/>
  <c r="E29" i="17"/>
  <c r="E2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7" i="36" l="1"/>
  <c r="Q55" i="36"/>
  <c r="M55" i="36" s="1"/>
  <c r="N55" i="36" s="1" a="1"/>
  <c r="D56" i="36"/>
  <c r="Q58" i="36"/>
  <c r="M58" i="36" s="1"/>
  <c r="N58" i="36" s="1" a="1"/>
  <c r="D42" i="17"/>
  <c r="Q57" i="17"/>
  <c r="M57" i="17" s="1"/>
  <c r="N57" i="17" s="1" a="1"/>
  <c r="Q56" i="17"/>
  <c r="M56" i="17" s="1"/>
  <c r="N56" i="17" s="1" a="1"/>
  <c r="D38" i="17"/>
  <c r="Q53" i="17"/>
  <c r="M53" i="17" s="1"/>
  <c r="N53" i="17" s="1" a="1"/>
  <c r="D52" i="17"/>
  <c r="Q54" i="17"/>
  <c r="M54" i="17" s="1"/>
  <c r="N54" i="17" s="1" a="1"/>
  <c r="D53" i="17"/>
  <c r="Q51" i="17"/>
  <c r="M51" i="17" s="1"/>
  <c r="N51" i="17" s="1" a="1"/>
  <c r="D51" i="17"/>
  <c r="Q50" i="17"/>
  <c r="M50" i="17" s="1"/>
  <c r="N50" i="17" s="1" a="1"/>
  <c r="D50" i="17"/>
  <c r="Q52" i="17"/>
  <c r="M52" i="17" s="1"/>
  <c r="N52" i="17" s="1" a="1"/>
  <c r="D48" i="17"/>
  <c r="Q55" i="17"/>
  <c r="M55" i="17" s="1"/>
  <c r="N55" i="17" s="1" a="1"/>
  <c r="Q49" i="17"/>
  <c r="M49" i="17" s="1"/>
  <c r="N49" i="17" s="1" a="1"/>
  <c r="D49" i="17"/>
  <c r="Q48" i="17"/>
  <c r="M48" i="17" s="1"/>
  <c r="N48" i="17" s="1" a="1"/>
  <c r="Q46" i="17"/>
  <c r="M46" i="17" s="1"/>
  <c r="N46" i="17" s="1" a="1"/>
  <c r="Q11" i="36"/>
  <c r="M11" i="36" s="1"/>
  <c r="N11" i="36" s="1" a="1"/>
  <c r="D47" i="36"/>
  <c r="D46" i="36"/>
  <c r="D45" i="36"/>
  <c r="Q29" i="36"/>
  <c r="M29" i="36" s="1"/>
  <c r="N29" i="36" s="1" a="1"/>
  <c r="D44" i="36"/>
  <c r="Q27" i="36"/>
  <c r="M27" i="36" s="1"/>
  <c r="N27" i="36" s="1" a="1"/>
  <c r="Q26" i="36"/>
  <c r="M26" i="36" s="1"/>
  <c r="N26" i="36" s="1" a="1"/>
  <c r="D43" i="36"/>
  <c r="D42" i="36"/>
  <c r="Q24" i="36"/>
  <c r="M24" i="36" s="1"/>
  <c r="N24" i="36" s="1" a="1"/>
  <c r="Q25" i="36"/>
  <c r="M25" i="36" s="1"/>
  <c r="N25" i="36" s="1" a="1"/>
  <c r="D41" i="36"/>
  <c r="Q23" i="36"/>
  <c r="M23" i="36" s="1"/>
  <c r="N23" i="36" s="1" a="1"/>
  <c r="D40" i="36"/>
  <c r="Q22" i="36"/>
  <c r="M22" i="36" s="1"/>
  <c r="N22" i="36" s="1" a="1"/>
  <c r="Q21" i="36"/>
  <c r="M21" i="36" s="1"/>
  <c r="N21" i="36" s="1" a="1"/>
  <c r="D39" i="36"/>
  <c r="D38" i="36"/>
  <c r="Q28" i="36"/>
  <c r="M28" i="36" s="1"/>
  <c r="N28" i="36" s="1" a="1"/>
  <c r="Q20" i="36"/>
  <c r="M20" i="36" s="1"/>
  <c r="N20" i="36" s="1" a="1"/>
  <c r="D37" i="36"/>
  <c r="Q31" i="36"/>
  <c r="M31" i="36" s="1"/>
  <c r="N31" i="36" s="1" a="1"/>
  <c r="D36" i="36"/>
  <c r="Q34" i="36"/>
  <c r="M34" i="36" s="1"/>
  <c r="N34" i="36" s="1" a="1"/>
  <c r="Q32" i="36"/>
  <c r="M32" i="36" s="1"/>
  <c r="N32" i="36" s="1" a="1"/>
  <c r="D35" i="36"/>
  <c r="D34" i="36"/>
  <c r="Q30" i="36"/>
  <c r="M30" i="36" s="1"/>
  <c r="N30" i="36" s="1" a="1"/>
  <c r="D33" i="36"/>
  <c r="Q33" i="36"/>
  <c r="M33" i="36" s="1"/>
  <c r="N33" i="36" s="1" a="1"/>
  <c r="Q37" i="36"/>
  <c r="M37" i="36" s="1"/>
  <c r="N37" i="36" s="1" a="1"/>
  <c r="D32" i="36"/>
  <c r="D31" i="36"/>
  <c r="Q38" i="36"/>
  <c r="M38" i="36" s="1"/>
  <c r="N38" i="36" s="1" a="1"/>
  <c r="D30" i="36"/>
  <c r="Q39" i="36"/>
  <c r="M39" i="36" s="1"/>
  <c r="N39" i="36" s="1" a="1"/>
  <c r="D29" i="36"/>
  <c r="D28" i="36"/>
  <c r="Q36" i="36"/>
  <c r="M36" i="36" s="1"/>
  <c r="N36" i="36" s="1" a="1"/>
  <c r="D27" i="36"/>
  <c r="Q35" i="36"/>
  <c r="M35" i="36" s="1"/>
  <c r="N35" i="36" s="1" a="1"/>
  <c r="Q44" i="36"/>
  <c r="M44" i="36" s="1"/>
  <c r="N44" i="36" s="1" a="1"/>
  <c r="D26" i="36"/>
  <c r="D25" i="36"/>
  <c r="D24" i="36"/>
  <c r="Q43" i="36"/>
  <c r="M43" i="36" s="1"/>
  <c r="N43" i="36" s="1" a="1"/>
  <c r="D23" i="36"/>
  <c r="D22" i="36"/>
  <c r="Q42" i="36"/>
  <c r="M42" i="36" s="1"/>
  <c r="N42" i="36" s="1" a="1"/>
  <c r="D21" i="36"/>
  <c r="D20" i="36"/>
  <c r="Q41" i="36"/>
  <c r="M41" i="36" s="1"/>
  <c r="N41" i="36" s="1" a="1"/>
  <c r="D19" i="36"/>
  <c r="Q40" i="36"/>
  <c r="M40" i="36" s="1"/>
  <c r="N40" i="36" s="1" a="1"/>
  <c r="D18" i="36"/>
  <c r="D17" i="36"/>
  <c r="D16" i="36"/>
  <c r="Q52" i="36"/>
  <c r="M52" i="36" s="1"/>
  <c r="N52" i="36" s="1" a="1"/>
  <c r="Q49" i="36"/>
  <c r="M49" i="36" s="1"/>
  <c r="N49" i="36" s="1" a="1"/>
  <c r="D15" i="36"/>
  <c r="D14" i="36"/>
  <c r="Q48" i="36"/>
  <c r="M48" i="36" s="1"/>
  <c r="N48" i="36" s="1" a="1"/>
  <c r="Q51" i="36"/>
  <c r="M51" i="36" s="1"/>
  <c r="N51" i="36" s="1" a="1"/>
  <c r="D13" i="36"/>
  <c r="D12" i="36"/>
  <c r="Q50" i="36"/>
  <c r="M50" i="36" s="1"/>
  <c r="N50" i="36" s="1" a="1"/>
  <c r="D11" i="36"/>
  <c r="D10" i="36"/>
  <c r="Q53" i="36"/>
  <c r="M53" i="36" s="1"/>
  <c r="N53" i="36" s="1" a="1"/>
  <c r="D9" i="36"/>
  <c r="Q45" i="36"/>
  <c r="M45" i="36" s="1"/>
  <c r="N45" i="36" s="1" a="1"/>
  <c r="Q46" i="36"/>
  <c r="M46" i="36" s="1"/>
  <c r="N46" i="36" s="1" a="1"/>
  <c r="D8" i="36"/>
  <c r="D7" i="36"/>
  <c r="Q47" i="36"/>
  <c r="M47" i="36" s="1"/>
  <c r="N47" i="36" s="1" a="1"/>
  <c r="Q14" i="35"/>
  <c r="M14" i="35" s="1"/>
  <c r="N14" i="35" s="1" a="1"/>
  <c r="D59" i="35"/>
  <c r="D58" i="35"/>
  <c r="Q9" i="35"/>
  <c r="M9" i="35" s="1"/>
  <c r="N9" i="35" s="1" a="1"/>
  <c r="D57" i="35"/>
  <c r="Q18" i="35"/>
  <c r="M18" i="35" s="1"/>
  <c r="N18" i="35" s="1" a="1"/>
  <c r="D56" i="35"/>
  <c r="Q10" i="35"/>
  <c r="M10" i="35" s="1"/>
  <c r="N10" i="35" s="1" a="1"/>
  <c r="D55" i="35"/>
  <c r="Q12" i="35"/>
  <c r="M12" i="35" s="1"/>
  <c r="N12" i="35" s="1" a="1"/>
  <c r="D54" i="35"/>
  <c r="Q15" i="35"/>
  <c r="M15" i="35" s="1"/>
  <c r="N15" i="35" s="1" a="1"/>
  <c r="D53" i="35"/>
  <c r="Q17" i="35"/>
  <c r="M17" i="35" s="1"/>
  <c r="N17" i="35" s="1" a="1"/>
  <c r="D52" i="35"/>
  <c r="Q13" i="35"/>
  <c r="M13" i="35" s="1"/>
  <c r="N13" i="35" s="1" a="1"/>
  <c r="D51" i="35"/>
  <c r="Q16" i="35"/>
  <c r="M16" i="35" s="1"/>
  <c r="N16" i="35" s="1" a="1"/>
  <c r="D50" i="35"/>
  <c r="D49" i="35"/>
  <c r="Q11" i="35"/>
  <c r="M11" i="35" s="1"/>
  <c r="N11" i="35" s="1" a="1"/>
  <c r="D48" i="35"/>
  <c r="Q27" i="35"/>
  <c r="M27" i="35" s="1"/>
  <c r="N27" i="35" s="1" a="1"/>
  <c r="D47" i="35"/>
  <c r="Q29" i="35"/>
  <c r="M29" i="35" s="1"/>
  <c r="N29" i="35" s="1" a="1"/>
  <c r="D46" i="35"/>
  <c r="Q26" i="35"/>
  <c r="M26" i="35" s="1"/>
  <c r="N26" i="35" s="1" a="1"/>
  <c r="D45" i="35"/>
  <c r="Q25" i="35"/>
  <c r="M25" i="35" s="1"/>
  <c r="N25" i="35" s="1" a="1"/>
  <c r="D44" i="35"/>
  <c r="Q23" i="35"/>
  <c r="M23" i="35" s="1"/>
  <c r="N23" i="35" s="1" a="1"/>
  <c r="D43" i="35"/>
  <c r="Q24" i="35"/>
  <c r="M24" i="35" s="1"/>
  <c r="N24" i="35" s="1" a="1"/>
  <c r="D42" i="35"/>
  <c r="Q22" i="35"/>
  <c r="M22" i="35" s="1"/>
  <c r="N22" i="35" s="1" a="1"/>
  <c r="D41" i="35"/>
  <c r="Q21" i="35"/>
  <c r="M21" i="35" s="1"/>
  <c r="N21" i="35" s="1" a="1"/>
  <c r="D40" i="35"/>
  <c r="Q20" i="35"/>
  <c r="M20" i="35" s="1"/>
  <c r="N20" i="35" s="1" a="1"/>
  <c r="D39" i="35"/>
  <c r="Q28" i="35"/>
  <c r="M28" i="35" s="1"/>
  <c r="N28" i="35" s="1" a="1"/>
  <c r="D38" i="35"/>
  <c r="Q19" i="35"/>
  <c r="M19" i="35" s="1"/>
  <c r="N19" i="35" s="1" a="1"/>
  <c r="Q48" i="35"/>
  <c r="M48" i="35" s="1"/>
  <c r="N48" i="35" s="1" a="1"/>
  <c r="D9" i="35"/>
  <c r="D8" i="35"/>
  <c r="Q49" i="35"/>
  <c r="M49" i="35" s="1"/>
  <c r="N49" i="35" s="1" a="1"/>
  <c r="Q14" i="36"/>
  <c r="M14" i="36" s="1"/>
  <c r="N14" i="36" s="1" a="1"/>
  <c r="Q9" i="36"/>
  <c r="M9" i="36" s="1"/>
  <c r="N9" i="36" s="1" a="1"/>
  <c r="Q19" i="36"/>
  <c r="M19" i="36" s="1"/>
  <c r="N19" i="36" s="1" a="1"/>
  <c r="Q10" i="36"/>
  <c r="M10" i="36" s="1"/>
  <c r="N10" i="36" s="1" a="1"/>
  <c r="Q12" i="36"/>
  <c r="M12" i="36" s="1"/>
  <c r="N12" i="36" s="1" a="1"/>
  <c r="Q15" i="36"/>
  <c r="M15" i="36" s="1"/>
  <c r="N15" i="36" s="1" a="1"/>
  <c r="D50" i="36"/>
  <c r="Q13" i="36"/>
  <c r="M13" i="36" s="1"/>
  <c r="N13" i="36" s="1" a="1"/>
  <c r="Q16" i="36"/>
  <c r="M16" i="36" s="1"/>
  <c r="N16" i="36" s="1" a="1"/>
  <c r="D49" i="36"/>
  <c r="D37" i="35"/>
  <c r="Q31" i="35"/>
  <c r="M31" i="35" s="1"/>
  <c r="N31" i="35" s="1" a="1"/>
  <c r="D36" i="35"/>
  <c r="Q34" i="35"/>
  <c r="M34" i="35" s="1"/>
  <c r="N34" i="35" s="1" a="1"/>
  <c r="D35" i="35"/>
  <c r="Q32" i="35"/>
  <c r="M32" i="35" s="1"/>
  <c r="N32" i="35" s="1" a="1"/>
  <c r="D34" i="35"/>
  <c r="Q30" i="35"/>
  <c r="M30" i="35" s="1"/>
  <c r="N30" i="35" s="1" a="1"/>
  <c r="D33" i="35"/>
  <c r="Q33" i="35"/>
  <c r="M33" i="35" s="1"/>
  <c r="N33" i="35" s="1" a="1"/>
  <c r="D32" i="35"/>
  <c r="Q38" i="35"/>
  <c r="M38" i="35" s="1"/>
  <c r="N38" i="35" s="1" a="1"/>
  <c r="D31" i="35"/>
  <c r="Q39" i="35"/>
  <c r="M39" i="35" s="1"/>
  <c r="N39" i="35" s="1" a="1"/>
  <c r="D30" i="35"/>
  <c r="Q36" i="35"/>
  <c r="M36" i="35" s="1"/>
  <c r="N36" i="35" s="1" a="1"/>
  <c r="D29" i="35"/>
  <c r="Q40" i="35"/>
  <c r="M40" i="35" s="1"/>
  <c r="N40" i="35" s="1" a="1"/>
  <c r="Q37" i="35"/>
  <c r="M37" i="35" s="1"/>
  <c r="N37" i="35" s="1" a="1"/>
  <c r="D28" i="35"/>
  <c r="D27" i="35"/>
  <c r="Q35" i="35"/>
  <c r="M35" i="35" s="1"/>
  <c r="N35" i="35" s="1" a="1"/>
  <c r="D26" i="35"/>
  <c r="Q47" i="35"/>
  <c r="M47" i="35" s="1"/>
  <c r="N47" i="35" s="1" a="1"/>
  <c r="Q46" i="35"/>
  <c r="M46" i="35" s="1"/>
  <c r="N46" i="35" s="1" a="1"/>
  <c r="D25" i="35"/>
  <c r="D24" i="35"/>
  <c r="Q45" i="35"/>
  <c r="M45" i="35" s="1"/>
  <c r="N45" i="35" s="1" a="1"/>
  <c r="Q44" i="35"/>
  <c r="M44" i="35" s="1"/>
  <c r="N44" i="35" s="1" a="1"/>
  <c r="D23" i="35"/>
  <c r="D22" i="35"/>
  <c r="Q43" i="35"/>
  <c r="M43" i="35" s="1"/>
  <c r="N43" i="35" s="1" a="1"/>
  <c r="D21" i="35"/>
  <c r="Q42" i="35"/>
  <c r="M42" i="35" s="1"/>
  <c r="N42" i="35" s="1" a="1"/>
  <c r="D20" i="35"/>
  <c r="D19" i="35"/>
  <c r="D18" i="35"/>
  <c r="D17" i="35"/>
  <c r="Q41" i="35"/>
  <c r="M41" i="35" s="1"/>
  <c r="N41" i="35" s="1" a="1"/>
  <c r="Q55" i="35"/>
  <c r="M55" i="35" s="1"/>
  <c r="N55" i="35" s="1" a="1"/>
  <c r="D16" i="35"/>
  <c r="D15" i="35"/>
  <c r="Q51" i="35"/>
  <c r="M51" i="35" s="1"/>
  <c r="N51" i="35" s="1" a="1"/>
  <c r="D14" i="35"/>
  <c r="D13" i="35"/>
  <c r="Q54" i="35"/>
  <c r="M54" i="35" s="1"/>
  <c r="N54" i="35" s="1" a="1"/>
  <c r="D12" i="35"/>
  <c r="Q53" i="35"/>
  <c r="M53" i="35" s="1"/>
  <c r="N53" i="35" s="1" a="1"/>
  <c r="Q52" i="35"/>
  <c r="M52" i="35" s="1"/>
  <c r="N52" i="35" s="1" a="1"/>
  <c r="D11" i="35"/>
  <c r="D10" i="35"/>
  <c r="Q56" i="35"/>
  <c r="M56" i="35" s="1"/>
  <c r="N56" i="35" s="1" a="1"/>
  <c r="D7" i="35"/>
  <c r="Q50" i="35"/>
  <c r="M50" i="35" s="1"/>
  <c r="N50" i="35" s="1" a="1"/>
  <c r="Q17" i="36"/>
  <c r="M17" i="36" s="1"/>
  <c r="N17" i="36" s="1" a="1"/>
  <c r="D51" i="36"/>
  <c r="D48" i="36"/>
  <c r="Q18" i="36"/>
  <c r="M18" i="36" s="1"/>
  <c r="N18" i="36" s="1" a="1"/>
  <c r="Q39" i="17"/>
  <c r="M39" i="17" s="1"/>
  <c r="N39" i="17" s="1" a="1"/>
  <c r="Q36" i="17"/>
  <c r="M36" i="17" s="1"/>
  <c r="N36" i="17" s="1" a="1"/>
  <c r="Q40" i="17"/>
  <c r="M40" i="17" s="1"/>
  <c r="N40" i="17" s="1" a="1"/>
  <c r="Q37" i="17"/>
  <c r="M37" i="17" s="1"/>
  <c r="N37" i="17" s="1" a="1"/>
  <c r="Q35" i="17"/>
  <c r="M35" i="17" s="1"/>
  <c r="N35" i="17" s="1" a="1"/>
  <c r="Q34" i="17"/>
  <c r="M34" i="17" s="1"/>
  <c r="N34" i="17" s="1" a="1"/>
  <c r="Q38" i="17"/>
  <c r="M38" i="17" s="1"/>
  <c r="N38" i="17" s="1" a="1"/>
  <c r="D16" i="17"/>
  <c r="Q41" i="17"/>
  <c r="M41" i="17" s="1"/>
  <c r="N41" i="17" s="1" a="1"/>
  <c r="Q45" i="17"/>
  <c r="M45" i="17" s="1"/>
  <c r="N45" i="17" s="1" a="1"/>
  <c r="Q47" i="17"/>
  <c r="M47" i="17" s="1"/>
  <c r="N47" i="17" s="1" a="1"/>
  <c r="Q43" i="17"/>
  <c r="M43" i="17" s="1"/>
  <c r="N43" i="17" s="1" a="1"/>
  <c r="Q44" i="17"/>
  <c r="M44" i="17" s="1"/>
  <c r="N44" i="17" s="1" a="1"/>
  <c r="Q42" i="17"/>
  <c r="M42" i="17" s="1"/>
  <c r="N42" i="17" s="1" a="1"/>
  <c r="D34" i="17"/>
  <c r="D35" i="17"/>
  <c r="D31" i="17"/>
  <c r="E27" i="17"/>
  <c r="D27" i="17"/>
  <c r="D14" i="17"/>
  <c r="E22" i="17"/>
  <c r="D22" i="17"/>
  <c r="E18" i="17"/>
  <c r="D18" i="17"/>
  <c r="E26" i="17"/>
  <c r="D26" i="17"/>
  <c r="E24" i="17"/>
  <c r="D24" i="17"/>
  <c r="E17" i="17"/>
  <c r="D17" i="17"/>
  <c r="E23" i="17"/>
  <c r="D23" i="17"/>
  <c r="E20" i="17"/>
  <c r="E19" i="17"/>
  <c r="D19" i="17"/>
  <c r="E25" i="17"/>
  <c r="D25" i="17"/>
  <c r="D12" i="17"/>
  <c r="E21" i="17"/>
  <c r="D21" i="17"/>
  <c r="D13" i="17"/>
  <c r="D9" i="17"/>
  <c r="D11" i="17"/>
  <c r="D10" i="17"/>
  <c r="D8" i="17"/>
  <c r="D7" i="17"/>
  <c r="D30" i="17"/>
  <c r="Q9" i="33"/>
  <c r="M9" i="33" s="1"/>
  <c r="N9" i="33" s="1" a="1"/>
  <c r="D39" i="33"/>
  <c r="D16" i="33"/>
  <c r="BB13" i="33"/>
  <c r="D40" i="33"/>
  <c r="BB9" i="33"/>
  <c r="Q49" i="33"/>
  <c r="M49" i="33" s="1"/>
  <c r="N49" i="33" s="1" a="1"/>
  <c r="Q14" i="33"/>
  <c r="M14" i="33" s="1"/>
  <c r="N14" i="33" s="1" a="1"/>
  <c r="Q13" i="33"/>
  <c r="M13" i="33" s="1"/>
  <c r="N13" i="33" s="1" a="1"/>
  <c r="Q58" i="33"/>
  <c r="M58" i="33" s="1"/>
  <c r="N58" i="33" s="1" a="1"/>
  <c r="Q24" i="33"/>
  <c r="M24" i="33" s="1"/>
  <c r="N24" i="33" s="1" a="1"/>
  <c r="Q29" i="33"/>
  <c r="M29" i="33" s="1"/>
  <c r="N29" i="33" s="1" a="1"/>
  <c r="D29" i="33"/>
  <c r="Q12" i="33"/>
  <c r="M12" i="33" s="1"/>
  <c r="N12" i="33" s="1" a="1"/>
  <c r="Q45" i="33"/>
  <c r="M45" i="33" s="1"/>
  <c r="N45" i="33" s="1" a="1"/>
  <c r="D50" i="33"/>
  <c r="Q11" i="33"/>
  <c r="M11" i="33" s="1"/>
  <c r="N11" i="33" s="1" a="1"/>
  <c r="Q22" i="33"/>
  <c r="M22" i="33" s="1"/>
  <c r="N22" i="33" s="1" a="1"/>
  <c r="Q34" i="33"/>
  <c r="M34" i="33" s="1"/>
  <c r="N34" i="33" s="1" a="1"/>
  <c r="Q43" i="33"/>
  <c r="M43" i="33" s="1"/>
  <c r="N43" i="33" s="1" a="1"/>
  <c r="Q27" i="33"/>
  <c r="M27" i="33" s="1"/>
  <c r="N27" i="33" s="1" a="1"/>
  <c r="Q55" i="33"/>
  <c r="M55" i="33" s="1"/>
  <c r="N55" i="33" s="1" a="1"/>
  <c r="Q26" i="33"/>
  <c r="M26" i="33" s="1"/>
  <c r="N26" i="33" s="1" a="1"/>
  <c r="Q42" i="33"/>
  <c r="M42" i="33" s="1"/>
  <c r="N42" i="33" s="1" a="1"/>
  <c r="Q20" i="33"/>
  <c r="M20" i="33" s="1"/>
  <c r="N20" i="33" s="1" a="1"/>
  <c r="D36" i="33"/>
  <c r="Q19" i="33"/>
  <c r="M19" i="33" s="1"/>
  <c r="N19" i="33" s="1" a="1"/>
  <c r="Q54" i="33"/>
  <c r="M54" i="33" s="1"/>
  <c r="N54" i="33" s="1" a="1"/>
  <c r="Q50" i="33"/>
  <c r="M50" i="33" s="1"/>
  <c r="N50" i="33" s="1" a="1"/>
  <c r="D32" i="33"/>
  <c r="Q47" i="33"/>
  <c r="M47" i="33" s="1"/>
  <c r="N47" i="33" s="1" a="1"/>
  <c r="BB11" i="33"/>
  <c r="Q18" i="33"/>
  <c r="M18" i="33" s="1"/>
  <c r="N18" i="33" s="1" a="1"/>
  <c r="Q10" i="33"/>
  <c r="M10" i="33" s="1"/>
  <c r="N10" i="33" s="1" a="1"/>
  <c r="Q15" i="33"/>
  <c r="M15" i="33" s="1"/>
  <c r="N15" i="33" s="1" a="1"/>
  <c r="Q21" i="33"/>
  <c r="M21" i="33" s="1"/>
  <c r="N21" i="33" s="1" a="1"/>
  <c r="Q25" i="33"/>
  <c r="M25" i="33" s="1"/>
  <c r="N25" i="33" s="1" a="1"/>
  <c r="Q31" i="33"/>
  <c r="M31" i="33" s="1"/>
  <c r="N31" i="33" s="1" a="1"/>
  <c r="Q28" i="33"/>
  <c r="M28" i="33" s="1"/>
  <c r="N28" i="33" s="1" a="1"/>
  <c r="Q48" i="33"/>
  <c r="M48" i="33" s="1"/>
  <c r="N48" i="33" s="1" a="1"/>
  <c r="Q32" i="33"/>
  <c r="M32" i="33" s="1"/>
  <c r="N32" i="33" s="1" a="1"/>
  <c r="Q53" i="33"/>
  <c r="M53" i="33" s="1"/>
  <c r="N53" i="33" s="1" a="1"/>
  <c r="Q16" i="33"/>
  <c r="M16" i="33" s="1"/>
  <c r="N16" i="33" s="1" a="1"/>
  <c r="BB10" i="33"/>
  <c r="Q39" i="33"/>
  <c r="M39" i="33" s="1"/>
  <c r="N39" i="33" s="1" a="1"/>
  <c r="Q36" i="33"/>
  <c r="M36" i="33" s="1"/>
  <c r="N36" i="33" s="1" a="1"/>
  <c r="BB12" i="33"/>
  <c r="Q23" i="33"/>
  <c r="M23" i="33" s="1"/>
  <c r="N23" i="33" s="1" a="1"/>
  <c r="Q57" i="33"/>
  <c r="M57" i="33" s="1"/>
  <c r="N57" i="33" s="1" a="1"/>
  <c r="Q46" i="33"/>
  <c r="M46" i="33" s="1"/>
  <c r="N46" i="33" s="1" a="1"/>
  <c r="Q44" i="33"/>
  <c r="M44" i="33" s="1"/>
  <c r="N44" i="33" s="1" a="1"/>
  <c r="Q59" i="33"/>
  <c r="M59" i="33" s="1"/>
  <c r="N59" i="33" s="1" a="1"/>
  <c r="AR11" i="17"/>
  <c r="AR9" i="17"/>
  <c r="AR10" i="17"/>
  <c r="AR13" i="17"/>
  <c r="AR12" i="17"/>
  <c r="O43" i="17" l="1"/>
  <c r="O49" i="17"/>
  <c r="O38" i="17"/>
  <c r="O48" i="17"/>
  <c r="O47" i="17"/>
  <c r="O37" i="17"/>
  <c r="O40" i="17"/>
  <c r="O44" i="17"/>
  <c r="O36" i="17"/>
  <c r="O34" i="17"/>
  <c r="O46" i="17"/>
  <c r="O42" i="17"/>
  <c r="O39" i="17"/>
  <c r="O35" i="17"/>
  <c r="O41" i="17"/>
  <c r="O45" i="17"/>
  <c r="O18" i="17"/>
  <c r="O10" i="17"/>
  <c r="O32" i="17"/>
  <c r="O31" i="17"/>
  <c r="O33" i="17"/>
  <c r="O16" i="17"/>
  <c r="O14" i="17"/>
  <c r="O11" i="17"/>
  <c r="O30" i="17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33" i="17"/>
  <c r="M33" i="17" s="1"/>
  <c r="N33" i="17" s="1" a="1"/>
  <c r="D20" i="17"/>
  <c r="D28" i="17"/>
  <c r="D29" i="17"/>
  <c r="Q25" i="17"/>
  <c r="M25" i="17" s="1"/>
  <c r="N25" i="17" s="1" a="1"/>
  <c r="Q20" i="17"/>
  <c r="M20" i="17" s="1"/>
  <c r="N20" i="17" s="1" a="1"/>
  <c r="Q22" i="17"/>
  <c r="M22" i="17" s="1"/>
  <c r="N22" i="17" s="1" a="1"/>
  <c r="Q32" i="17"/>
  <c r="M32" i="17" s="1"/>
  <c r="N32" i="17" s="1" a="1"/>
  <c r="Q10" i="17"/>
  <c r="M10" i="17" s="1"/>
  <c r="N10" i="17" s="1" a="1"/>
  <c r="Q9" i="17"/>
  <c r="M9" i="17" s="1"/>
  <c r="N9" i="17" s="1" a="1"/>
  <c r="Q21" i="17"/>
  <c r="M21" i="17" s="1"/>
  <c r="N21" i="17" s="1" a="1"/>
  <c r="Q29" i="17"/>
  <c r="M29" i="17" s="1"/>
  <c r="N29" i="17" s="1" a="1"/>
  <c r="Q28" i="17"/>
  <c r="M28" i="17" s="1"/>
  <c r="N28" i="17" s="1" a="1"/>
  <c r="Q24" i="17"/>
  <c r="M24" i="17" s="1"/>
  <c r="N24" i="17" s="1" a="1"/>
  <c r="Q14" i="17"/>
  <c r="M14" i="17" s="1"/>
  <c r="N14" i="17" s="1" a="1"/>
  <c r="Q13" i="17"/>
  <c r="M13" i="17" s="1"/>
  <c r="N13" i="17" s="1" a="1"/>
  <c r="Q17" i="17"/>
  <c r="M17" i="17" s="1"/>
  <c r="N17" i="17" s="1" a="1"/>
  <c r="Q16" i="17"/>
  <c r="M16" i="17" s="1"/>
  <c r="N16" i="17" s="1" a="1"/>
  <c r="Q12" i="17"/>
  <c r="M12" i="17" s="1"/>
  <c r="N12" i="17" s="1" a="1"/>
  <c r="Q15" i="17"/>
  <c r="M15" i="17" s="1"/>
  <c r="N15" i="17" s="1" a="1"/>
  <c r="Q27" i="17"/>
  <c r="M27" i="17" s="1"/>
  <c r="N27" i="17" s="1" a="1"/>
  <c r="Q26" i="17"/>
  <c r="M26" i="17" s="1"/>
  <c r="N26" i="17" s="1" a="1"/>
  <c r="Q23" i="17"/>
  <c r="M23" i="17" s="1"/>
  <c r="N23" i="17" s="1" a="1"/>
  <c r="Q30" i="17"/>
  <c r="M30" i="17" s="1"/>
  <c r="N30" i="17" s="1" a="1"/>
  <c r="Q31" i="17"/>
  <c r="M31" i="17" s="1"/>
  <c r="N31" i="17" s="1" a="1"/>
  <c r="Q19" i="17"/>
  <c r="M19" i="17" s="1"/>
  <c r="N19" i="17" s="1" a="1"/>
  <c r="Q18" i="17"/>
  <c r="M18" i="17" s="1"/>
  <c r="N18" i="17" s="1" a="1"/>
  <c r="Q11" i="17"/>
  <c r="M11" i="17" s="1"/>
  <c r="N11" i="17" s="1" a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<sst xmlns="http://schemas.openxmlformats.org/spreadsheetml/2006/main" count="34032" uniqueCount="1225">
  <si>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</si>
  <si>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</si>
  <si>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</si>
  <si>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</si>
  <si>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</si>
  <si>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</si>
  <si>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</si>
  <si>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</si>
  <si>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</si>
  <si>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</si>
  <si>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</si>
  <si>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</si>
  <si>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</si>
  <si>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</si>
  <si>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</si>
  <si>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</si>
  <si>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</si>
  <si>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</si>
  <si>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</si>
  <si>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</si>
  <si>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</si>
  <si>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</si>
  <si>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</si>
  <si>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</si>
  <si>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</si>
  <si>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</si>
  <si>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</si>
  <si>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</si>
  <si>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</si>
  <si>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</si>
  <si>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</si>
  <si>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</si>
  <si>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</si>
  <si>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</si>
  <si>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</si>
  <si>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</si>
  <si>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</si>
  <si>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</si>
  <si>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</si>
  <si>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</si>
  <si>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</si>
  <si>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</si>
  <si>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</si>
  <si>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</si>
  <si>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</si>
  <si>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</si>
  <si>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</si>
  <si>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</si>
  <si>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</si>
  <si>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</si>
  <si>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</si>
  <si>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</si>
  <si>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</si>
  <si>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</si>
  <si>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</si>
  <si>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</si>
  <si>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</si>
  <si>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</si>
  <si>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</si>
  <si>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</si>
  <si>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</si>
  <si>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</si>
  <si>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</si>
  <si>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</si>
  <si>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</si>
  <si>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</si>
  <si>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</si>
  <si>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</si>
  <si>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</si>
  <si>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</si>
  <si>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</si>
  <si>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</si>
  <si>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</si>
  <si>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</si>
  <si>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</si>
  <si>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</si>
  <si>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</si>
  <si>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</si>
  <si>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</si>
  <si>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</si>
  <si>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</si>
  <si>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</si>
  <si>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</si>
  <si>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</si>
  <si>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</si>
  <si>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</si>
  <si>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</si>
  <si>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</si>
  <si>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</si>
  <si>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</si>
  <si>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</si>
  <si>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</si>
  <si>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</si>
  <si>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</si>
  <si>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</si>
  <si>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</si>
  <si>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</si>
  <si>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</si>
  <si>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</si>
  <si>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</si>
  <si>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</si>
  <si>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</si>
  <si>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</si>
  <si>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</si>
  <si>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</si>
  <si>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</si>
  <si>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</si>
  <si>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</si>
  <si>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</si>
  <si>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</si>
  <si>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</si>
  <si>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</si>
  <si>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</si>
  <si>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</si>
  <si>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</si>
  <si>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</si>
  <si>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</si>
  <si>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</si>
  <si>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</si>
  <si>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</si>
  <si>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</si>
  <si>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</si>
  <si>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</si>
  <si>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</si>
  <si>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</si>
  <si>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</si>
  <si>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</si>
  <si>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</si>
  <si>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</si>
  <si>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</si>
  <si>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</si>
  <si>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</si>
  <si>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</si>
  <si>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</si>
  <si>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</si>
  <si>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</si>
  <si>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</si>
  <si>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</si>
  <si>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</si>
  <si>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</si>
  <si>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</si>
  <si>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</si>
  <si>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</si>
  <si>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</si>
  <si>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</si>
  <si>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</si>
  <si>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</si>
  <si>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</si>
  <si>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</si>
  <si>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</si>
  <si>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</si>
  <si>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</si>
  <si>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</si>
  <si>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</si>
  <si>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</si>
  <si>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</si>
  <si>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</si>
  <si>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</si>
  <si>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</si>
  <si>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</si>
  <si>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</si>
  <si>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</si>
  <si>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</si>
  <si>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</si>
  <si>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</si>
  <si>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</si>
  <si>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</si>
  <si>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</si>
  <si>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</si>
  <si>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</si>
  <si>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</si>
  <si>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</si>
  <si>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</si>
  <si>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</si>
  <si>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</si>
  <si>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</si>
  <si>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</si>
  <si>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</si>
  <si>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</si>
  <si>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</si>
  <si>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</si>
  <si>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</si>
  <si>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</si>
  <si>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</si>
  <si>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</si>
  <si>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</si>
  <si>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</si>
  <si>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</si>
  <si>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</si>
  <si>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</si>
  <si>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</si>
  <si>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</si>
  <si>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</si>
  <si>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</si>
  <si>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</si>
  <si>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</si>
  <si>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</si>
  <si>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</si>
  <si>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</si>
  <si>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</si>
  <si>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</si>
  <si>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</si>
  <si>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</si>
  <si>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</si>
  <si>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</si>
  <si>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</si>
  <si>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</si>
  <si>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</si>
  <si>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</si>
  <si>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</si>
  <si>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</si>
  <si>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</si>
  <si>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</si>
  <si>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</si>
  <si>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</si>
  <si>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</si>
  <si>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</si>
  <si>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</si>
  <si>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</si>
  <si>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</si>
  <si>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</si>
  <si>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</si>
  <si>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</si>
  <si>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</si>
  <si>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</si>
  <si>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</si>
  <si>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</si>
  <si>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</si>
  <si>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</si>
  <si>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</si>
  <si>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</si>
  <si>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</si>
  <si>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</si>
  <si>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</si>
  <si>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</si>
  <si>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</si>
  <si>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</si>
  <si>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</si>
  <si>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</si>
  <si>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</si>
  <si>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</si>
  <si>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</si>
  <si>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</si>
  <si>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</si>
  <si>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</si>
  <si>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</si>
  <si>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</si>
  <si>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</si>
  <si>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</si>
  <si>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</si>
  <si>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</si>
  <si>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</si>
  <si>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</si>
  <si>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</si>
  <si>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</si>
  <si>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</si>
  <si>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</si>
  <si>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</si>
  <si>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</si>
  <si>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</si>
  <si>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</si>
  <si>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</si>
  <si>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</si>
  <si>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</si>
  <si>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</si>
  <si>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</si>
  <si>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</si>
  <si>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</si>
  <si>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</si>
  <si>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</si>
  <si>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</si>
  <si>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</si>
  <si>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</si>
  <si>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</si>
  <si>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</si>
  <si>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</si>
  <si>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</si>
  <si>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</si>
  <si>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</si>
  <si>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</si>
  <si>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</si>
  <si>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</si>
  <si>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</si>
  <si>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</si>
  <si>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</si>
  <si>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</si>
  <si>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</si>
  <si>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</si>
  <si>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</si>
  <si>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</si>
  <si>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</si>
  <si>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</si>
  <si>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</si>
  <si>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</si>
  <si>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</si>
  <si>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</si>
  <si>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</si>
  <si>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</si>
  <si>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</si>
  <si>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</si>
  <si>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</si>
  <si>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</si>
  <si>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</si>
  <si>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</si>
  <si>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</si>
  <si>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</si>
  <si>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</si>
  <si>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</si>
  <si>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</si>
  <si>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</si>
  <si>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</si>
  <si>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</si>
  <si>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</si>
  <si>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</si>
  <si>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</si>
  <si>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</si>
  <si>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</si>
  <si>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</si>
  <si>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</si>
  <si>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</si>
  <si>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</si>
  <si>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</si>
  <si>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</si>
  <si>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</si>
  <si>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</si>
  <si>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</si>
  <si>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</si>
  <si>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</si>
  <si>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</si>
  <si>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</si>
  <si>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</si>
  <si>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</si>
  <si>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</si>
  <si>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</si>
  <si>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</si>
  <si>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</si>
  <si>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</si>
  <si>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</si>
  <si>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</si>
  <si>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</si>
  <si>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</si>
  <si>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</si>
  <si>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</si>
  <si>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</si>
  <si>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</si>
  <si>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</si>
  <si>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</si>
  <si>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</si>
  <si>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</si>
  <si>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</si>
  <si>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</si>
  <si>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</si>
  <si>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</si>
  <si>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</si>
  <si>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</si>
  <si>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</si>
  <si>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</si>
  <si>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</si>
  <si>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</si>
  <si>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</si>
  <si>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</si>
  <si>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</si>
  <si>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</si>
  <si>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</si>
  <si>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</si>
  <si>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</si>
  <si>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</si>
  <si>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</si>
  <si>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</si>
  <si>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</si>
  <si>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</si>
  <si>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</si>
  <si>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</si>
  <si>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</si>
  <si>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</si>
  <si>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</si>
  <si>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</si>
  <si>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</si>
  <si>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</si>
  <si>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</si>
  <si>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</si>
  <si>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</si>
  <si>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</si>
  <si>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</si>
  <si>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</si>
  <si>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</si>
  <si>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</si>
  <si>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</si>
  <si>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</si>
  <si>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</si>
  <si>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</si>
  <si>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</si>
  <si>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</si>
  <si>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</si>
  <si>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</si>
  <si>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</si>
  <si>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</si>
  <si>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</si>
  <si>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</si>
  <si>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</si>
  <si>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</si>
  <si>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</si>
  <si>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</si>
  <si>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</si>
  <si>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</si>
  <si>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</si>
  <si>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</si>
  <si>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</si>
  <si>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</si>
  <si>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</si>
  <si>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</si>
  <si>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</si>
  <si>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</si>
  <si>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</si>
  <si>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</si>
  <si>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</si>
  <si>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</si>
  <si>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</si>
  <si>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</si>
  <si>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</si>
  <si>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</si>
  <si>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</si>
  <si>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</si>
  <si>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</si>
  <si>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</si>
  <si>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</si>
  <si>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</si>
  <si>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</si>
  <si>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</si>
  <si>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</si>
  <si>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</si>
  <si>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</si>
  <si>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</si>
  <si>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</si>
  <si>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</si>
  <si>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</si>
  <si>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</si>
  <si>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</si>
  <si>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</si>
  <si>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</si>
  <si>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</si>
  <si>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</si>
  <si>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</si>
  <si>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</si>
  <si>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</si>
  <si>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</si>
  <si>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</si>
  <si>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</si>
  <si>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</si>
  <si>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</si>
  <si>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</si>
  <si>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</si>
  <si>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</si>
  <si>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</si>
  <si>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</si>
  <si>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</si>
  <si>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</si>
  <si>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</si>
  <si>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</si>
  <si>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</si>
  <si>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</si>
  <si>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</si>
  <si>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</si>
  <si>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</si>
  <si>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</si>
  <si>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</si>
  <si>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</si>
  <si>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</si>
  <si>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</si>
  <si>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</si>
  <si>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</si>
  <si>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</si>
  <si>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</si>
  <si>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</si>
  <si>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</si>
  <si>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</si>
  <si>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</si>
  <si>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</si>
  <si>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</si>
  <si>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</si>
  <si>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</si>
  <si>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</si>
  <si>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</si>
  <si>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</si>
  <si>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</si>
  <si>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</si>
  <si>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</si>
  <si>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</si>
  <si>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</si>
  <si>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</si>
  <si>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</si>
  <si>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</si>
  <si>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</si>
  <si>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</si>
  <si>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</si>
  <si>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</si>
  <si>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</si>
  <si>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</si>
  <si>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</si>
  <si>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</si>
  <si>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</si>
  <si>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</si>
  <si>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</si>
  <si>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</si>
  <si>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</si>
  <si>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</si>
  <si>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</si>
  <si>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</si>
  <si>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</si>
  <si>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</si>
  <si>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</si>
  <si>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</si>
  <si>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</si>
  <si>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</si>
  <si>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</si>
  <si>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</si>
  <si>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</si>
  <si>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</si>
  <si>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</si>
  <si>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</si>
  <si>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</si>
  <si>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</si>
  <si>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</si>
  <si>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</si>
  <si>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</si>
  <si>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</si>
  <si>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</si>
  <si>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</si>
  <si>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</si>
  <si>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</si>
  <si>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</si>
  <si>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</si>
  <si>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</si>
  <si>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</si>
  <si>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</si>
  <si>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</si>
  <si>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</si>
  <si>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</si>
  <si>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</si>
  <si>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</si>
  <si>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</si>
  <si>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</si>
  <si>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</si>
  <si>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</si>
  <si>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</si>
  <si>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</si>
  <si>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</si>
  <si>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</si>
  <si>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</si>
  <si>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</si>
  <si>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</si>
  <si>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</si>
  <si>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</si>
  <si>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</si>
  <si>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</si>
  <si>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</si>
  <si>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</si>
  <si>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</si>
  <si>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</si>
  <si>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</si>
  <si>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</si>
  <si>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</si>
  <si>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</si>
  <si>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</si>
  <si>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</si>
  <si>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</si>
  <si>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</si>
  <si>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</si>
  <si>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</si>
  <si>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</si>
  <si>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</si>
  <si>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</si>
  <si>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</si>
  <si>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</si>
  <si>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</si>
  <si>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</si>
  <si>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</si>
  <si>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</si>
  <si>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</si>
  <si>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</si>
  <si>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</si>
  <si>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</si>
  <si>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</si>
  <si>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</si>
  <si>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</si>
  <si>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</si>
  <si>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</si>
  <si>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</si>
  <si>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</si>
  <si>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</si>
  <si>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</si>
  <si>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</si>
  <si>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</si>
  <si>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</si>
  <si>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</si>
  <si>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</si>
  <si>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</si>
  <si>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</si>
  <si>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</si>
  <si>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</si>
  <si>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</si>
  <si>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</si>
  <si>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</si>
  <si>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</si>
  <si>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</si>
  <si>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</si>
  <si>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</si>
  <si>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</si>
  <si>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</si>
  <si>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</si>
  <si>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</si>
  <si>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</si>
  <si>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</si>
  <si>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</si>
  <si>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</si>
  <si>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</si>
  <si>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</si>
  <si>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</si>
  <si>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</si>
  <si>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</si>
  <si>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</si>
  <si>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</si>
  <si>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</si>
  <si>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</si>
  <si>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</si>
  <si>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</si>
  <si>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</si>
  <si>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</si>
  <si>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</si>
  <si>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</si>
  <si>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</si>
  <si>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</si>
  <si>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</si>
  <si>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URSULA CENTENO </t>
  </si>
  <si>
    <t xml:space="preserve">GERALDINE ARROYO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</si>
  <si>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</si>
  <si>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</si>
  <si>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</si>
  <si>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</si>
  <si>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</si>
  <si>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</si>
  <si>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</si>
  <si>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</si>
  <si>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</si>
  <si>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</si>
  <si>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</si>
  <si>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</si>
  <si>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</si>
  <si>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</si>
  <si>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</si>
  <si>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</si>
  <si>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</si>
  <si>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</si>
  <si>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</si>
  <si>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</si>
  <si>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</si>
  <si>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</si>
  <si>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</si>
  <si>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</si>
  <si>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</si>
  <si>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</si>
  <si>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</si>
  <si>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</si>
  <si>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</si>
  <si>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</si>
  <si>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</si>
  <si>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</si>
  <si>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</si>
  <si>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</si>
  <si>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</si>
  <si>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</si>
  <si>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</si>
  <si>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</si>
  <si>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</si>
  <si>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</si>
  <si>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</si>
  <si>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</si>
  <si>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</si>
  <si>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</si>
  <si>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</si>
  <si>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</si>
  <si>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</si>
  <si>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</si>
  <si>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</si>
  <si>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</si>
  <si>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</si>
  <si>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</si>
  <si>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</si>
  <si>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</si>
  <si>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</si>
  <si>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</si>
  <si>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</si>
  <si>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</si>
  <si>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</si>
  <si>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</si>
  <si>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</si>
  <si>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</si>
  <si>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</si>
  <si>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</si>
  <si>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</si>
  <si>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</si>
  <si>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</si>
  <si>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</si>
  <si>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</si>
  <si>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</si>
  <si>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</si>
  <si>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</si>
  <si>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</si>
  <si>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</si>
  <si>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</si>
  <si>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</si>
  <si>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</si>
  <si>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</si>
  <si>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</si>
  <si>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</si>
  <si>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</si>
  <si>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</si>
  <si>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</si>
  <si>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</si>
  <si>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</si>
  <si>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</si>
  <si>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</si>
  <si>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</si>
  <si>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</si>
  <si>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</si>
  <si>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</si>
  <si>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</si>
  <si>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</si>
  <si>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</si>
  <si>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</si>
  <si>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</si>
  <si>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</si>
  <si>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</si>
  <si>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</si>
  <si>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</si>
  <si>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</si>
  <si>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</si>
  <si>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</si>
  <si>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</si>
  <si>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</si>
  <si>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</si>
  <si>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</si>
  <si>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</si>
  <si>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</si>
  <si>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</si>
  <si>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</si>
  <si>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</si>
  <si>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</si>
  <si>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</si>
  <si>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</si>
  <si>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</si>
  <si>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</si>
  <si>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</si>
  <si>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</si>
  <si>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</si>
  <si>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</si>
  <si>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</si>
  <si>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</si>
  <si>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</si>
  <si>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</si>
  <si>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</si>
  <si>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</si>
  <si>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</si>
  <si>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</si>
  <si>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</si>
  <si>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</si>
  <si>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</si>
  <si>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</si>
  <si>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</si>
  <si>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</si>
  <si>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</si>
  <si>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</si>
  <si>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</si>
  <si>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</si>
  <si>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</si>
  <si>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</si>
  <si>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</si>
  <si>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</si>
  <si>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</si>
  <si>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</si>
  <si>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</si>
  <si>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</si>
  <si>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</si>
  <si>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</si>
  <si>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</si>
  <si>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</si>
  <si>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</si>
  <si>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</si>
  <si>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</si>
  <si>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</si>
  <si>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</si>
  <si>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</si>
  <si>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</si>
  <si>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</si>
  <si>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</si>
  <si>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</si>
  <si>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</si>
  <si>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</si>
  <si>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</si>
  <si>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</si>
  <si>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</si>
  <si>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</si>
  <si>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</si>
  <si>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</si>
  <si>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</si>
  <si>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</si>
  <si>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</si>
  <si>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</si>
  <si>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</si>
  <si>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</si>
  <si>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</si>
  <si>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</si>
  <si>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</si>
  <si>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</si>
  <si>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</si>
  <si>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</si>
  <si>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</si>
  <si>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</si>
  <si>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</si>
  <si>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</si>
  <si>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</si>
  <si>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</si>
  <si>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</si>
  <si>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</si>
  <si>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</si>
  <si>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</si>
  <si>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</si>
  <si>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</si>
  <si>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</si>
  <si>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</si>
  <si>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</si>
  <si>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</si>
  <si>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</si>
  <si>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</si>
  <si>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</si>
  <si>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</si>
  <si>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</si>
  <si>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</si>
  <si>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</si>
  <si>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</si>
  <si>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</si>
  <si>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</si>
  <si>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</si>
  <si>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</si>
  <si>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</si>
  <si>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</si>
  <si>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</si>
  <si>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</si>
  <si>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</si>
  <si>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</si>
  <si>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</si>
  <si>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</si>
  <si>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</si>
  <si>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</si>
  <si>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</si>
  <si>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</si>
  <si>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</si>
  <si>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</si>
  <si>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</si>
  <si>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</si>
  <si>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</si>
  <si>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</si>
  <si>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</si>
  <si>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</si>
  <si>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</si>
  <si>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</si>
  <si>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</si>
  <si>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</si>
  <si>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</si>
  <si>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</si>
  <si>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</si>
  <si>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</si>
  <si>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</si>
  <si>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</si>
  <si>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</si>
  <si>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</si>
  <si>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</si>
  <si>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</si>
  <si>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</si>
  <si>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</si>
  <si>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</si>
  <si>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</si>
  <si>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</si>
  <si>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</si>
  <si>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</si>
  <si>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</si>
  <si>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</si>
  <si>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</si>
  <si>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</si>
  <si>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</si>
  <si>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</si>
  <si>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</si>
  <si>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</si>
  <si>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</si>
  <si>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</si>
  <si>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</si>
  <si>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</si>
  <si>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</si>
  <si>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</si>
  <si>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</si>
  <si>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</si>
  <si>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</si>
  <si>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</si>
  <si>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</si>
  <si>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</si>
  <si>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</si>
  <si>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</si>
  <si>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</si>
  <si>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</si>
  <si>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</si>
  <si>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</si>
  <si>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</si>
  <si>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</si>
  <si>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</si>
  <si>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</si>
  <si>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</si>
  <si>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</si>
  <si>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</si>
  <si>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</si>
  <si>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</si>
  <si>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</si>
  <si>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</si>
  <si>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</si>
  <si>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</si>
  <si>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</si>
  <si>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</si>
  <si>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</si>
  <si>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</si>
  <si>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</si>
  <si>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</si>
  <si>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</si>
  <si>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</si>
  <si>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</si>
  <si>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</si>
  <si>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</si>
  <si>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</si>
  <si>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</si>
  <si>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</si>
  <si>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</si>
  <si>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</si>
  <si>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</si>
  <si>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</si>
  <si>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</si>
  <si>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</si>
  <si>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</si>
  <si>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</si>
  <si>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</si>
  <si>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</si>
  <si>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</si>
  <si>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</si>
  <si>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</si>
  <si>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</si>
  <si>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</si>
  <si>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</si>
  <si>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</si>
  <si>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</si>
  <si>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</si>
  <si>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</si>
  <si>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</si>
  <si>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</si>
  <si>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</si>
  <si>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</si>
  <si>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</si>
  <si>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</si>
  <si>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</si>
  <si>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</si>
  <si>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</si>
  <si>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</si>
  <si>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3.4285714285714284</t>
  </si>
  <si>
    <t>3.6666666666666665</t>
  </si>
  <si>
    <t>1.9473684210526316</t>
  </si>
  <si>
    <t>2.6551724137931036</t>
  </si>
  <si>
    <t>1.9189189189189189</t>
  </si>
  <si>
    <t>2.7777777777777777</t>
  </si>
  <si>
    <t>1.7941176470588236</t>
  </si>
  <si>
    <t>2.1153846153846154</t>
  </si>
  <si>
    <t>2.4615384615384617</t>
  </si>
  <si>
    <t>1.6896551724137931</t>
  </si>
  <si>
    <t>1.7209302325581395</t>
  </si>
  <si>
    <t>2.0606060606060606</t>
  </si>
  <si>
    <t>1.263157894736842</t>
  </si>
  <si>
    <t>2.0434782608695654</t>
  </si>
  <si>
    <t>2.6739130434782608</t>
  </si>
  <si>
    <t>1.9642857142857142</t>
  </si>
  <si>
    <t>1.9423076923076923</t>
  </si>
  <si>
    <t>1.3448275862068966</t>
  </si>
  <si>
    <t>1.4193548387096775</t>
  </si>
  <si>
    <t>3.3333333333333335</t>
  </si>
  <si>
    <t>1.896551724137931</t>
  </si>
  <si>
    <t>2.5588235294117645</t>
  </si>
  <si>
    <t>1.7096774193548387</t>
  </si>
  <si>
    <t>1.6590909090909092</t>
  </si>
  <si>
    <t>1.878787878787879</t>
  </si>
  <si>
    <t>1.868421052631579</t>
  </si>
  <si>
    <t>1.7878787878787878</t>
  </si>
  <si>
    <t>1.434782608695652</t>
  </si>
  <si>
    <t>2.0232558139534884</t>
  </si>
  <si>
    <t>2.5416666666666665</t>
  </si>
  <si>
    <t>2.046511627906977</t>
  </si>
  <si>
    <t>1.8409090909090908</t>
  </si>
  <si>
    <t>1.8918918918918919</t>
  </si>
  <si>
    <t>1.6129032258064515</t>
  </si>
  <si>
    <t>3.4615384615384617</t>
  </si>
  <si>
    <t>2.0555555555555554</t>
  </si>
  <si>
    <t>1.901639344262295</t>
  </si>
  <si>
    <t>1.4054054054054055</t>
  </si>
  <si>
    <t>1.553191489361702</t>
  </si>
  <si>
    <t>1.338235294117647</t>
  </si>
  <si>
    <t>1.5151515151515151</t>
  </si>
  <si>
    <t>1.837837837837838</t>
  </si>
  <si>
    <t>2.027027027027027</t>
  </si>
  <si>
    <t>2.0294117647058822</t>
  </si>
  <si>
    <t>2.735294117647059</t>
  </si>
  <si>
    <t>1.9696969696969697</t>
  </si>
  <si>
    <t>3.037037037037037</t>
  </si>
  <si>
    <t>1.8620689655172413</t>
  </si>
  <si>
    <t>1.3043478260869565</t>
  </si>
  <si>
    <t>1.7446808510638299</t>
  </si>
  <si>
    <t>1.5897435897435896</t>
  </si>
  <si>
    <t>1.711111111111111</t>
  </si>
  <si>
    <t>1.5396825396825398</t>
  </si>
  <si>
    <t>1.380952380952381</t>
  </si>
  <si>
    <t>1.3636363636363635</t>
  </si>
  <si>
    <t>1.6551724137931034</t>
  </si>
  <si>
    <t>2.533333333333333</t>
  </si>
  <si>
    <t>2.129032258064516</t>
  </si>
  <si>
    <t>1.9491525423728813</t>
  </si>
  <si>
    <t>1.4333333333333333</t>
  </si>
  <si>
    <t>1.2142857142857142</t>
  </si>
  <si>
    <t>1.1578947368421053</t>
  </si>
  <si>
    <t>1.3571428571428572</t>
  </si>
  <si>
    <t>2.4705882352941178</t>
  </si>
  <si>
    <t>2.0285714285714285</t>
  </si>
  <si>
    <t>2.230769230769231</t>
  </si>
  <si>
    <t>1.3703703703703705</t>
  </si>
  <si>
    <t>1.6857142857142857</t>
  </si>
  <si>
    <t>1.425531914893617</t>
  </si>
  <si>
    <t>1.4893617021276595</t>
  </si>
  <si>
    <t>1.372093023255814</t>
  </si>
  <si>
    <t>1.7580645161290323</t>
  </si>
  <si>
    <t>2.0217391304347827</t>
  </si>
  <si>
    <t>2.358974358974359</t>
  </si>
  <si>
    <t>1.9767441860465116</t>
  </si>
  <si>
    <t>1.605263157894737</t>
  </si>
  <si>
    <t>1.5853658536585367</t>
  </si>
  <si>
    <t>1.6944444444444444</t>
  </si>
  <si>
    <t>1.8108108108108107</t>
  </si>
  <si>
    <t>1.8214285714285714</t>
  </si>
  <si>
    <t>2.4642857142857144</t>
  </si>
  <si>
    <t>1.6176470588235294</t>
  </si>
  <si>
    <t>2.4383561643835616</t>
  </si>
  <si>
    <t>1.2156862745098038</t>
  </si>
  <si>
    <t>2.8793103448275863</t>
  </si>
  <si>
    <t>1.5405405405405406</t>
  </si>
  <si>
    <t>1.5185185185185186</t>
  </si>
  <si>
    <t>1.6388888888888888</t>
  </si>
  <si>
    <t>1.8444444444444446</t>
  </si>
  <si>
    <t>1.6486486486486487</t>
  </si>
  <si>
    <t>2.393939393939394</t>
  </si>
  <si>
    <t>1.6938775510204083</t>
  </si>
  <si>
    <t>1.7872340425531914</t>
  </si>
  <si>
    <t>1.564102564102564</t>
  </si>
  <si>
    <t>1.935483870967742</t>
  </si>
  <si>
    <t>1.5483870967741935</t>
  </si>
  <si>
    <t>1.4181818181818182</t>
  </si>
  <si>
    <t>1.849056603773585</t>
  </si>
  <si>
    <t>1.9361702127659575</t>
  </si>
  <si>
    <t>1.5434782608695652</t>
  </si>
  <si>
    <t>2.342857142857143</t>
  </si>
  <si>
    <t>2.0303030303030303</t>
  </si>
  <si>
    <t>1.7073170731707317</t>
  </si>
  <si>
    <t>1.763157894736842</t>
  </si>
  <si>
    <t>1.8048780487804879</t>
  </si>
  <si>
    <t>1.8611111111111112</t>
  </si>
  <si>
    <t>1.962962962962963</t>
  </si>
  <si>
    <t>1.9487179487179487</t>
  </si>
  <si>
    <t>1.4594594594594594</t>
  </si>
  <si>
    <t>1.7608695652173914</t>
  </si>
  <si>
    <t>1.793103448275862</t>
  </si>
  <si>
    <t>1.7301587301587302</t>
  </si>
  <si>
    <t>2.4545454545454546</t>
  </si>
  <si>
    <t>1.1333333333333333</t>
  </si>
  <si>
    <t>2.2916666666666665</t>
  </si>
  <si>
    <t>1.5142857142857142</t>
  </si>
  <si>
    <t>1.8157894736842106</t>
  </si>
  <si>
    <t>1.4761904761904763</t>
  </si>
  <si>
    <t>1.7179487179487178</t>
  </si>
  <si>
    <t>1.7380952380952381</t>
  </si>
  <si>
    <t>1.7962962962962963</t>
  </si>
  <si>
    <t>2.2708333333333335</t>
  </si>
  <si>
    <t>1.6333333333333333</t>
  </si>
  <si>
    <t>1.558139534883721</t>
  </si>
  <si>
    <t>1.4230769230769231</t>
  </si>
  <si>
    <t>1.2727272727272727</t>
  </si>
  <si>
    <t>1.5135135135135136</t>
  </si>
  <si>
    <t>1.9024390243902438</t>
  </si>
  <si>
    <t>2.054054054054054</t>
  </si>
  <si>
    <t>1.5961538461538463</t>
  </si>
  <si>
    <t>1.3421052631578947</t>
  </si>
  <si>
    <t>2.3488372093023258</t>
  </si>
  <si>
    <t>1.6458333333333333</t>
  </si>
  <si>
    <t>1.7017543859649122</t>
  </si>
  <si>
    <t>1.6341463414634145</t>
  </si>
  <si>
    <t>2.4516129032258065</t>
  </si>
  <si>
    <t>2.933333333333333</t>
  </si>
  <si>
    <t>2.4782608695652173</t>
  </si>
  <si>
    <t>2.4444444444444446</t>
  </si>
  <si>
    <t>2.357142857142857</t>
  </si>
  <si>
    <t>2.3043478260869565</t>
  </si>
  <si>
    <t>2.1785714285714284</t>
  </si>
  <si>
    <t>1.9555555555555555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</si>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</sst>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8" formatCode="&quot;S/&quot;\ #,##0.00;[Red]\-&quot;S/&quot;\ #,##0.00"/>
    <numFmt numFmtId="164" formatCode="[$-F400]h:mm:ss\ AM/PM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164" fontId="0" fillId="0" borderId="0" xfId="0" applyNumberForma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</cellXfs>
  <cellStyles count="2">
    <cellStyle name="Normal" xfId="0" builtinId="0"/>
    <cellStyle name="Porcentaje" xfId="1" builtinId="5"/>
  </cellStyles>
  <dxfs count="149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border outline="0">
        <bottom style="medium">
          <color theme="1"/>
        </bottom>
      </border>
    </dxf>
    <dxf>
      <border outline="0">
        <top style="medium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border outline="0">
        <bottom style="medium">
          <color theme="1"/>
        </bottom>
      </border>
    </dxf>
    <dxf>
      <border outline="0">
        <top style="medium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border outline="0">
        <bottom style="medium">
          <color theme="1"/>
        </bottom>
      </border>
    </dxf>
    <dxf>
      <border outline="0">
        <top style="medium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border outline="0">
        <bottom style="medium">
          <color theme="1"/>
        </bottom>
      </border>
    </dxf>
    <dxf>
      <border outline="0">
        <top style="medium">
          <color theme="1"/>
        </top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496"/>
    </tableStyle>
    <tableStyle name="Estilo de tabla dinámica 2" table="0" count="1" xr9:uid="{9E60CF16-845A-4669-9AA4-E5ACD7B8B1A8}">
      <tableStyleElement type="headerRow" dxfId="1495"/>
    </tableStyle>
    <tableStyle name="Estilo de tabla dinámica 3" table="0" count="1" xr9:uid="{A9F08836-5681-4078-A387-711930301837}">
      <tableStyleElement type="headerRow" dxfId="149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06" tableBorderDxfId="1405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04">
      <calculatedColumnFormula>DATA_NOVIEMBRE_2024[[#This Row],[RECUPERO]]/DATA_NOVIEMBRE_2024[[#This Row],[META]]</calculatedColumnFormula>
    </tableColumn>
    <tableColumn id="2" xr3:uid="{8B46A38D-7233-499F-B1DE-FB511E519FF9}" name="CLASIFICACIÓN" dataDxfId="1403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402"/>
    <tableColumn id="1" xr3:uid="{6BE1DCAD-FFC1-41E5-BE9A-DDFCB075F86E}" name="RECUPERO" dataDxfId="1401">
      <calculatedColumnFormula>SUM(DATA_NOVIEMBRE_2024[[#This Row],[1]:[31]])</calculatedColumnFormula>
    </tableColumn>
    <tableColumn id="6" xr3:uid="{9DC6CD9E-A550-4452-954F-6EA70609499E}" name="META" dataDxfId="1400"/>
    <tableColumn id="7" xr3:uid="{253195A7-7D47-486A-80F6-796ADB20EC53}" name="ASER_" dataDxfId="1399"/>
    <tableColumn id="4" xr3:uid="{202FFDF7-B7CF-4672-95EA-680792362409}" name="1" dataDxfId="1398"/>
    <tableColumn id="8" xr3:uid="{72687A8D-B0F6-4DDB-88CE-1067530F054A}" name="2" dataDxfId="1397"/>
    <tableColumn id="9" xr3:uid="{F4E2F670-BFF9-4FD3-A0D4-C9CAB825BC0C}" name="3" dataDxfId="1396"/>
    <tableColumn id="10" xr3:uid="{DBA3AC26-F584-4CBE-8D86-75C4463192B1}" name="4" dataDxfId="1395"/>
    <tableColumn id="11" xr3:uid="{219202FB-F58A-440D-8D19-01059AA56BAB}" name="5" dataDxfId="1394"/>
    <tableColumn id="12" xr3:uid="{2AF7B6E4-01F3-401E-BF95-3CFAB27577BC}" name="6" dataDxfId="1393"/>
    <tableColumn id="13" xr3:uid="{24CA335A-580E-4429-A4F8-DFAB61DD23F8}" name="7" dataDxfId="1392"/>
    <tableColumn id="14" xr3:uid="{4A96EC6B-C7D3-4A7F-8B4B-F3D8AF9FE594}" name="8" dataDxfId="1391"/>
    <tableColumn id="15" xr3:uid="{BA9F52F9-841F-49D0-AFFC-4D571D566DE4}" name="9" dataDxfId="1390"/>
    <tableColumn id="16" xr3:uid="{409BE12D-B77E-48C5-951D-B87CB101AD44}" name="10" dataDxfId="1389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88"/>
    <tableColumn id="18" xr3:uid="{517449FB-ABB0-4312-822F-083501FE4456}" name="23" dataDxfId="1387"/>
    <tableColumn id="19" xr3:uid="{F22CE4E7-E04E-47AF-97E3-BEAFF6BC2F5E}" name="24" dataDxfId="1386"/>
    <tableColumn id="20" xr3:uid="{FE9C6881-7986-46E5-B896-D446A4BEF596}" name="25" dataDxfId="1385"/>
    <tableColumn id="21" xr3:uid="{32A09EFC-675D-4983-B360-4DBEAB2EE4FA}" name="26" dataDxfId="1384"/>
    <tableColumn id="22" xr3:uid="{02F89659-315D-4DE1-BE9C-A8C4FBB65511}" name="27" dataDxfId="1383"/>
    <tableColumn id="23" xr3:uid="{E556EC76-1435-4562-B8FF-767920C873C4}" name="28" dataDxfId="1382"/>
    <tableColumn id="24" xr3:uid="{E42123DE-6B43-4653-BF5B-323243D5FCAD}" name="29" dataDxfId="1381"/>
    <tableColumn id="25" xr3:uid="{71D65AF5-510E-457D-B0E2-F9582E783D67}" name="30" dataDxfId="1380"/>
    <tableColumn id="26" xr3:uid="{3E966EE9-5B51-4732-8107-B252301503A4}" name="31" dataDxfId="1379"/>
    <tableColumn id="27" xr3:uid="{6F804D29-D57D-4925-9B25-DD58FD9CD4C1}" name="CARTERA ASESOR" dataDxfId="137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77">
  <autoFilter ref="A2:K72" xr:uid="{AEA51657-9DFD-4518-856A-D830285E4602}"/>
  <tableColumns count="11">
    <tableColumn id="1" xr3:uid="{471651EC-762A-4439-9E09-36CE7484C7DB}" name="SUPER" dataDxfId="1376"/>
    <tableColumn id="2" xr3:uid="{85C17B1E-7CF3-4112-8B36-78A801EE3005}" name="ASESOR_CRR" dataDxfId="1375">
      <calculatedColumnFormula>D1_NOVIEMBRE_2024[[#This Row],[ASESOR]]</calculatedColumnFormula>
    </tableColumn>
    <tableColumn id="5" xr3:uid="{0BDBF623-DEA9-4A29-8D28-4030A786FE51}" name="META" dataDxfId="1374">
      <calculatedColumnFormula>VLOOKUP(D1_NOVIEMBRE_2024[[#This Row],[SUPER]],DATA_NOVIEMBRE_2024[[SUPERVISOR]:[META]],3,0)</calculatedColumnFormula>
    </tableColumn>
    <tableColumn id="6" xr3:uid="{C702AF9F-4896-48CF-895F-224FB32B617C}" name="ALCANCE" dataDxfId="1373">
      <calculatedColumnFormula>D1_NOVIEMBRE_2024[[#This Row],[RECUPERO]]/D1_NOVIEMBRE_2024[[#This Row],[META]]</calculatedColumnFormula>
    </tableColumn>
    <tableColumn id="7" xr3:uid="{D7917A8B-F33C-40CB-980B-776F1F99832F}" name="SUPER2" dataDxfId="1372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71"/>
    <tableColumn id="8" xr3:uid="{C288ADF8-0B7D-46E8-A515-7A398BFBAFF5}" name="DNI" dataDxfId="1370"/>
    <tableColumn id="9" xr3:uid="{9816B6C7-AE6F-49DA-A0C6-21A173A63635}" name="FECHA DE INICIO" dataDxfId="1369"/>
    <tableColumn id="10" xr3:uid="{342ACA45-E672-4A50-BD93-4F29AC6175A9}" name="ESTADO" dataDxfId="1368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67" dataDxfId="1365" headerRowBorderDxfId="1366" tableBorderDxfId="1364" totalsRowBorderDxfId="1363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62"/>
    <tableColumn id="3" xr3:uid="{734C6C88-3899-4B11-A8BB-68F60FEB745F}" name="RECUPERO SUPERVISOR" dataDxfId="1361">
      <calculatedColumnFormula>MAX(DITE_NOVIEMBRE_2024[[#This Row],[1]:[31]])</calculatedColumnFormula>
    </tableColumn>
    <tableColumn id="4" xr3:uid="{ECE5B99F-FD83-4520-9BD0-C6F22F1D89DE}" name="ALCANCE SUPERVISOR" dataDxfId="1360">
      <calculatedColumnFormula>DITE_NOVIEMBRE_2024[[#This Row],[RECUPERO SUPERVISOR]]/AZ9</calculatedColumnFormula>
    </tableColumn>
    <tableColumn id="1" xr3:uid="{3C6266ED-8A4A-4ABB-A9C5-F6D7C3A28E1C}" name="SUPER" dataDxfId="1359"/>
    <tableColumn id="6" xr3:uid="{8E1962E6-B227-403D-959C-EC0A84512E7F}" name="1" dataDxfId="1358"/>
    <tableColumn id="7" xr3:uid="{82013CDA-2013-412E-8FF7-7857EB3BAAEB}" name="2" dataDxfId="1357"/>
    <tableColumn id="36" xr3:uid="{F80449E7-9C09-4D54-AD2B-6D30BBE4BFFD}" name="3" dataDxfId="1356"/>
    <tableColumn id="8" xr3:uid="{6BAF72DE-4BC7-441F-A85E-9041EF3899D9}" name="4" dataDxfId="1355"/>
    <tableColumn id="9" xr3:uid="{3D9FCE7A-2F3D-4CC9-8A91-10BD16A7E640}" name="5" dataDxfId="1354"/>
    <tableColumn id="10" xr3:uid="{BEDD9763-065B-45CB-AE2B-710FA8B66ADE}" name="6" dataDxfId="1353"/>
    <tableColumn id="11" xr3:uid="{BC3C528B-42C9-4B2F-9619-B254969267D0}" name="7" dataDxfId="1352"/>
    <tableColumn id="12" xr3:uid="{0A48E3CB-F739-4C32-945D-648E7EB8070E}" name="8" dataDxfId="1351"/>
    <tableColumn id="13" xr3:uid="{B96192EF-9446-4291-B1F2-DB704B1D3A04}" name="9" dataDxfId="1350"/>
    <tableColumn id="14" xr3:uid="{604B61A4-751B-4BF0-9D80-954CAB1D08B0}" name="10" dataDxfId="1349"/>
    <tableColumn id="15" xr3:uid="{9BAD68A4-5571-4BDA-97CB-9067D42459EC}" name="11" dataDxfId="1348"/>
    <tableColumn id="32" xr3:uid="{D6886672-9386-4ADF-AED9-8A33D204EF56}" name="12" dataDxfId="1347"/>
    <tableColumn id="33" xr3:uid="{3D371433-AC3E-4391-8C88-2354E3462A27}" name="13" dataDxfId="1346"/>
    <tableColumn id="35" xr3:uid="{58EC2E80-FD81-492B-8002-FCEB99DCCCA5}" name="14" dataDxfId="1345"/>
    <tableColumn id="34" xr3:uid="{BBD59636-2F98-4BBE-8F44-00F7C13015FB}" name="15" dataDxfId="1344"/>
    <tableColumn id="29" xr3:uid="{DD6F0447-F620-4F38-AAE2-F94C7BD1301A}" name="16" dataDxfId="1343"/>
    <tableColumn id="30" xr3:uid="{AEA6202E-0E43-491B-9DE9-B12618DFE3C3}" name="17" dataDxfId="1342"/>
    <tableColumn id="31" xr3:uid="{7F0C4991-2DDA-47D6-8952-EF0420833FE2}" name="18" dataDxfId="1341"/>
    <tableColumn id="26" xr3:uid="{63319244-ED6C-4CB6-91C9-FD0B33FFFA44}" name="19" dataDxfId="1340"/>
    <tableColumn id="27" xr3:uid="{3ED47FDF-F24A-4EC8-9029-689369682758}" name="20" dataDxfId="1339"/>
    <tableColumn id="28" xr3:uid="{B5758593-5927-4B15-9EF3-08A6AA13FEE5}" name="21" dataDxfId="1338"/>
    <tableColumn id="16" xr3:uid="{A79A9DD4-74CF-4F17-A260-30A614552C96}" name="22" dataDxfId="1337"/>
    <tableColumn id="17" xr3:uid="{A3AD1A97-629C-494C-8C66-6BA86E905D7F}" name="23" dataDxfId="1336"/>
    <tableColumn id="18" xr3:uid="{BF0972B0-617B-4546-9271-F4E0D9F96151}" name="24" dataDxfId="1335"/>
    <tableColumn id="19" xr3:uid="{A9D6B970-56DB-403D-9EC5-9A1114D18DD8}" name="25" dataDxfId="1334"/>
    <tableColumn id="20" xr3:uid="{87CB9ADC-EDEB-4C07-8A41-D10A3E379763}" name="26" dataDxfId="1333"/>
    <tableColumn id="21" xr3:uid="{4E36C293-1144-4926-8E91-3475130D3D19}" name="27" dataDxfId="1332"/>
    <tableColumn id="22" xr3:uid="{ACDA0744-1D85-4327-BD2E-0D10C5E5827D}" name="28" dataDxfId="1331"/>
    <tableColumn id="23" xr3:uid="{A55279AC-F17C-48C7-B6F4-AFD7642F257E}" name="29" dataDxfId="1330"/>
    <tableColumn id="24" xr3:uid="{B30A56B6-4B82-41A1-BE7F-1D370BF48A8B}" name="30" dataDxfId="1329"/>
    <tableColumn id="25" xr3:uid="{2121F136-11EF-4DC1-9A0A-C968CE5BD71B}" name="31" dataDxfId="1328"/>
    <tableColumn id="5" xr3:uid="{9A6ECD1E-A39C-4D33-BBF6-B37C7AF2A67C}" name="CARTERA" dataDxfId="132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26" dataDxfId="1325">
  <autoFilter ref="CK8:CO15" xr:uid="{BCDF1B0E-B565-40AD-B13D-954F56FEF342}"/>
  <tableColumns count="5">
    <tableColumn id="1" xr3:uid="{56A1DC4D-61B8-4DE5-8EBA-E8B6AF7E3173}" name="VISTA" dataDxfId="1324"/>
    <tableColumn id="2" xr3:uid="{61FB4102-E339-41D7-BB34-D69D937B8B44}" name="1" dataDxfId="1323"/>
    <tableColumn id="3" xr3:uid="{04DCF14E-F9BC-460D-B838-0AB55D9CDC21}" name="2" dataDxfId="1322"/>
    <tableColumn id="4" xr3:uid="{ADD5C1AF-2CF8-4EB7-AC07-FF2C676A2BED}" name="3" dataDxfId="1321"/>
    <tableColumn id="14" xr3:uid="{85D71B1A-9AFC-40D3-83DD-5F2A02A038A3}" name="4" dataDxfId="132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19" tableBorderDxfId="1318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17">
      <calculatedColumnFormula>DATA_DICIEMBRE_2024[[#This Row],[RECUPERO]]/DATA_DICIEMBRE_2024[[#This Row],[META]]</calculatedColumnFormula>
    </tableColumn>
    <tableColumn id="2" xr3:uid="{AE497F25-36CD-42FB-B18F-59D419263CBC}" name="CLASIFICACIÓN" dataDxfId="1316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315"/>
    <tableColumn id="1" xr3:uid="{ACC31C15-573E-4606-A6FB-ECDC2B30F8A4}" name="RECUPERO" dataDxfId="1314">
      <calculatedColumnFormula>SUM(DATA_DICIEMBRE_2024[[#This Row],[1]:[31]])</calculatedColumnFormula>
    </tableColumn>
    <tableColumn id="6" xr3:uid="{0A0FD23F-3FE0-43BD-93B2-D5A21E0A8419}" name="META" dataDxfId="1313"/>
    <tableColumn id="7" xr3:uid="{BAAC5683-E69F-4D8D-9823-6A62CD920015}" name="ASER_" dataDxfId="1312"/>
    <tableColumn id="4" xr3:uid="{E80ABAB5-F841-47AC-9407-E06974270343}" name="1" dataDxfId="1311"/>
    <tableColumn id="8" xr3:uid="{38214265-844B-4AAB-9AAF-66AE68E1B01F}" name="2" dataDxfId="1310"/>
    <tableColumn id="9" xr3:uid="{9DE83FFA-F0EB-48A8-9B9B-94D3A5F4EA89}" name="3" dataDxfId="1309"/>
    <tableColumn id="10" xr3:uid="{F01FCEA0-C6B5-45DC-BF35-2E20D08D1987}" name="4" dataDxfId="1308"/>
    <tableColumn id="11" xr3:uid="{486A6BCD-590A-4F51-95FC-FF8E80EED672}" name="5" dataDxfId="1307"/>
    <tableColumn id="12" xr3:uid="{6A13993E-4132-4D1F-8103-9B935139982B}" name="6" dataDxfId="1306"/>
    <tableColumn id="13" xr3:uid="{24798E59-2FD3-45E0-9839-56EDF52F39D9}" name="7" dataDxfId="1305"/>
    <tableColumn id="14" xr3:uid="{0A505D6A-B620-43DD-BE95-5375CFEB2C9E}" name="8" dataDxfId="1304"/>
    <tableColumn id="15" xr3:uid="{B4A01763-2933-4990-84AC-2EE6364157A1}" name="9" dataDxfId="1303"/>
    <tableColumn id="16" xr3:uid="{BF1956FE-127F-474F-B12A-D74A62785650}" name="10" dataDxfId="1302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01"/>
    <tableColumn id="18" xr3:uid="{43369C00-795D-4124-B5FB-CE33A1429479}" name="23" dataDxfId="1300"/>
    <tableColumn id="19" xr3:uid="{34A49AC6-3FC3-4ACE-8C81-C9AB9CD6BF1C}" name="24" dataDxfId="1299"/>
    <tableColumn id="20" xr3:uid="{62E7E367-E664-47D4-A998-F69A442883A3}" name="25" dataDxfId="1298"/>
    <tableColumn id="21" xr3:uid="{38ED713F-D0AE-4A42-8586-07C0CFE7FD0D}" name="26" dataDxfId="1297"/>
    <tableColumn id="22" xr3:uid="{777A8FFE-C36F-4CC0-9736-E3B5572BB43B}" name="27" dataDxfId="1296"/>
    <tableColumn id="23" xr3:uid="{9793EF6D-52A7-486F-9DA0-5EC6B4742B0D}" name="28" dataDxfId="1295"/>
    <tableColumn id="24" xr3:uid="{8675AF28-0AC8-42A2-9C9D-B652E1F578AA}" name="29" dataDxfId="1294"/>
    <tableColumn id="25" xr3:uid="{69A4324E-C083-46F7-9045-4F5A0A8A7029}" name="30" dataDxfId="1293"/>
    <tableColumn id="26" xr3:uid="{DBC5694B-2026-414C-ACC6-93144006A162}" name="31" dataDxfId="1292"/>
    <tableColumn id="27" xr3:uid="{823ED1C1-B820-4301-889D-715B402B64AE}" name="CARTERA ASESOR" dataDxfId="129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90">
  <autoFilter ref="A2:K76" xr:uid="{F6E10C3A-51B0-46B0-AC7A-178487A186FC}"/>
  <tableColumns count="11">
    <tableColumn id="1" xr3:uid="{27AC9715-D9AF-4425-8467-97D5ACDF32DB}" name="SUPER" dataDxfId="1289"/>
    <tableColumn id="2" xr3:uid="{60BCBFC1-6517-433B-923C-CCB32F89496C}" name="ASESOR_CRR" dataDxfId="1288">
      <calculatedColumnFormula>D1_DICIEMBRE_2024[[#This Row],[ASESOR]]</calculatedColumnFormula>
    </tableColumn>
    <tableColumn id="5" xr3:uid="{FE528A67-2FD9-481D-A3BD-D0593BF1728D}" name="META" dataDxfId="1287">
      <calculatedColumnFormula>VLOOKUP(D1_DICIEMBRE_2024[[#This Row],[SUPER]],DATA_DICIEMBRE_2024[[SUPERVISOR]:[META]],3,0)</calculatedColumnFormula>
    </tableColumn>
    <tableColumn id="6" xr3:uid="{9F920DCF-74DA-4A35-AEB6-9874EC115540}" name="ALCANCE" dataDxfId="1286">
      <calculatedColumnFormula>D1_DICIEMBRE_2024[[#This Row],[RECUPERO]]/D1_DICIEMBRE_2024[[#This Row],[META]]</calculatedColumnFormula>
    </tableColumn>
    <tableColumn id="7" xr3:uid="{A0A51D41-B7D6-4CCC-ACCB-42E0C653AD2F}" name="SUPER2" dataDxfId="1285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84"/>
    <tableColumn id="8" xr3:uid="{894A3BEA-774F-4F80-88D8-1B289CA5BA86}" name="DNI" dataDxfId="1283"/>
    <tableColumn id="9" xr3:uid="{803AE20B-2CCD-451D-A530-6F128D73F913}" name="FECHA DE INICIO" dataDxfId="1282"/>
    <tableColumn id="10" xr3:uid="{49EAA54F-6677-4846-BCD1-109279DB3A73}" name="ESTADO" dataDxfId="1281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80" dataDxfId="1278" headerRowBorderDxfId="1279" tableBorderDxfId="1277" totalsRowBorderDxfId="127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75"/>
    <tableColumn id="3" xr3:uid="{ABE326D8-B04B-4CEC-9F6E-FE25C0EE8AA0}" name="RECUPERO SUPERVISOR" dataDxfId="1274">
      <calculatedColumnFormula>MAX(DITE_DICIEMBRE_2024[[#This Row],[1]:[31]])</calculatedColumnFormula>
    </tableColumn>
    <tableColumn id="4" xr3:uid="{9E55702C-7024-420F-8940-D2C1A0A3CA1D}" name="ALCANCE SUPERVISOR" dataDxfId="1273">
      <calculatedColumnFormula>DITE_DICIEMBRE_2024[[#This Row],[RECUPERO SUPERVISOR]]/AZ9</calculatedColumnFormula>
    </tableColumn>
    <tableColumn id="1" xr3:uid="{5009DC4C-3EA4-45D5-A15D-072373F4AE20}" name="SUPER" dataDxfId="1272"/>
    <tableColumn id="6" xr3:uid="{D0AF21FC-B7C0-49FB-B06D-CEE18869F451}" name="1" dataDxfId="1271"/>
    <tableColumn id="7" xr3:uid="{13740F97-8E6D-486C-956C-27845E43364F}" name="2" dataDxfId="1270"/>
    <tableColumn id="36" xr3:uid="{D8D06FB7-6376-4BDE-8C73-E14742A693D2}" name="3" dataDxfId="1269"/>
    <tableColumn id="8" xr3:uid="{6A7AE4CF-8204-4E27-89B3-519888750343}" name="4" dataDxfId="1268"/>
    <tableColumn id="9" xr3:uid="{E68D0942-B003-4636-896B-C7F7CC5DF30B}" name="5" dataDxfId="1267"/>
    <tableColumn id="10" xr3:uid="{A130D834-D24E-4226-8974-EAEEC5239084}" name="6" dataDxfId="1266"/>
    <tableColumn id="11" xr3:uid="{B74AC268-8591-43DA-A0A0-8EED3A99A7E6}" name="7" dataDxfId="1265"/>
    <tableColumn id="12" xr3:uid="{3E5A00D6-9077-4087-98FC-A1F995D9E85D}" name="8" dataDxfId="1264"/>
    <tableColumn id="13" xr3:uid="{1C1866E7-047F-4D10-9606-401FEC40FA49}" name="9" dataDxfId="1263"/>
    <tableColumn id="14" xr3:uid="{1A856C2F-9F0A-48E6-A1F8-02744BF96124}" name="10" dataDxfId="1262"/>
    <tableColumn id="15" xr3:uid="{4AF6AE1F-C32E-4098-A90E-906C45E577A6}" name="11" dataDxfId="1261"/>
    <tableColumn id="32" xr3:uid="{22F83872-EA87-4B20-AC9C-A5E2ACD10B99}" name="12" dataDxfId="1260"/>
    <tableColumn id="33" xr3:uid="{98BD9E2A-AADA-4033-A5CA-E179FF24557D}" name="13" dataDxfId="1259"/>
    <tableColumn id="35" xr3:uid="{700503A6-DBA0-45CB-A088-D89AE0558CCF}" name="14" dataDxfId="1258"/>
    <tableColumn id="34" xr3:uid="{C5A60DDC-0D8C-41E0-A0F0-FBB45535E86A}" name="15" dataDxfId="1257"/>
    <tableColumn id="29" xr3:uid="{D5EC2BDA-E6C3-4A4D-A6AD-950B2D0490AB}" name="16" dataDxfId="1256"/>
    <tableColumn id="30" xr3:uid="{349CB117-97C5-4862-848C-38A5D8F531C9}" name="17" dataDxfId="1255"/>
    <tableColumn id="31" xr3:uid="{C11D4844-CCFA-4F14-88FA-CE5B9B605A6F}" name="18" dataDxfId="1254"/>
    <tableColumn id="26" xr3:uid="{F17C536A-13C6-44BF-A1D0-9E0F529A2288}" name="19" dataDxfId="1253"/>
    <tableColumn id="27" xr3:uid="{784AEED1-4141-49AA-B4F6-24141E5B4FA4}" name="20" dataDxfId="1252"/>
    <tableColumn id="28" xr3:uid="{5FA3E61C-F996-45DB-8D68-7A355B9D9345}" name="21" dataDxfId="1251"/>
    <tableColumn id="16" xr3:uid="{3CDD7303-1AA0-4E13-B85B-07CCE6B3675D}" name="22" dataDxfId="1250"/>
    <tableColumn id="17" xr3:uid="{81F4684D-1734-49FB-8F57-68B80EB1FD1D}" name="23" dataDxfId="1249"/>
    <tableColumn id="18" xr3:uid="{9DA7B90E-288E-45A3-BD0A-31904382DB50}" name="24" dataDxfId="1248"/>
    <tableColumn id="19" xr3:uid="{A0AC125C-0C19-47E9-B7BD-9F657DD56BC2}" name="25" dataDxfId="1247"/>
    <tableColumn id="20" xr3:uid="{E1B67347-A852-4F21-A3C3-D6E44F51E9FF}" name="26" dataDxfId="1246"/>
    <tableColumn id="21" xr3:uid="{992748FE-9359-4D4E-B06A-59F7A48309B5}" name="27" dataDxfId="1245"/>
    <tableColumn id="22" xr3:uid="{3732AEA5-9CC9-4EE6-A93B-386050E291B1}" name="28" dataDxfId="1244"/>
    <tableColumn id="23" xr3:uid="{20A4F952-B20F-4E0E-95CC-77C648A54699}" name="29" dataDxfId="1243"/>
    <tableColumn id="24" xr3:uid="{26953009-23ED-4318-9CEE-07B704B9665A}" name="30" dataDxfId="1242"/>
    <tableColumn id="25" xr3:uid="{267CBC9B-29BE-4672-94C3-393B627CB1FD}" name="31" dataDxfId="1241"/>
    <tableColumn id="5" xr3:uid="{EE07FFF3-9A6D-4F12-ACF6-244205791333}" name="CARTERA" dataDxfId="1240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39" dataDxfId="1238">
  <autoFilter ref="CK8:CO15" xr:uid="{9AD021D7-7D86-458A-9ED4-B4154908A926}"/>
  <tableColumns count="5">
    <tableColumn id="1" xr3:uid="{EF280B0C-5AA9-4C98-8348-08142AD9CF12}" name="VISTA" dataDxfId="1237"/>
    <tableColumn id="2" xr3:uid="{852E579E-9FD0-46ED-9AF6-6DDE965B926B}" name="1" dataDxfId="1236"/>
    <tableColumn id="3" xr3:uid="{E6FD03E6-BDD9-4D85-95AE-4F26472C7EC7}" name="2" dataDxfId="1235"/>
    <tableColumn id="4" xr3:uid="{8654C69D-8F4B-4D69-9CDD-6E64ECCA9D09}" name="3" dataDxfId="1234"/>
    <tableColumn id="14" xr3:uid="{C3EC5E64-D5EB-407B-80F2-85558E14B19B}" name="4" dataDxfId="123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3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31"/>
    <tableColumn id="5" xr3:uid="{42625339-8FE7-49A5-82AC-5EDD10C3C984}" name="ASESOR"/>
    <tableColumn id="6" xr3:uid="{BD1A5411-32FB-4DF7-B264-96C059BE5C56}" name="RECUPERO" dataDxfId="1230"/>
    <tableColumn id="8" xr3:uid="{8B3B2929-A591-41D7-9D44-B220287F0F2A}" name="DNI" dataDxfId="1229"/>
    <tableColumn id="9" xr3:uid="{AAABF626-1A15-4E7A-A444-7423611F1BB2}" name="FECHA DE INICIO" dataDxfId="1228"/>
    <tableColumn id="10" xr3:uid="{CACFA6D6-8D93-432C-AAD6-E9CBF58F5197}" name="ESTADO" dataDxfId="122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26" headerRowBorderDxfId="1225" tableBorderDxfId="122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23">
      <calculatedColumnFormula>DATA_ENERO_2025[[#This Row],[RECUPERO]]/DATA_ENERO_2025[[#This Row],[META]]</calculatedColumnFormula>
    </tableColumn>
    <tableColumn id="3" xr3:uid="{16F39E06-76AE-43AD-903E-9F641E37CB06}" name="CLASIFICACIÓN" dataDxfId="122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221"/>
    <tableColumn id="6" xr3:uid="{087774B2-9699-454D-B0E9-E9D62B239262}" name="RECUPERO" dataDxfId="1220">
      <calculatedColumnFormula>SUM(DATA_ENERO_2025[[#This Row],[1]:[31]])</calculatedColumnFormula>
    </tableColumn>
    <tableColumn id="7" xr3:uid="{B938E452-5678-4623-B9AD-47B290EB3B56}" name="META" dataDxfId="1219"/>
    <tableColumn id="5" xr3:uid="{A39094CA-883F-4450-A53A-370F0AE54B0C}" name="ASER_" dataDxfId="1218"/>
    <tableColumn id="28" xr3:uid="{BA402970-CDDC-479B-AF0C-DE6FB6DEA3A2}" name="1" dataDxfId="121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16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15" dataDxfId="1213" headerRowBorderDxfId="1214" tableBorderDxfId="1212" totalsRowBorderDxfId="121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10"/>
    <tableColumn id="1" xr3:uid="{5A7C4C9C-3E71-483D-9C6F-3AFA18F0B768}" name="RECUPERO SUPERVISOR" dataDxfId="1209">
      <calculatedColumnFormula>MAX(DITE_ENERO_2025[[#This Row],[1]:[31]])</calculatedColumnFormula>
    </tableColumn>
    <tableColumn id="2" xr3:uid="{1DBABE23-BC0D-4016-A3DE-102C34B93437}" name="ALCANCE SUPERVISOR" dataDxfId="1208">
      <calculatedColumnFormula>DITE_ENERO_2025[[#This Row],[RECUPERO SUPERVISOR]]/DITE_ENERO_2025[[#This Row],[META SUPER]]</calculatedColumnFormula>
    </tableColumn>
    <tableColumn id="4" xr3:uid="{AAFE5F6A-D443-4B76-896C-3012A63A21B1}" name="SUPER" dataDxfId="1207"/>
    <tableColumn id="6" xr3:uid="{CAC1468E-FE7F-46E8-8FA8-2EBFE78F55CF}" name="1" dataDxfId="1206"/>
    <tableColumn id="7" xr3:uid="{2C1F1DCC-5615-43E9-8493-73A6B92A7B8C}" name="2" dataDxfId="1205"/>
    <tableColumn id="8" xr3:uid="{CB1DD332-E0A5-4BEF-8B71-8820CA4A145B}" name="3" dataDxfId="1204"/>
    <tableColumn id="9" xr3:uid="{1BB0DD4F-A73A-4F8E-93FB-252CA932D637}" name="4" dataDxfId="1203"/>
    <tableColumn id="10" xr3:uid="{F4A27082-EDDE-411F-B0E7-C50309499B06}" name="5" dataDxfId="1202"/>
    <tableColumn id="11" xr3:uid="{DDC3545E-22B2-4DEC-A217-59650C8BAC95}" name="6" dataDxfId="1201"/>
    <tableColumn id="12" xr3:uid="{F4B5BD15-E4EF-4A2E-9071-FE5F69E48F1F}" name="7" dataDxfId="120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199"/>
    <tableColumn id="14" xr3:uid="{1DE13FA2-B93D-487E-A105-3A5622C997DE}" name="18" dataDxfId="1198"/>
    <tableColumn id="15" xr3:uid="{6273FFBE-FC81-40C7-91CB-E95ECAD8BE5D}" name="19" dataDxfId="1197"/>
    <tableColumn id="16" xr3:uid="{35253537-0DA1-45D4-B9A3-D1CBC6E92B8B}" name="20" dataDxfId="1196"/>
    <tableColumn id="17" xr3:uid="{4BF3707C-841F-4140-B63C-5B47863B4CA4}" name="21" dataDxfId="1195"/>
    <tableColumn id="18" xr3:uid="{1F7B79C3-A22C-49D8-9C1F-629E6C41B955}" name="22" dataDxfId="1194"/>
    <tableColumn id="19" xr3:uid="{361B16CF-A887-4C9E-88B3-E8A7F4F314B0}" name="23" dataDxfId="1193"/>
    <tableColumn id="20" xr3:uid="{9B3EDA9C-6CB0-4D9F-965A-6EB0593C19D9}" name="24" dataDxfId="1192"/>
    <tableColumn id="21" xr3:uid="{B02655DA-D4F9-4926-88A4-5E8B2F4DF911}" name="25" dataDxfId="1191"/>
    <tableColumn id="22" xr3:uid="{43854B99-1BF7-4DF3-8A04-A277447DE3B8}" name="26" dataDxfId="1190"/>
    <tableColumn id="23" xr3:uid="{CAC2F677-42BD-4EFA-8E99-ABA2036DAF56}" name="27" dataDxfId="1189"/>
    <tableColumn id="24" xr3:uid="{20489B5B-5885-4E43-B5F0-4EAAEE4E8EB8}" name="28" dataDxfId="1188"/>
    <tableColumn id="25" xr3:uid="{B4D29A08-5206-4DCD-AF4C-9B7ABB8D3CFF}" name="29" dataDxfId="1187"/>
    <tableColumn id="26" xr3:uid="{7B49DBDA-317E-4CFB-B7FA-841DFC27E42B}" name="30" dataDxfId="1186"/>
    <tableColumn id="27" xr3:uid="{0126152E-7354-43DB-A75E-4841194C453D}" name="31" dataDxfId="1185"/>
    <tableColumn id="3" xr3:uid="{93315C06-D400-4502-BDDD-AC5886091EC6}" name="CARTERA" dataDxfId="118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83" dataDxfId="1182">
  <autoFilter ref="CK8:CO15" xr:uid="{628F3242-7DD0-4B7D-BBF4-24BB03052117}"/>
  <tableColumns count="5">
    <tableColumn id="1" xr3:uid="{AF9FE221-25FE-4ADA-80D0-7A04339E9BB1}" name="VISTA" dataDxfId="1181"/>
    <tableColumn id="2" xr3:uid="{B488B423-9458-4683-AA20-4A08180A5ACB}" name="1" dataDxfId="1180"/>
    <tableColumn id="3" xr3:uid="{4D9F7DD4-D75E-4BFC-873B-7FA8E13A86DE}" name="2" dataDxfId="1179"/>
    <tableColumn id="4" xr3:uid="{F6DB5598-2EF2-4C43-BD3D-FDED84C73969}" name="3" dataDxfId="1178"/>
    <tableColumn id="14" xr3:uid="{5A508F25-785E-4D54-9BD9-8B48775B6160}" name="4" dataDxfId="1177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76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75"/>
    <tableColumn id="5" xr3:uid="{44178C41-B41B-4820-A8E8-222FE453335F}" name="ASESOR" dataDxfId="1174"/>
    <tableColumn id="6" xr3:uid="{AC6EB590-A7E8-408F-A892-A1851BCCF0B5}" name="RECUPERO" dataDxfId="1173"/>
    <tableColumn id="8" xr3:uid="{9B60B527-D768-46F8-BB97-824B255159D2}" name="DNI" dataDxfId="1172"/>
    <tableColumn id="9" xr3:uid="{BDF8C571-22FC-498B-99CF-8D578B086437}" name="FECHA DE INICIO" dataDxfId="1171"/>
    <tableColumn id="10" xr3:uid="{4A0E2A05-69C0-48C2-B0D3-4D952F052DB2}" name="ESTADO" dataDxfId="1170"/>
    <tableColumn id="11" xr3:uid="{3D228EA7-2109-464D-B55C-85DBBA7EB19F}" name="SEGMENTO" dataDxfId="116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68" headerRowBorderDxfId="1167" tableBorderDxfId="1166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65">
      <calculatedColumnFormula>DATA_FEBRERO_2025[[#This Row],[RECUPERO]]/DATA_FEBRERO_2025[[#This Row],[META]]</calculatedColumnFormula>
    </tableColumn>
    <tableColumn id="3" xr3:uid="{AE4A1FA5-3083-4CA4-B657-D2D0F2E20004}" name="CLASIFICACIÓN" dataDxfId="1164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163"/>
    <tableColumn id="6" xr3:uid="{2DE1A6CE-7493-4B20-83EE-59078393B5AF}" name="RECUPERO" dataDxfId="1162">
      <calculatedColumnFormula>SUM(DATA_FEBRERO_2025[[#This Row],[1]:[31]])</calculatedColumnFormula>
    </tableColumn>
    <tableColumn id="7" xr3:uid="{24FB90FB-A888-41AB-9B19-627A74DA2062}" name="META" dataDxfId="1161"/>
    <tableColumn id="5" xr3:uid="{E6A5C563-3502-4EF4-8D06-C88816E905A8}" name="ASER_" dataDxfId="1160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59"/>
    <tableColumn id="8" xr3:uid="{E99C6359-BA67-4127-80B1-429613DA94CB}" name="31"/>
    <tableColumn id="4" xr3:uid="{1AB4C76D-3918-4961-B05E-216E9D0F2A8C}" name="CARTERA ASESOR" dataDxfId="1158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57" dataDxfId="1155" headerRowBorderDxfId="1156" tableBorderDxfId="1154" totalsRowBorderDxfId="1153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52"/>
    <tableColumn id="1" xr3:uid="{C46409A5-9201-4E30-A3EB-7B6FC2DAF473}" name="RECUPERO SUPERVISOR" dataDxfId="1151">
      <calculatedColumnFormula>MAX(DITE_FEBRERO_2025[[#This Row],[1]:[31]])</calculatedColumnFormula>
    </tableColumn>
    <tableColumn id="2" xr3:uid="{445C2C89-5F44-46FD-8C70-EF4EE30F232E}" name="ALCANCE SUPERVISOR" dataDxfId="1150">
      <calculatedColumnFormula>DITE_FEBRERO_2025[[#This Row],[RECUPERO SUPERVISOR]]/DITE_FEBRERO_2025[[#This Row],[META SUPER]]</calculatedColumnFormula>
    </tableColumn>
    <tableColumn id="4" xr3:uid="{55D4E2C7-B609-4C8C-A5DE-AABFFD74BEB8}" name="SUPER" dataDxfId="1149"/>
    <tableColumn id="6" xr3:uid="{29925D04-B597-415A-B40B-62A3FBA8B23D}" name="1" dataDxfId="1148"/>
    <tableColumn id="7" xr3:uid="{31865A72-E634-4CB8-8660-811FA8147632}" name="2" dataDxfId="1147"/>
    <tableColumn id="8" xr3:uid="{C70A98A0-1CB0-425B-975B-D4464009CDD0}" name="3" dataDxfId="1146"/>
    <tableColumn id="9" xr3:uid="{F56CF612-0AA5-44CB-878D-FA59D84052AD}" name="4" dataDxfId="1145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44"/>
    <tableColumn id="11" xr3:uid="{A6DAF4DF-EAFF-47AB-9A6F-0B2896AE1A18}" name="17" dataDxfId="1143"/>
    <tableColumn id="12" xr3:uid="{3DC03FF0-BAC6-4F5D-B5DE-18A95E2C1B97}" name="18" dataDxfId="1142"/>
    <tableColumn id="13" xr3:uid="{A90729AA-CC5E-4236-924F-A736B7A4BE93}" name="19" dataDxfId="1141"/>
    <tableColumn id="14" xr3:uid="{B48B5FF0-5C49-4DDC-AC33-B45D349AD044}" name="20" dataDxfId="1140"/>
    <tableColumn id="15" xr3:uid="{D36E617E-0BBB-4BC1-BBF1-EB24E3C2CE90}" name="21" dataDxfId="1139"/>
    <tableColumn id="16" xr3:uid="{BD346F05-FCC2-4EA9-8F0F-B55AB2E68BE0}" name="22" dataDxfId="1138"/>
    <tableColumn id="17" xr3:uid="{F5BB9730-A5AE-4489-9CB0-182052BA6557}" name="23" dataDxfId="1137"/>
    <tableColumn id="18" xr3:uid="{B3DEF063-7A67-4F08-9D09-8310B4B64F2B}" name="24" dataDxfId="1136"/>
    <tableColumn id="19" xr3:uid="{558BE332-1E67-4EF7-9FF1-541A019A7066}" name="25" dataDxfId="1135"/>
    <tableColumn id="20" xr3:uid="{073BAAB2-EF92-4A82-B7FE-8339FF3A62EA}" name="26" dataDxfId="1134"/>
    <tableColumn id="21" xr3:uid="{6EC9D118-EB0A-4FDC-A694-0A630EB1048E}" name="27" dataDxfId="1133"/>
    <tableColumn id="22" xr3:uid="{DFF298CB-C24B-4F90-BD14-F99C28391208}" name="28" dataDxfId="1132"/>
    <tableColumn id="23" xr3:uid="{7EF0365B-2B81-4022-84F3-7A3859D35934}" name="29" dataDxfId="1131"/>
    <tableColumn id="24" xr3:uid="{D92D6A29-5A30-4405-A019-D7F8F39E4176}" name="30" dataDxfId="1130"/>
    <tableColumn id="25" xr3:uid="{9BFA1186-4A61-452A-8EAC-4FE410743029}" name="31" dataDxfId="1129"/>
    <tableColumn id="3" xr3:uid="{5EBD9DD4-78E3-4E78-8FD5-A71A2DE2CBE8}" name="CARTERA" dataDxfId="1128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27" dataDxfId="1126">
  <autoFilter ref="CK8:CO15" xr:uid="{CD951E0C-6BAC-4E04-975A-04769F8000A5}"/>
  <tableColumns count="5">
    <tableColumn id="1" xr3:uid="{47C2FEF6-5357-4549-8005-DD8EC3539863}" name="VISTA" dataDxfId="1125"/>
    <tableColumn id="2" xr3:uid="{CCD006F3-5A71-4D0D-9DFD-11B037CD91D8}" name="1" dataDxfId="1124"/>
    <tableColumn id="3" xr3:uid="{98E7E65E-122C-4175-82F1-624865A7A2D3}" name="2" dataDxfId="1123"/>
    <tableColumn id="4" xr3:uid="{A4BE2A42-080D-4657-9FCF-3468BE3AF8C2}" name="3" dataDxfId="1122"/>
    <tableColumn id="14" xr3:uid="{D44E4FEF-5EE4-46FB-BEEE-A11B8A1BE670}" name="4" dataDxfId="1121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20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19">
      <calculatedColumnFormula>D1_MARZO_2025[[#This Row],[RECUPERO]]/D1_MARZO_2025[[#This Row],[META]]</calculatedColumnFormula>
    </tableColumn>
    <tableColumn id="7" xr3:uid="{7155E541-BC22-41C0-914A-E54D790D436D}" name="SUPER2" dataDxfId="1118"/>
    <tableColumn id="5" xr3:uid="{C9BC0167-A73A-4B66-AB0E-BCC22F3CD7BF}" name="ASESOR" dataDxfId="1117"/>
    <tableColumn id="6" xr3:uid="{32E44CF1-7B46-45AA-916C-7D5322097EFD}" name="RECUPERO" dataDxfId="1116"/>
    <tableColumn id="8" xr3:uid="{5504CD70-2376-413C-9DD9-7E1FC1D78F37}" name="DNI" dataDxfId="1115"/>
    <tableColumn id="9" xr3:uid="{27659D49-6FC1-457B-BF33-A19DBF78CDF2}" name="FECHA DE INICIO" dataDxfId="1114"/>
    <tableColumn id="10" xr3:uid="{79E50096-FDE3-4403-8568-FF008447BCC2}" name="ESTADO" dataDxfId="1113"/>
    <tableColumn id="11" xr3:uid="{0DDDAC11-10AB-4791-8916-A8A4E78A7D35}" name="SEGMENTO" dataDxfId="1112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11" headerRowBorderDxfId="1110" tableBorderDxfId="1109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08">
      <calculatedColumnFormula>DATA_MARZO_2025[[#This Row],[RECUPERO]]/DATA_MARZO_2025[[#This Row],[META]]</calculatedColumnFormula>
    </tableColumn>
    <tableColumn id="3" xr3:uid="{6050B278-B3D2-4B4C-8475-D701C9B8AB17}" name="CLASIFICACIÓN" dataDxfId="1107"/>
    <tableColumn id="1" xr3:uid="{A94CCC19-556A-4124-8949-24896CDBE45E}" name="SUPERVISOR" dataDxfId="1106"/>
    <tableColumn id="6" xr3:uid="{EBBFD24C-8909-45B0-B8CB-4ED73B62F2AB}" name="RECUPERO" dataDxfId="1105">
      <calculatedColumnFormula>SUM(DATA_MARZO_2025[[#This Row],[1]:[31]])</calculatedColumnFormula>
    </tableColumn>
    <tableColumn id="7" xr3:uid="{D5702432-6067-40C7-B647-63D5EBDD13C2}" name="META" dataDxfId="1104"/>
    <tableColumn id="5" xr3:uid="{40A208DF-2D8B-4D71-B923-6BFFA76CDA11}" name="ASER_" dataDxfId="1103"/>
    <tableColumn id="38" xr3:uid="{1F074B40-AB13-4BEE-BC21-9D178D274909}" name="1"/>
    <tableColumn id="41" xr3:uid="{936D83D8-C85E-4C4D-9E8D-BA3D7C54F99A}" name="2" dataDxfId="1102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01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10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099" dataDxfId="1097" headerRowBorderDxfId="1098" tableBorderDxfId="1096" totalsRowBorderDxfId="1095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094"/>
    <tableColumn id="1" xr3:uid="{23B67F77-728E-46C0-B5B1-11CE8E08D862}" name="RECUPERO SUPERVISOR" dataDxfId="1093">
      <calculatedColumnFormula>MAX(DITE_MARZO_2025[[#This Row],[1]:[31]])</calculatedColumnFormula>
    </tableColumn>
    <tableColumn id="2" xr3:uid="{0BAE08AE-6A16-447E-9DDD-8800D68BFFA3}" name="ALCANCE SUPERVISOR" dataDxfId="1092">
      <calculatedColumnFormula>DITE_MARZO_2025[[#This Row],[RECUPERO SUPERVISOR]]/DITE_MARZO_2025[[#This Row],[META SUPER]]</calculatedColumnFormula>
    </tableColumn>
    <tableColumn id="4" xr3:uid="{663301EA-2B77-4C76-B8E0-713CAAD1AC41}" name="SUPER" dataDxfId="1091"/>
    <tableColumn id="6" xr3:uid="{9A6FEB31-48E4-456F-8C1F-14055131E9D6}" name="1" dataDxfId="1090"/>
    <tableColumn id="7" xr3:uid="{B8154FAF-39D2-4ED9-8DD7-C179156ECA39}" name="2" dataDxfId="1089"/>
    <tableColumn id="8" xr3:uid="{E58A14C1-44D1-46A4-9137-21E70261FA76}" name="3" dataDxfId="1088"/>
    <tableColumn id="9" xr3:uid="{EFDA2093-809C-4DA2-80F9-0388CCC5E290}" name="4" dataDxfId="1087"/>
    <tableColumn id="10" xr3:uid="{634CF5F0-F36D-4B26-8143-8C3A6FB59216}" name="5" dataDxfId="1086"/>
    <tableColumn id="11" xr3:uid="{77A0553B-7BDF-49B7-B459-701A77496BEA}" name="6" dataDxfId="1085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84"/>
    <tableColumn id="13" xr3:uid="{C6D91E97-E16B-4E76-BE55-A08C2A1131DD}" name="18" dataDxfId="1083"/>
    <tableColumn id="14" xr3:uid="{2A5F1078-A097-4171-BD28-7B9B623471D0}" name="19" dataDxfId="1082"/>
    <tableColumn id="15" xr3:uid="{5E883D61-775A-4AD4-A304-156DCFD9F825}" name="20" dataDxfId="1081"/>
    <tableColumn id="16" xr3:uid="{BEFB5788-590D-4EFA-8707-20BAAF7026F1}" name="21" dataDxfId="1080"/>
    <tableColumn id="17" xr3:uid="{8FC06E69-FAE9-4DBE-9C75-7A6598DE29C6}" name="22" dataDxfId="1079"/>
    <tableColumn id="18" xr3:uid="{966EC934-1D25-407E-AE13-8147AC3FF531}" name="23" dataDxfId="1078"/>
    <tableColumn id="19" xr3:uid="{5437FF24-6F5D-412D-82EE-8C668C7DC853}" name="24" dataDxfId="1077"/>
    <tableColumn id="20" xr3:uid="{204A7CBC-2C07-4027-851F-021033B930C1}" name="25" dataDxfId="1076"/>
    <tableColumn id="21" xr3:uid="{DF491418-AC74-4C6A-852F-F0797487D11C}" name="26" dataDxfId="1075"/>
    <tableColumn id="22" xr3:uid="{E184F0A4-EF1A-48F5-8166-10085FC40D13}" name="27" dataDxfId="1074"/>
    <tableColumn id="23" xr3:uid="{66C12B87-BC6D-46BE-AF31-D0C68A22BC7E}" name="28" dataDxfId="1073"/>
    <tableColumn id="24" xr3:uid="{A2DB9C74-4CB6-4BBF-A230-DF50FDE9380D}" name="29" dataDxfId="1072"/>
    <tableColumn id="25" xr3:uid="{D54E02BE-AA16-43C7-ABD3-89326740EA63}" name="30" dataDxfId="1071"/>
    <tableColumn id="26" xr3:uid="{11172EA7-856A-4297-8329-62917B649E9A}" name="31" dataDxfId="1070"/>
    <tableColumn id="3" xr3:uid="{42C6AD34-2DFF-436B-BB22-6DE170226F44}" name="CARTERA" dataDxfId="1069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68" dataDxfId="1067">
  <autoFilter ref="CK8:CO15" xr:uid="{5CC39DC1-38AA-4FD7-8618-9D1757C063BF}"/>
  <tableColumns count="5">
    <tableColumn id="1" xr3:uid="{199AD204-98F5-4357-9EC8-563E6CC4C321}" name="VISTA" dataDxfId="1066"/>
    <tableColumn id="2" xr3:uid="{BFF1F734-4111-4DDD-8CA0-5198DC585DA1}" name="1" dataDxfId="1065"/>
    <tableColumn id="3" xr3:uid="{E52B6FFD-0DE7-46BA-A600-8E50FF6CEDED}" name="2" dataDxfId="1064"/>
    <tableColumn id="4" xr3:uid="{5F9675DE-09FF-4EA0-A369-BBECA620B87D}" name="3" dataDxfId="1063"/>
    <tableColumn id="14" xr3:uid="{DA0EFF7B-8E6A-466A-B17D-365D82C21948}" name="4" dataDxfId="1062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6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60"/>
    <tableColumn id="5" xr3:uid="{D789E66F-CC8C-4715-A998-7AE532E85E8A}" name="ASESOR" dataDxfId="1059"/>
    <tableColumn id="6" xr3:uid="{3455DB8A-5A64-4A8F-8153-2471763CA60D}" name="RECUPERO" dataDxfId="1058"/>
    <tableColumn id="8" xr3:uid="{F8575E1F-78C1-4E15-B505-1AECE8857345}" name="DNI" dataDxfId="1057"/>
    <tableColumn id="9" xr3:uid="{BE130F2A-9B67-45D5-AA49-051D2F0A515B}" name="FECHA DE INICIO" dataDxfId="1056"/>
    <tableColumn id="10" xr3:uid="{31096FEC-094E-478E-A9F3-0023192798F0}" name="ESTADO" dataDxfId="1055"/>
    <tableColumn id="11" xr3:uid="{CD53B1C2-5C16-4E04-B510-37D1EE2D9C67}" name="SEGMENTO" dataDxfId="105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53" headerRowBorderDxfId="1052" tableBorderDxfId="1051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50">
      <calculatedColumnFormula>DATA_ABRIL_2025[[#This Row],[RECUPERO]]/DATA_ABRIL_2025[[#This Row],[META]]</calculatedColumnFormula>
    </tableColumn>
    <tableColumn id="3" xr3:uid="{1B1E8B7A-D562-46FD-89DE-12ADBC7146F2}" name="CLASIFICACIÓN" dataDxfId="1049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1048"/>
    <tableColumn id="6" xr3:uid="{9C2D93B7-85A2-4E07-8DD4-3C81F7BF7EBF}" name="RECUPERO" dataDxfId="1047">
      <calculatedColumnFormula>SUM(DATA_ABRIL_2025[[#This Row],[1]:[31]])</calculatedColumnFormula>
    </tableColumn>
    <tableColumn id="7" xr3:uid="{8F4173FF-BB8D-4C61-A5E9-1B6F872C619C}" name="META" dataDxfId="1046"/>
    <tableColumn id="5" xr3:uid="{64151D2C-B822-41DF-8964-343214960730}" name="ASER_" dataDxfId="1045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44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43" dataDxfId="1041" headerRowBorderDxfId="1042" tableBorderDxfId="1040" totalsRowBorderDxfId="1039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38"/>
    <tableColumn id="1" xr3:uid="{56AD13BC-F67F-4EBC-8601-073AD9D41E5D}" name="RECUPERO SUPERVISOR" dataDxfId="1037">
      <calculatedColumnFormula>MAX(DITE_ABRIL_2025[[#This Row],[1]:[31]])</calculatedColumnFormula>
    </tableColumn>
    <tableColumn id="2" xr3:uid="{B40C8394-DA7A-4DDD-89EA-AE757C76DD20}" name="ALCANCE SUPERVISOR" dataDxfId="1036">
      <calculatedColumnFormula>BA9/DITE_ABRIL_2025[[#This Row],[META SUPER]]</calculatedColumnFormula>
    </tableColumn>
    <tableColumn id="4" xr3:uid="{B71408F8-B985-4B11-8661-52EFC6FA8097}" name="SUPER" dataDxfId="1035"/>
    <tableColumn id="6" xr3:uid="{9E37ADBB-A64C-4E4B-9AF4-6087C797FB5E}" name="1" dataDxfId="1034"/>
    <tableColumn id="7" xr3:uid="{09E3EE83-45B5-4808-842B-71D4652DE46A}" name="2" dataDxfId="1033"/>
    <tableColumn id="8" xr3:uid="{243F9102-2670-48D4-B25D-8432658D89F6}" name="3" dataDxfId="1032"/>
    <tableColumn id="9" xr3:uid="{06003E0F-B470-4925-ACE4-1381347B3E87}" name="4" dataDxfId="1031"/>
    <tableColumn id="10" xr3:uid="{DF8C4E72-181D-4E2F-A34D-2BB7FD231520}" name="5" dataDxfId="1030"/>
    <tableColumn id="11" xr3:uid="{56E37C44-85E9-4431-A560-A54606105B9D}" name="6" dataDxfId="1029"/>
    <tableColumn id="12" xr3:uid="{9ADEA573-5E4A-46C0-8569-AFED61AE0141}" name="7" dataDxfId="1028"/>
    <tableColumn id="13" xr3:uid="{D44E56ED-D810-4F08-ACAA-0850A2CBA861}" name="8" dataDxfId="1027"/>
    <tableColumn id="14" xr3:uid="{4F1A46EB-156C-42BB-A090-307A483EDA59}" name="9" dataDxfId="1026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25"/>
    <tableColumn id="16" xr3:uid="{C78E77EC-88A1-4EFD-AD1A-7DF788C46683}" name="22" dataDxfId="1024"/>
    <tableColumn id="17" xr3:uid="{D5FD8172-0B95-4406-9239-1ABAD08F1B45}" name="23" dataDxfId="1023"/>
    <tableColumn id="18" xr3:uid="{8E9BAC3F-3B04-449B-88EE-DBF57FA626AC}" name="24" dataDxfId="1022"/>
    <tableColumn id="19" xr3:uid="{BFA3B7EB-0BC7-4311-8FCE-7C69A9357A03}" name="25" dataDxfId="1021"/>
    <tableColumn id="20" xr3:uid="{D2BE25CA-961F-40EE-9EC1-A49EEA4DDB5A}" name="26" dataDxfId="1020"/>
    <tableColumn id="21" xr3:uid="{77AAB025-517F-4236-B11B-AEE9B7399348}" name="27" dataDxfId="1019"/>
    <tableColumn id="22" xr3:uid="{E35C7392-A09A-482A-9C37-79B0D6711E60}" name="28" dataDxfId="1018"/>
    <tableColumn id="23" xr3:uid="{B9F1E360-1FEC-4978-B5DB-3DECA1925AE9}" name="29" dataDxfId="1017"/>
    <tableColumn id="24" xr3:uid="{89A20735-1F9D-4A38-9BEB-B3BD56D1FD35}" name="30" dataDxfId="1016"/>
    <tableColumn id="25" xr3:uid="{4BE1A809-8A7F-4933-9AB7-B0E4C9CDDD7E}" name="31" dataDxfId="1015"/>
    <tableColumn id="3" xr3:uid="{8BAF39B2-F0EB-433E-8F3A-FEAC89C5F9BF}" name="CARTERA" dataDxfId="101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13" dataDxfId="1012">
  <autoFilter ref="CK8:CO16" xr:uid="{A098A3B8-3C17-4FC2-BD2A-EA8EA6D3503A}"/>
  <tableColumns count="5">
    <tableColumn id="1" xr3:uid="{EEB56793-AB81-4365-A4E5-C06A780CA295}" name="VISTA" dataDxfId="1011"/>
    <tableColumn id="2" xr3:uid="{54EC6886-D858-4D08-95BC-9CB64C69785F}" name="1" dataDxfId="1010"/>
    <tableColumn id="3" xr3:uid="{29622426-510D-41D8-BAAB-33B75A3032DA}" name="2" dataDxfId="1009"/>
    <tableColumn id="4" xr3:uid="{10D8188B-45F2-4371-9D53-44980E950C48}" name="3" dataDxfId="1008"/>
    <tableColumn id="14" xr3:uid="{88B5AB80-A8EA-41B5-BA7B-E57AF885CB41}" name="4" dataDxfId="100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06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05">
      <calculatedColumnFormula>D1_MAYO_2025[[#This Row],[RECUPERO]]/D1_MAYO_2025[[#This Row],[META]]</calculatedColumnFormula>
    </tableColumn>
    <tableColumn id="7" xr3:uid="{7C5F88F0-9FF3-49CF-BE68-2D455D9DEE81}" name="SUPER2" dataDxfId="1004"/>
    <tableColumn id="5" xr3:uid="{5FAC7613-1036-4D50-9A09-AB4F41D88D12}" name="ASESOR" dataDxfId="1003"/>
    <tableColumn id="6" xr3:uid="{373B07DA-C176-4486-843D-36C5A3043867}" name="RECUPERO" dataDxfId="1002"/>
    <tableColumn id="8" xr3:uid="{CDBFB8A5-E15E-4513-B245-3523278CBBD2}" name="DNI" dataDxfId="1001"/>
    <tableColumn id="9" xr3:uid="{64A6BF66-DB3B-4ED3-B1A9-2DF71B8D1ACE}" name="FECHA DE INICIO" dataDxfId="1000"/>
    <tableColumn id="10" xr3:uid="{9DD10A75-AE91-4226-BF53-FBC3A38A3094}" name="ESTADO" dataDxfId="999"/>
    <tableColumn id="11" xr3:uid="{E457A2EF-C26E-43DE-BDB2-64E1BFF451C1}" name="SEGMENTO" dataDxfId="99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997" headerRowBorderDxfId="996" tableBorderDxfId="995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94">
      <calculatedColumnFormula>DATA_MAYO_2025[[#This Row],[RECUPERO]]/DATA_MAYO_2025[[#This Row],[META]]</calculatedColumnFormula>
    </tableColumn>
    <tableColumn id="3" xr3:uid="{8551335D-BE40-494B-A806-42FAA211C207}" name="CLASIFICACIÓN" dataDxfId="993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992"/>
    <tableColumn id="6" xr3:uid="{85DC5B94-4FF7-4224-A993-E56A00A5F6DA}" name="RECUPERO" dataDxfId="991">
      <calculatedColumnFormula>SUM(DATA_MAYO_2025[[#This Row],[1]:[31]])</calculatedColumnFormula>
    </tableColumn>
    <tableColumn id="7" xr3:uid="{E2EB46E1-D5BC-46B2-859F-8C05EBBE26F5}" name="META" dataDxfId="990"/>
    <tableColumn id="5" xr3:uid="{A8ED42EF-7F3D-47A1-A928-02CDC650D596}" name="ASER_" dataDxfId="989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88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87" dataDxfId="985" headerRowBorderDxfId="986" tableBorderDxfId="984" totalsRowBorderDxfId="983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82"/>
    <tableColumn id="1" xr3:uid="{E8B4D119-C811-4392-9EE6-8F0C79BEE9E9}" name="RECUPERO SUPERVISOR" dataDxfId="981">
      <calculatedColumnFormula>MAX(DITE_MAYO_2025[[#This Row],[1]:[31]])</calculatedColumnFormula>
    </tableColumn>
    <tableColumn id="2" xr3:uid="{B44E621C-D444-4670-8FB8-CA1A1E3293FE}" name="ALCANCE SUPERVISOR" dataDxfId="980">
      <calculatedColumnFormula>DITE_MAYO_2025[[#This Row],[RECUPERO SUPERVISOR]]/DITE_MAYO_2025[[#This Row],[META SUPER]]</calculatedColumnFormula>
    </tableColumn>
    <tableColumn id="4" xr3:uid="{63B60F11-ECE7-4839-BADE-F875CF35D6C8}" name="SUPER" dataDxfId="979"/>
    <tableColumn id="6" xr3:uid="{795F9848-930D-4B49-893D-00DA36A6069C}" name="1" dataDxfId="978"/>
    <tableColumn id="7" xr3:uid="{A0F1B09B-45CD-4449-B0E0-2A746353F5F6}" name="2" dataDxfId="977"/>
    <tableColumn id="8" xr3:uid="{42485F8E-3938-40CB-B75A-E12120AF085D}" name="3" dataDxfId="976"/>
    <tableColumn id="9" xr3:uid="{16CE59CD-D621-412D-8F6E-F5B8FEEFCBB4}" name="4" dataDxfId="975"/>
    <tableColumn id="10" xr3:uid="{D1B5939A-E95A-4BE2-BA16-796CFB62C7BB}" name="5" dataDxfId="974"/>
    <tableColumn id="11" xr3:uid="{42606FA2-25C4-48F7-BC25-B75CFBF93D7E}" name="6" dataDxfId="973"/>
    <tableColumn id="12" xr3:uid="{91DD2662-D657-4CF0-B378-5B3D9B374F80}" name="7" dataDxfId="972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71"/>
    <tableColumn id="14" xr3:uid="{FDAEFC46-2A8B-451E-929D-76EC4BC7CA39}" name="19" dataDxfId="970"/>
    <tableColumn id="15" xr3:uid="{1F944C9F-2359-45A9-8922-617195550B92}" name="20" dataDxfId="969"/>
    <tableColumn id="16" xr3:uid="{D023EA95-922B-4435-8A92-F165E2F3A560}" name="21" dataDxfId="968"/>
    <tableColumn id="17" xr3:uid="{7AC3BA92-E630-483B-B27E-18C40869116B}" name="22" dataDxfId="967"/>
    <tableColumn id="18" xr3:uid="{3609A57C-B1DB-4D87-9574-007183221000}" name="23" dataDxfId="966"/>
    <tableColumn id="19" xr3:uid="{98740490-1047-4343-85C8-834AE6AF935A}" name="24" dataDxfId="965"/>
    <tableColumn id="20" xr3:uid="{CE682DBD-B5A8-49C9-8A73-515C0BB553A8}" name="25" dataDxfId="964"/>
    <tableColumn id="21" xr3:uid="{2C63A6DB-A36B-488F-8D7C-F86E11CED59A}" name="26" dataDxfId="963"/>
    <tableColumn id="22" xr3:uid="{01511E88-F7F3-4FDD-998C-292B28698241}" name="27" dataDxfId="962"/>
    <tableColumn id="23" xr3:uid="{B0CE642E-7F10-4E00-9DD1-FC5CF0499DC2}" name="28" dataDxfId="961"/>
    <tableColumn id="24" xr3:uid="{EE9469B0-D486-4046-8AA2-36629B9D9667}" name="29" dataDxfId="960"/>
    <tableColumn id="25" xr3:uid="{D05B2A45-8E05-43BB-9FFA-CC56C7D8C31E}" name="30" dataDxfId="959"/>
    <tableColumn id="26" xr3:uid="{AE78D865-FDC9-4B75-AADF-A48F19C319DC}" name="31" dataDxfId="958"/>
    <tableColumn id="3" xr3:uid="{0887DE9C-F035-4EEC-B2F4-4C2CEB11922C}" name="CARTERA" dataDxfId="957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56" dataDxfId="955">
  <autoFilter ref="CK8:CO16" xr:uid="{2E1714BA-AA31-40C3-A8A8-8F7AF2BE18D3}"/>
  <tableColumns count="5">
    <tableColumn id="1" xr3:uid="{FD8B1FFA-2501-4004-A802-184E80D06B91}" name="VISTA" dataDxfId="954"/>
    <tableColumn id="2" xr3:uid="{429A3B8D-50F1-4374-8637-AB41E24A51D7}" name="1" dataDxfId="953"/>
    <tableColumn id="3" xr3:uid="{DF889198-ABC0-4D54-8703-0B6A785ACBEB}" name="2" dataDxfId="952"/>
    <tableColumn id="4" xr3:uid="{441DAF2A-F2AF-4DE9-A31B-DB40B0EF364E}" name="3" dataDxfId="951"/>
    <tableColumn id="14" xr3:uid="{13BCF5FE-8355-4BAE-9E87-9F83B0CDD4C1}" name="4" dataDxfId="950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49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48"/>
    <tableColumn id="5" xr3:uid="{1BF578D9-FB1B-48B0-B732-40F721FD7C19}" name="ASESOR" dataDxfId="947"/>
    <tableColumn id="6" xr3:uid="{CA995F17-DCA5-4D19-B2E1-FD9362121A39}" name="RECUPERO"/>
    <tableColumn id="8" xr3:uid="{9BC620F7-3E10-4417-B0EA-F37D1F039447}" name="DNI" dataDxfId="946"/>
    <tableColumn id="9" xr3:uid="{0CBCBA61-9BA1-4E3D-B6CE-38E6C9A1078C}" name="FECHA DE INICIO" dataDxfId="945"/>
    <tableColumn id="10" xr3:uid="{3A23F58F-8B92-4D7C-82D9-23C8B3B51E6F}" name="ESTADO" dataDxfId="944"/>
    <tableColumn id="11" xr3:uid="{2E50347E-4858-4527-938D-F94ED2AB3BED}" name="SEGMENTO" dataDxfId="943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42" headerRowBorderDxfId="941" tableBorderDxfId="940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39">
      <calculatedColumnFormula>DATA_JUNIO_2025[[#This Row],[RECUPERO]]/DATA_JUNIO_2025[[#This Row],[META]]</calculatedColumnFormula>
    </tableColumn>
    <tableColumn id="3" xr3:uid="{78E201C6-658E-4437-AC52-3D0E669D8389}" name="CLASIFICACIÓN" dataDxfId="938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937"/>
    <tableColumn id="6" xr3:uid="{3AD4A449-DB0B-4879-AD61-28FA40E45717}" name="RECUPERO" dataDxfId="936">
      <calculatedColumnFormula>SUM(DATA_JUNIO_2025[[#This Row],[1]:[31]])</calculatedColumnFormula>
    </tableColumn>
    <tableColumn id="7" xr3:uid="{2BD9FB92-38FC-44A8-B5F2-890569E48C37}" name="META" dataDxfId="935"/>
    <tableColumn id="5" xr3:uid="{9812F1F1-AB5A-41A6-A84D-86B290FCB7E7}" name="ASER_" dataDxfId="934"/>
    <tableColumn id="37" xr3:uid="{834796BA-53F4-4194-919E-D8B97FEA7F3F}" name="1" dataDxfId="933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32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31" dataDxfId="929" headerRowBorderDxfId="930" tableBorderDxfId="928" totalsRowBorderDxfId="927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26"/>
    <tableColumn id="1" xr3:uid="{1A75BF93-811F-4AFA-86B4-9AD496200913}" name="RECUPERO SUPERVISOR" dataDxfId="925"/>
    <tableColumn id="2" xr3:uid="{60B107BC-0938-4363-BE59-47C4E7777D14}" name="ALCANCE SUPERVISOR" dataDxfId="924">
      <calculatedColumnFormula>DITE_JUNIO_2025[[#This Row],[RECUPERO SUPERVISOR]]/DITE_JUNIO_2025[[#This Row],[META SUPER]]</calculatedColumnFormula>
    </tableColumn>
    <tableColumn id="4" xr3:uid="{846684E8-1F2C-4021-AB12-AFBE9E56FAA4}" name="SUPER" dataDxfId="923"/>
    <tableColumn id="6" xr3:uid="{A217DEAD-ACD7-4C63-A622-E2E01ECF328C}" name="1" dataDxfId="922"/>
    <tableColumn id="7" xr3:uid="{5CA18C0A-7D47-455B-B153-EFA8D01D32D6}" name="2" dataDxfId="921"/>
    <tableColumn id="8" xr3:uid="{3CBBE086-E28B-4224-AF45-5A4E7A009E3F}" name="3" dataDxfId="920"/>
    <tableColumn id="9" xr3:uid="{4B327145-F7C9-4ABC-A911-6EB2E553C986}" name="4" dataDxfId="919"/>
    <tableColumn id="10" xr3:uid="{C644450F-2149-4D87-8E04-D3DD6B99C066}" name="5" dataDxfId="918"/>
    <tableColumn id="11" xr3:uid="{92D6DA00-2083-479D-96F6-4B48312C9C12}" name="6" dataDxfId="917"/>
    <tableColumn id="12" xr3:uid="{2EC613D6-BDCD-416F-817F-42C8018B90FE}" name="7" dataDxfId="916"/>
    <tableColumn id="13" xr3:uid="{B55C5834-2D46-4D83-8429-14D18D9B95EF}" name="8" dataDxfId="915"/>
    <tableColumn id="14" xr3:uid="{5C6DF4C8-EDC0-4827-AA8B-9C2B7202A4DA}" name="9" dataDxfId="914"/>
    <tableColumn id="15" xr3:uid="{764D7AA1-F3E2-4E06-A4A9-952B47F95E76}" name="10" dataDxfId="913"/>
    <tableColumn id="16" xr3:uid="{6D896E44-118D-4124-BF4A-2E06B8568517}" name="11" dataDxfId="912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11"/>
    <tableColumn id="18" xr3:uid="{E97C32F3-7B30-46E7-B4CD-72B412E48E28}" name="22" dataDxfId="910"/>
    <tableColumn id="19" xr3:uid="{FD784BF8-211E-4275-A9B4-168979C2AFD1}" name="23" dataDxfId="909"/>
    <tableColumn id="20" xr3:uid="{766DA9FA-C407-4AC5-BFFB-BF6A1B6D5B26}" name="24" dataDxfId="908"/>
    <tableColumn id="21" xr3:uid="{CD1B765C-53CF-4C5C-A708-487BC53AF68A}" name="25" dataDxfId="907"/>
    <tableColumn id="22" xr3:uid="{2800A805-A560-4CF0-B47E-4486A92755E4}" name="26" dataDxfId="906"/>
    <tableColumn id="23" xr3:uid="{7067EFFA-F2EA-4FFF-A281-8E3E0E718C87}" name="27" dataDxfId="905"/>
    <tableColumn id="24" xr3:uid="{BB01C4B5-FEB4-44E1-BF58-4C9BF81261B1}" name="28" dataDxfId="904"/>
    <tableColumn id="25" xr3:uid="{2116D7DE-6632-4314-9539-6B4BA9407512}" name="29" dataDxfId="903"/>
    <tableColumn id="37" xr3:uid="{CBFA4429-3DA2-46C7-A9A0-49B669AE33A6}" name="30"/>
    <tableColumn id="26" xr3:uid="{B0D188FD-F41F-4C43-A42F-87048D9F3347}" name="31" dataDxfId="902"/>
    <tableColumn id="3" xr3:uid="{153A774F-FA3D-4DE9-A743-A193E9EC2BE7}" name="CARTERA" dataDxfId="901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900" dataDxfId="899">
  <autoFilter ref="CK8:CO16" xr:uid="{D9FB21D9-7D2B-4B44-80D1-3C8656081B59}"/>
  <tableColumns count="5">
    <tableColumn id="1" xr3:uid="{55CC47EE-B5EB-4C22-912A-314A0C4A22CD}" name="VISTA" dataDxfId="898"/>
    <tableColumn id="2" xr3:uid="{68D27FF1-F05E-4881-A0C1-4566D81A7430}" name="1" dataDxfId="897"/>
    <tableColumn id="3" xr3:uid="{E7DA3F7B-A434-4EEC-A6F7-AC22B5F4CAE6}" name="2" dataDxfId="896"/>
    <tableColumn id="4" xr3:uid="{B8418D52-AA16-49C2-A8AA-75631794246B}" name="3" dataDxfId="895"/>
    <tableColumn id="14" xr3:uid="{5C3F1E9C-C0C1-4E39-B365-91CF22966878}" name="4" dataDxfId="894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93" headerRowBorderDxfId="892" tableBorderDxfId="891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90">
      <calculatedColumnFormula>DATA_JULIO_2025[[#This Row],[RECUPERO]]/DATA_JULIO_2025[[#This Row],[META]]</calculatedColumnFormula>
    </tableColumn>
    <tableColumn id="3" xr3:uid="{1754C817-3C23-490F-BEA3-3ACD2AC34A65}" name="CLASIFICACIÓN" dataDxfId="889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888"/>
    <tableColumn id="6" xr3:uid="{BCDF5A35-E274-481A-8FAA-7585E0413D78}" name="RECUPERO" dataDxfId="887">
      <calculatedColumnFormula>SUM(DATA_JULIO_2025[[#This Row],[1]:[31]])</calculatedColumnFormula>
    </tableColumn>
    <tableColumn id="7" xr3:uid="{8DE1FEE0-51D3-4EA8-A46E-89BEBA12056E}" name="META" dataDxfId="886"/>
    <tableColumn id="1" xr3:uid="{3C41F150-757E-4673-8594-D891B2820E33}" name="ASER_" dataDxfId="885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8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82" headerRowBorderDxfId="883" tableBorderDxfId="881">
  <autoFilter ref="A2:K85" xr:uid="{F460AB3C-55A7-4610-B74D-44400B82E396}"/>
  <tableColumns count="11">
    <tableColumn id="1" xr3:uid="{174E92CC-5FBB-42E6-ABBA-A2148115201A}" name="SUPER" dataDxfId="880">
      <calculatedColumnFormula>D1_JULIO_2025[[#This Row],[SUPER2]]</calculatedColumnFormula>
    </tableColumn>
    <tableColumn id="6" xr3:uid="{D87E1435-21B2-485D-8BCD-1C27FC523EEA}" name="ASESOR_CRR" dataDxfId="879"/>
    <tableColumn id="2" xr3:uid="{FC570054-965C-4F29-B04A-C58608AEAECA}" name="META" dataDxfId="878">
      <calculatedColumnFormula>VLOOKUP(D1_JULIO_2025[[#This Row],[SUPER]],DATA_JULIO_2025[[SUPERVISOR]:[META]],3,0)</calculatedColumnFormula>
    </tableColumn>
    <tableColumn id="3" xr3:uid="{CF023A93-4AFB-4349-9235-179A60BC2249}" name="ALCANCE" dataDxfId="877">
      <calculatedColumnFormula>D1_JULIO_2025[[#This Row],[RECUPERO]]/C3</calculatedColumnFormula>
    </tableColumn>
    <tableColumn id="7" xr3:uid="{59576C9E-00A8-419A-8EFC-86D74D6B4B3F}" name="SUPER2" dataDxfId="876"/>
    <tableColumn id="4" xr3:uid="{6F567985-92B6-498E-BDE9-81AA438ECD22}" name="ASESOR" dataDxfId="875"/>
    <tableColumn id="5" xr3:uid="{2DFC340F-6B74-4E64-B475-782D4A5F8B3E}" name="RECUPERO" dataDxfId="874"/>
    <tableColumn id="8" xr3:uid="{D42D0BDD-24C5-4390-9867-D5F3D45952CE}" name="DNI" dataDxfId="873"/>
    <tableColumn id="9" xr3:uid="{A9555617-B6CF-4123-9AD8-5E9DB6528E74}" name="FECHA DE INICIO" dataDxfId="872"/>
    <tableColumn id="10" xr3:uid="{1C792B0A-E0F3-406D-8123-75E932FC95A1}" name="ESTADO" dataDxfId="871"/>
    <tableColumn id="11" xr3:uid="{9C7DD975-8CE5-47A7-9055-3D889431846F}" name="SEGMENTO" dataDxfId="870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69" dataDxfId="867" headerRowBorderDxfId="868" tableBorderDxfId="866" totalsRowBorderDxfId="86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64"/>
    <tableColumn id="1" xr3:uid="{4CE2BFB4-C324-4ECE-B3B7-77A433373BEC}" name="RECUPERO SUPERVISOR" dataDxfId="863"/>
    <tableColumn id="2" xr3:uid="{76C6BCA1-6820-46A6-B790-01B3E88F6266}" name="ALCANCE SUPERVISOR" dataDxfId="862">
      <calculatedColumnFormula>BA9/DITE_JULIO_2025[[#This Row],[META SUPER]]</calculatedColumnFormula>
    </tableColumn>
    <tableColumn id="4" xr3:uid="{FE9C5289-6F21-4D71-92B6-F36B6C9748E7}" name="SUPER" dataDxfId="861"/>
    <tableColumn id="6" xr3:uid="{A5188244-D142-4196-92CC-15B237C3E734}" name="1" dataDxfId="860"/>
    <tableColumn id="7" xr3:uid="{9754BD88-AFD1-4BCB-AF69-DA7B55E3A053}" name="2" dataDxfId="859"/>
    <tableColumn id="8" xr3:uid="{851C8CA8-D257-4BFB-B6BE-D82354200CA7}" name="3" dataDxfId="858"/>
    <tableColumn id="9" xr3:uid="{AE769B63-903F-46E5-A3F0-8DA27C689974}" name="4" dataDxfId="857"/>
    <tableColumn id="10" xr3:uid="{D09A5961-EE10-491A-BFFE-C5ABD80598A8}" name="5" dataDxfId="856"/>
    <tableColumn id="11" xr3:uid="{EC4AF483-303E-4488-AFA2-DD9A058F071A}" name="6" dataDxfId="85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54"/>
    <tableColumn id="13" xr3:uid="{377D024A-00DD-4A77-A549-5C6BEBE894D0}" name="19" dataDxfId="853"/>
    <tableColumn id="14" xr3:uid="{8FABF999-C8BA-4B7D-980A-2659F766178B}" name="20" dataDxfId="852"/>
    <tableColumn id="15" xr3:uid="{06AC6AD7-A191-47DD-AE3F-9A0525AF8DD6}" name="21" dataDxfId="851"/>
    <tableColumn id="16" xr3:uid="{BB465107-63D7-443B-8989-EF197F62D322}" name="22" dataDxfId="850"/>
    <tableColumn id="17" xr3:uid="{3DFE5CBD-1315-4CBA-A14E-1763583D7BEC}" name="23" dataDxfId="849"/>
    <tableColumn id="18" xr3:uid="{5DB3135E-36A1-4F0D-890E-50AC461B96C4}" name="24" dataDxfId="848"/>
    <tableColumn id="19" xr3:uid="{57CA79FE-F6A3-4697-8926-36322AD1BC6C}" name="25" dataDxfId="847"/>
    <tableColumn id="20" xr3:uid="{A99C4302-A806-4344-ABAF-AF753E7EF30D}" name="26" dataDxfId="846"/>
    <tableColumn id="21" xr3:uid="{D1C3F20A-0988-4CC4-8D06-ED3EE15A7AB1}" name="27" dataDxfId="845"/>
    <tableColumn id="22" xr3:uid="{ECEC5739-F3E4-44C4-9408-4DAA6DE5069C}" name="28" dataDxfId="844"/>
    <tableColumn id="23" xr3:uid="{CD77FB96-6C17-47A0-82BA-2ABEA1725A41}" name="29" dataDxfId="843"/>
    <tableColumn id="24" xr3:uid="{87D0EFA1-B9FB-444F-B737-EE4C1B838FBC}" name="30" dataDxfId="842"/>
    <tableColumn id="25" xr3:uid="{BF0F5A29-80D1-482F-9C53-48E4478A5F1D}" name="31" dataDxfId="841"/>
    <tableColumn id="3" xr3:uid="{51B2E01F-098B-4EAB-AB37-99A7A456DDF6}" name="CARTERA" dataDxfId="840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39" dataDxfId="838">
  <autoFilter ref="CK8:CO16" xr:uid="{48E2B3F9-662F-43E3-B2D7-EF047720147C}"/>
  <tableColumns count="5">
    <tableColumn id="1" xr3:uid="{31EE75DE-2574-4FED-AE5C-102BACD54839}" name="VISTA" dataDxfId="837"/>
    <tableColumn id="2" xr3:uid="{5D48C081-2B85-4A2C-B334-4EFE9F1D31D4}" name="1" dataDxfId="836"/>
    <tableColumn id="3" xr3:uid="{48F2F8E6-86C2-4EB7-B42C-6C436443A10C}" name="2" dataDxfId="835"/>
    <tableColumn id="4" xr3:uid="{F2194CAB-7275-4416-B293-5EB972058E9D}" name="3" dataDxfId="834"/>
    <tableColumn id="14" xr3:uid="{00A2B7A6-F441-48AC-9C48-2016F4FEC44D}" name="4" dataDxfId="833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31" headerRowBorderDxfId="832" tableBorderDxfId="830">
  <autoFilter ref="A2:K91" xr:uid="{816CEBCE-101B-42C2-A45C-8113A647428A}"/>
  <tableColumns count="11">
    <tableColumn id="1" xr3:uid="{596664E6-24CF-4AF3-A84D-121AC4745B4C}" name="SUPER" dataDxfId="829"/>
    <tableColumn id="6" xr3:uid="{CA4B13E9-2CAB-42E2-A028-4DFB844CF726}" name="ASESOR_CRR" dataDxfId="828"/>
    <tableColumn id="2" xr3:uid="{B3C2F90C-6F59-4998-9F82-960596BF09D8}" name="META" dataDxfId="827">
      <calculatedColumnFormula>VLOOKUP(D1_AGOSTO_2025[[#This Row],[SUPER]],DATA_AGOSTO_2025[[SUPERVISOR]:[META]],3,0)</calculatedColumnFormula>
    </tableColumn>
    <tableColumn id="3" xr3:uid="{6CE379C4-19C8-4C90-81DB-EA83E873B03A}" name="ALCANCE" dataDxfId="826"/>
    <tableColumn id="7" xr3:uid="{28AC502F-3113-4B59-AA88-4F9E0E7D938B}" name="SUPER2" dataDxfId="825"/>
    <tableColumn id="4" xr3:uid="{9AE19661-0B03-4D03-9661-4B81FCE456D3}" name="ASESOR" dataDxfId="824"/>
    <tableColumn id="5" xr3:uid="{9CCAC285-FD2E-415B-BE6E-AD7E20CECF29}" name="RECUPERO" dataDxfId="823">
      <calculatedColumnFormula>VLOOKUP(D1_AGOSTO_2025[[#This Row],[ASESOR]],$E$95:$F$176,2,0)</calculatedColumnFormula>
    </tableColumn>
    <tableColumn id="8" xr3:uid="{043E81D5-B688-480A-9A28-C451E6CC8ACE}" name="DNI" dataDxfId="822"/>
    <tableColumn id="9" xr3:uid="{1F9CE105-EFA8-4FFE-9C5C-0AB581B961DE}" name="FECHA DE INICIO" dataDxfId="821"/>
    <tableColumn id="10" xr3:uid="{6CA7DA08-8CCF-441D-AE86-422E2259780A}" name="ESTADO" dataDxfId="820"/>
    <tableColumn id="11" xr3:uid="{9109CC4D-CC03-42BB-8F60-09A0400B4073}" name="SEGMENTO" dataDxfId="819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18" headerRowBorderDxfId="817" tableBorderDxfId="816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15">
      <calculatedColumnFormula>DATA_AGOSTO_2025[[#This Row],[RECUPERO]]/DATA_AGOSTO_2025[[#This Row],[META]]</calculatedColumnFormula>
    </tableColumn>
    <tableColumn id="3" xr3:uid="{88C3CECE-F881-4C05-BA2B-95B253894A39}" name="CLASIFICACIÓN" dataDxfId="814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813"/>
    <tableColumn id="6" xr3:uid="{40820BC6-7E2D-416A-AC23-B4520FC0957D}" name="RECUPERO" dataDxfId="812">
      <calculatedColumnFormula>SUM(DATA_AGOSTO_2025[[#This Row],[1]:[31]])</calculatedColumnFormula>
    </tableColumn>
    <tableColumn id="7" xr3:uid="{F7BC8835-EC2E-4047-8AE9-C742ABE03445}" name="META" dataDxfId="811"/>
    <tableColumn id="5" xr3:uid="{22298E20-98EB-421A-8978-F019348D2A10}" name="ASER_" dataDxfId="810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09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08" dataDxfId="806" headerRowBorderDxfId="807" tableBorderDxfId="805" totalsRowBorderDxfId="804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03"/>
    <tableColumn id="1" xr3:uid="{D853C78B-294B-4C5B-87F9-8B837DBCA858}" name="RECUPERO SUPERVISOR" dataDxfId="802">
      <calculatedColumnFormula>MAX(DITE_AGOSTO_2025[[#This Row],[1]:[31]])</calculatedColumnFormula>
    </tableColumn>
    <tableColumn id="2" xr3:uid="{A6B49739-8C7F-42B7-AB2B-2D9B8785D8A7}" name="ALCANCE SUPERVISOR" dataDxfId="801">
      <calculatedColumnFormula>DITE_AGOSTO_2025[[#This Row],[RECUPERO SUPERVISOR]]/DITE_AGOSTO_2025[[#This Row],[META SUPER]]</calculatedColumnFormula>
    </tableColumn>
    <tableColumn id="4" xr3:uid="{96D2A1C2-9EA3-4132-B41A-8B57BBB00DD3}" name="SUPER" dataDxfId="800"/>
    <tableColumn id="6" xr3:uid="{49EEE6CA-AF7B-4615-AE46-CA713F4E9209}" name="1" dataDxfId="799"/>
    <tableColumn id="7" xr3:uid="{61649C96-BFE5-4D18-BCE1-727E2E74D883}" name="2" dataDxfId="798"/>
    <tableColumn id="8" xr3:uid="{3D095B63-6086-4E9E-85B2-511507890CD8}" name="3" dataDxfId="797"/>
    <tableColumn id="9" xr3:uid="{36CD21E6-51F3-49C9-8448-36B269029EF6}" name="4" dataDxfId="796"/>
    <tableColumn id="10" xr3:uid="{D4DBAD01-5AE1-474A-AF64-A98DFD56153A}" name="5" dataDxfId="795"/>
    <tableColumn id="11" xr3:uid="{FDF3CA30-E7DF-4684-9747-03744CC16AAE}" name="6" dataDxfId="794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93"/>
    <tableColumn id="13" xr3:uid="{55EA3D15-E74B-4AB3-B0D5-B387C3EAAB83}" name="19" dataDxfId="792"/>
    <tableColumn id="14" xr3:uid="{507E3CA9-692F-4A2D-BA96-B401D04EEDD0}" name="20" dataDxfId="791"/>
    <tableColumn id="15" xr3:uid="{E5F719C0-0646-408A-976E-C57966E876F4}" name="21" dataDxfId="790"/>
    <tableColumn id="16" xr3:uid="{8AC2AE0D-50EC-4387-A0A4-A1F2DF092A3C}" name="22" dataDxfId="789"/>
    <tableColumn id="17" xr3:uid="{7B1EE470-E258-4B37-BEC3-E798950632D8}" name="23" dataDxfId="788"/>
    <tableColumn id="18" xr3:uid="{F77C3800-E94B-4C32-A796-122D364094EA}" name="24" dataDxfId="787"/>
    <tableColumn id="19" xr3:uid="{0DA4161D-30F3-4E97-BCBB-4C1E891B36FB}" name="25" dataDxfId="786"/>
    <tableColumn id="20" xr3:uid="{94B916D9-415F-4F66-A6C0-0EE398A152E9}" name="26" dataDxfId="785"/>
    <tableColumn id="21" xr3:uid="{D814BC25-89A4-4A6B-B889-6BF06DD3D2EC}" name="27" dataDxfId="784"/>
    <tableColumn id="22" xr3:uid="{7DEFEDE7-498F-4CCF-A7C2-F63ACE1BA092}" name="28" dataDxfId="783"/>
    <tableColumn id="23" xr3:uid="{CA36A7C5-BBBD-47FB-AAB4-1F5CBDA1EE93}" name="29" dataDxfId="782"/>
    <tableColumn id="24" xr3:uid="{958DFD93-9566-47EC-807E-E21861CB1F39}" name="30" dataDxfId="781"/>
    <tableColumn id="25" xr3:uid="{C690FBB6-6A9F-4B4D-AEF8-49C27DFF4FCF}" name="31" dataDxfId="780"/>
    <tableColumn id="3" xr3:uid="{C5283215-E8BB-41D8-B093-AA31F8252394}" name="CARTERA" dataDxfId="779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78" dataDxfId="777">
  <autoFilter ref="CK8:CO16" xr:uid="{F87BB197-1AE0-4BDF-9FA2-D3F0B9DD04D0}"/>
  <tableColumns count="5">
    <tableColumn id="1" xr3:uid="{AA5ECB22-5212-4662-845A-8A24E801A51F}" name="VISTA" dataDxfId="776"/>
    <tableColumn id="2" xr3:uid="{78D9D13B-EF75-45F0-93B7-BAA08E0B7ABC}" name="1" dataDxfId="775"/>
    <tableColumn id="3" xr3:uid="{3CE791BD-7328-44DB-9BFA-5D8BF570A949}" name="2" dataDxfId="774"/>
    <tableColumn id="4" xr3:uid="{49E31886-56A4-42DE-B2AE-EAB0409A548C}" name="3" dataDxfId="773"/>
    <tableColumn id="14" xr3:uid="{F061C5EE-AFA6-4BE4-B2E0-EA41297C9692}" name="4" dataDxfId="772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70" headerRowBorderDxfId="771" tableBorderDxfId="769">
  <autoFilter ref="A2:I80" xr:uid="{111BC5E6-A71D-437E-ABD5-0E09FCDEF3FD}"/>
  <tableColumns count="9">
    <tableColumn id="1" xr3:uid="{EABDBA5F-3C1B-4AC8-8F40-8C9EED5560F3}" name="SUPER" dataDxfId="768"/>
    <tableColumn id="6" xr3:uid="{C37701A2-99CA-45B9-AA89-63D54C88C5B9}" name="ASESOR_CRR" dataDxfId="767"/>
    <tableColumn id="2" xr3:uid="{8360BA59-782B-4699-ABEA-458A3C9299AD}" name="RECUP" dataDxfId="766"/>
    <tableColumn id="3" xr3:uid="{BD5C8833-8CBB-40D9-BC66-F164208CFEC0}" name="ALCANCE" dataDxfId="765"/>
    <tableColumn id="7" xr3:uid="{07FA8551-F17A-4D20-BAC6-4B128B0ECF57}" name="SUPER2" dataDxfId="764"/>
    <tableColumn id="4" xr3:uid="{91470BB1-1A8E-4802-9D93-28E5A1DF6790}" name="ASESOR" dataDxfId="763"/>
    <tableColumn id="5" xr3:uid="{2B49EE5D-87EB-458C-99B1-7F94B8EDDE4B}" name="RECUPERO" dataDxfId="762"/>
    <tableColumn id="8" xr3:uid="{1A69791E-D827-4498-A9B8-C02ED9E8C0C0}" name="DNI" dataDxfId="761"/>
    <tableColumn id="9" xr3:uid="{17EC964E-623C-4526-9375-D1DFD0BBB147}" name="FECHA DE INGRESO" dataDxfId="76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59" headerRowBorderDxfId="758" tableBorderDxfId="757">
  <autoFilter ref="J8:O86" xr:uid="{91775BD2-E36D-479B-95DE-48127C3410BC}"/>
  <tableColumns count="6">
    <tableColumn id="2" xr3:uid="{033A6CF7-EC22-4EEE-8FF0-8C343161421D}" name="AL_AC" dataDxfId="756"/>
    <tableColumn id="3" xr3:uid="{2234E43A-FB04-4BD5-A5FB-BE681630D39D}" name="CLASIFICACIÓN" dataDxfId="755"/>
    <tableColumn id="1" xr3:uid="{E68E03C4-584B-48EC-AA41-D10E171DF6E2}" name="SUPERVISOR" dataDxfId="754"/>
    <tableColumn id="6" xr3:uid="{8FEE60A3-7153-47ED-82A3-25E3E95BD5B9}" name="RECUPERO" dataDxfId="753"/>
    <tableColumn id="5" xr3:uid="{96DEFE26-B796-4F9F-BB26-62A9B1295009}" name="META" dataDxfId="752"/>
    <tableColumn id="4" xr3:uid="{98491906-C3E6-4CCF-96D0-36184A648156}" name="ASER_" dataDxfId="751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50" dataDxfId="748" headerRowBorderDxfId="749" tableBorderDxfId="747" totalsRowBorderDxfId="746">
  <autoFilter ref="Q8:AQ16" xr:uid="{B03330B9-97D2-48C8-8B43-740321917DA5}"/>
  <tableColumns count="27">
    <tableColumn id="5" xr3:uid="{4E3B6BB8-3B21-487C-8667-D21D7F0B0DDF}" name="META SUPER" dataDxfId="745"/>
    <tableColumn id="1" xr3:uid="{C390EAAF-612A-443A-A32B-07A66CB5EF93}" name="RECUPERO SUPERVISOR" dataDxfId="744"/>
    <tableColumn id="2" xr3:uid="{BF66D468-0BA9-433F-A558-DB3EB49638C0}" name="ALCANCE SUPERVISOR" dataDxfId="743"/>
    <tableColumn id="4" xr3:uid="{833C2FF4-09CC-46A1-B127-078899129ED2}" name="SUPER" dataDxfId="742"/>
    <tableColumn id="6" xr3:uid="{7268ABE3-61CC-4084-9F8D-F9F866838337}" name="1-Set" dataDxfId="741"/>
    <tableColumn id="7" xr3:uid="{934984E8-2516-4844-B21B-29330A07EEE9}" name="2-Set" dataDxfId="740"/>
    <tableColumn id="8" xr3:uid="{5F8B97B9-8D43-4455-9D8F-E58FD0EDAC17}" name="3-Set" dataDxfId="739"/>
    <tableColumn id="9" xr3:uid="{85D24C9E-9252-4D30-9E54-18DBF77A6C70}" name="4-Set" dataDxfId="738"/>
    <tableColumn id="10" xr3:uid="{5A78F08C-1794-450A-88A4-F02CE65D2409}" name="5-Set" dataDxfId="737"/>
    <tableColumn id="11" xr3:uid="{C9868C58-D704-4A31-95DB-6D8FBCC63D90}" name="8-Set" dataDxfId="736"/>
    <tableColumn id="12" xr3:uid="{5A69AB6F-1CBE-456F-9AB1-9CFA02551564}" name="9-Set" dataDxfId="735"/>
    <tableColumn id="13" xr3:uid="{2FB09AC7-C3A6-45CD-8892-0B683DF946C3}" name="10-Set" dataDxfId="734"/>
    <tableColumn id="14" xr3:uid="{B8720ED9-AC2B-41EC-BFA3-A12BF9C966CC}" name="11-Set" dataDxfId="733"/>
    <tableColumn id="15" xr3:uid="{31CBBA73-A7BD-468C-BD0B-435687D2ACAD}" name="12-Set" dataDxfId="732"/>
    <tableColumn id="16" xr3:uid="{02C13EA1-381F-4C2D-B917-AF0FF1A9F773}" name="15-Set" dataDxfId="731"/>
    <tableColumn id="17" xr3:uid="{E6B04D90-5126-40CD-BDA1-E2B120BAD73C}" name="16-Set" dataDxfId="730"/>
    <tableColumn id="18" xr3:uid="{7CB5014E-CB0D-4F8A-A9D7-BD9A166A1B37}" name="17-Set" dataDxfId="729"/>
    <tableColumn id="19" xr3:uid="{040ABF10-1BFC-447A-AE21-D052CBC2ED82}" name="18-Set" dataDxfId="728"/>
    <tableColumn id="20" xr3:uid="{44DFBCB9-0C1E-48F5-ACC2-AC0990D1520D}" name="19-Set" dataDxfId="727"/>
    <tableColumn id="21" xr3:uid="{AFFC2ABC-F24F-4F16-B5DD-03747097DBCC}" name="22-Set" dataDxfId="726"/>
    <tableColumn id="22" xr3:uid="{E8A652BF-A601-498B-965E-DF95F032A19E}" name="23-Set" dataDxfId="725"/>
    <tableColumn id="23" xr3:uid="{E1A1F3EC-A932-4B54-BD80-6B3004BAC18C}" name="24-Set" dataDxfId="724"/>
    <tableColumn id="24" xr3:uid="{7F5C1B88-4DF8-4775-AEFB-F5F5D12AD778}" name="25-Set" dataDxfId="723"/>
    <tableColumn id="25" xr3:uid="{B40C371A-A255-4AD7-B43D-47350B1FF421}" name="26-Set" dataDxfId="722"/>
    <tableColumn id="26" xr3:uid="{AFFE8D31-2DD6-4039-8ED5-AD63D5758F88}" name="29-Set" dataDxfId="721"/>
    <tableColumn id="27" xr3:uid="{041693B7-E11C-4B55-8C93-8CFB39922E84}" name="30-Set" dataDxfId="720"/>
    <tableColumn id="3" xr3:uid="{1DAB60E5-FA3D-4422-89D0-AD46643BF45E}" name="CARTERA" dataDxfId="719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18"/>
    <tableColumn id="5" xr3:uid="{2D06A3B4-3271-49A3-9C7C-FFC311CAB0D8}" name="ASESOR"/>
    <tableColumn id="6" xr3:uid="{7C83291E-5126-4377-B991-EBB23328360F}" name="RECUPERO" dataDxfId="717">
      <calculatedColumnFormula>VLOOKUP(D1_OCTUBRE_2025[[#This Row],[ASESOR]],F78:$G$155,2,0)</calculatedColumnFormula>
    </tableColumn>
    <tableColumn id="8" xr3:uid="{7F2D2756-92A6-4522-A15C-2F10A82AAD95}" name="DNI" dataDxfId="716"/>
    <tableColumn id="9" xr3:uid="{B01E98C6-A76C-417B-B7FA-B0F1C8C2C7C6}" name="FECHA DE INICIO" dataDxfId="715"/>
    <tableColumn id="10" xr3:uid="{DEB6156D-2B0C-4157-8EE4-0EE1578CCF4A}" name="ESTADO" dataDxfId="714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13" tableBorderDxfId="712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11">
      <calculatedColumnFormula>DATA_OCTUBRE_2025[[#This Row],[RECUPERO]]/DATA_OCTUBRE_2025[[#This Row],[META]]</calculatedColumnFormula>
    </tableColumn>
    <tableColumn id="3" xr3:uid="{EE681579-D463-48E9-A57F-B73D04925E37}" name="CLASIFICACIÓN" dataDxfId="710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709"/>
    <tableColumn id="6" xr3:uid="{3B45E8CF-4BCD-492C-B1A3-3E157855AA4E}" name="RECUPERO" dataDxfId="708">
      <calculatedColumnFormula>SUM(DATA_OCTUBRE_2025[[#This Row],[1]:[31]])</calculatedColumnFormula>
    </tableColumn>
    <tableColumn id="7" xr3:uid="{2D762908-0860-493B-A482-9514EAD41E9B}" name="META" dataDxfId="707"/>
    <tableColumn id="4" xr3:uid="{B03F71B4-D73E-47CB-8F19-B1EBCB980D51}" name="ASER_" dataDxfId="706"/>
    <tableColumn id="8" xr3:uid="{DADEF8E1-B4EF-4A54-BDEA-772F65B2659B}" name="1" dataDxfId="705"/>
    <tableColumn id="9" xr3:uid="{09759773-B387-4885-980B-3377FCF2784C}" name="2" dataDxfId="704"/>
    <tableColumn id="10" xr3:uid="{0BEF3C74-7822-4935-9DEF-DBB8EF94B2E8}" name="3" dataDxfId="703"/>
    <tableColumn id="11" xr3:uid="{AB623BA8-8BC3-4899-82B4-0D2F75C64AC1}" name="4" dataDxfId="702"/>
    <tableColumn id="12" xr3:uid="{F3FF380C-FA1C-400D-953D-2426EC1D78FF}" name="5" dataDxfId="701"/>
    <tableColumn id="13" xr3:uid="{513A526B-B8DC-4F0A-BB71-A3C5DCBEE598}" name="6" dataDxfId="700"/>
    <tableColumn id="14" xr3:uid="{FE79AC7F-62E7-4115-BE1B-AAF936521653}" name="7" dataDxfId="699"/>
    <tableColumn id="15" xr3:uid="{68C170E4-F271-468B-91F8-3408D287CC52}" name="8" dataDxfId="698"/>
    <tableColumn id="16" xr3:uid="{AD7DCB27-1227-49CE-B962-67316F312A49}" name="9" dataDxfId="697"/>
    <tableColumn id="17" xr3:uid="{A28A426F-20DF-4E28-817D-D45F6DE67B10}" name="10" dataDxfId="696"/>
    <tableColumn id="18" xr3:uid="{E8A185AF-1E28-4F0F-9855-74F54DBD006B}" name="11" dataDxfId="695"/>
    <tableColumn id="19" xr3:uid="{63732328-29EA-40C6-ACD8-4B4DD4B4CF86}" name="12" dataDxfId="694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93"/>
    <tableColumn id="21" xr3:uid="{C17C4587-18F5-4FBD-868F-EBEC86A07A20}" name="23" dataDxfId="692"/>
    <tableColumn id="22" xr3:uid="{A943FEC5-F867-455B-820F-28C4395DB276}" name="24" dataDxfId="691"/>
    <tableColumn id="23" xr3:uid="{A8FFD2FC-7F1E-4386-AF41-D5EEEF19CDD0}" name="25" dataDxfId="690"/>
    <tableColumn id="24" xr3:uid="{ADF6FE87-D285-4286-AA45-3909EFB078E5}" name="26" dataDxfId="689"/>
    <tableColumn id="25" xr3:uid="{2F0BE83F-F151-4F99-839F-143CA77B5B85}" name="27" dataDxfId="688"/>
    <tableColumn id="26" xr3:uid="{380107E6-E719-4EEB-80BE-3FC920AAB0D8}" name="28" dataDxfId="687"/>
    <tableColumn id="27" xr3:uid="{E4578405-DBB6-4571-976F-D9686E90472D}" name="29" dataDxfId="686"/>
    <tableColumn id="28" xr3:uid="{C03A0B6A-D740-474A-B5C0-16AD1C50D0EF}" name="30" dataDxfId="685"/>
    <tableColumn id="29" xr3:uid="{ABC45238-95B8-44E1-B32D-323E0E09BD1E}" name="31" dataDxfId="684"/>
    <tableColumn id="5" xr3:uid="{DFC53255-43CA-45C9-9269-4215B54AB062}" name="CARTERA ASESOR" dataDxfId="683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82" dataDxfId="680" headerRowBorderDxfId="681" tableBorderDxfId="679" totalsRowBorderDxfId="678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77">
      <calculatedColumnFormula>VLOOKUP($M$3&amp;$N$3&amp;DITE_OCTUBRE_2025[[#This Row],[SUPER]],TablaMeta[],5,0)</calculatedColumnFormula>
    </tableColumn>
    <tableColumn id="1" xr3:uid="{2B34CFC4-0C9F-41CE-999A-2588C7446A9F}" name="RECUPERO SUPERVISOR" dataDxfId="676">
      <calculatedColumnFormula>MAX(DITE_OCTUBRE_2025[[#This Row],[1]:[31]])</calculatedColumnFormula>
    </tableColumn>
    <tableColumn id="2" xr3:uid="{12F44D75-C159-4886-875E-F84E5B64A541}" name="ALCANCE SUPERVISOR" dataDxfId="675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74"/>
    <tableColumn id="6" xr3:uid="{949DC2F4-4585-4646-A396-157D2DF8052D}" name="1" dataDxfId="673"/>
    <tableColumn id="7" xr3:uid="{97391D14-7779-42A7-9DB8-C0989C430B43}" name="2" dataDxfId="672"/>
    <tableColumn id="8" xr3:uid="{6354D769-4310-45AC-8145-E44CED72B4A9}" name="3" dataDxfId="671"/>
    <tableColumn id="9" xr3:uid="{4656D04C-0F05-4626-AF66-C82B40AEFAD8}" name="4" dataDxfId="670"/>
    <tableColumn id="10" xr3:uid="{7D1ED70B-0155-4C0E-8A2F-37B332A6F313}" name="5" dataDxfId="669"/>
    <tableColumn id="11" xr3:uid="{0111FAC8-499F-4CC3-8375-0BF99A4C35FA}" name="6" dataDxfId="668"/>
    <tableColumn id="12" xr3:uid="{C0C00B80-78A4-43E2-93D4-3EE00B3626FF}" name="7" dataDxfId="667"/>
    <tableColumn id="13" xr3:uid="{83880E56-1497-4302-8CA7-1D39E0DC1A97}" name="8" dataDxfId="666"/>
    <tableColumn id="14" xr3:uid="{BE01EA14-2F15-437D-A238-21FF4B75A0DE}" name="9" dataDxfId="665"/>
    <tableColumn id="15" xr3:uid="{EB92F6CE-8ACE-4537-AECA-46B61474948E}" name="10" dataDxfId="664"/>
    <tableColumn id="16" xr3:uid="{6D6490DB-3DEB-438C-AB40-C97EC626F0BE}" name="11" dataDxfId="663"/>
    <tableColumn id="17" xr3:uid="{0392FF10-F85D-41D2-8460-C3A186218696}" name="12" dataDxfId="662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61"/>
    <tableColumn id="19" xr3:uid="{3D252296-5BDD-4576-BACF-EBAA4EDD5204}" name="23" dataDxfId="660"/>
    <tableColumn id="20" xr3:uid="{23EB3C4F-7D5A-4D3B-8B24-D8DE6128BA5F}" name="24" dataDxfId="659"/>
    <tableColumn id="21" xr3:uid="{129CAF30-1851-4238-9880-454B24575BB9}" name="25" dataDxfId="658"/>
    <tableColumn id="22" xr3:uid="{72C02609-42DC-4EDE-B4E1-44D533A24355}" name="26" dataDxfId="657"/>
    <tableColumn id="23" xr3:uid="{9123D15C-9492-4356-8328-1BE17F140523}" name="27" dataDxfId="656"/>
    <tableColumn id="24" xr3:uid="{9D5D7ED1-F248-4C81-8326-BBA9C067C915}" name="28" dataDxfId="655"/>
    <tableColumn id="25" xr3:uid="{AF14494A-3DA5-4A85-BD20-353698E70147}" name="29" dataDxfId="654"/>
    <tableColumn id="26" xr3:uid="{B48EAE26-54B8-4E0C-A4A1-6956DA0D148E}" name="30" dataDxfId="653"/>
    <tableColumn id="27" xr3:uid="{85AC05C5-FE82-41A6-837C-F1F547FD8C2F}" name="31" dataDxfId="652"/>
    <tableColumn id="3" xr3:uid="{1CA2638D-96F9-4A0C-980A-6DAE6545AFFA}" name="CARTERA" dataDxfId="651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50" dataDxfId="649">
  <autoFilter ref="CK8:CO16" xr:uid="{9211B4A0-902C-4BD4-A5DB-E687501CE08A}"/>
  <tableColumns count="5">
    <tableColumn id="1" xr3:uid="{111A7011-E44E-4F30-B98C-C0F34C3642DB}" name="VISTA" dataDxfId="648"/>
    <tableColumn id="2" xr3:uid="{F44EAF0F-2208-4452-BDDF-B94BD519A138}" name="1" dataDxfId="647"/>
    <tableColumn id="3" xr3:uid="{7EA4C9C8-2C33-470C-B984-F87BB3B73DF4}" name="2" dataDxfId="646"/>
    <tableColumn id="4" xr3:uid="{41503B16-3616-416B-B675-DF94EA59F0E4}" name="3" dataDxfId="645"/>
    <tableColumn id="14" xr3:uid="{93119638-8316-4F94-859F-6035DCD3F8B8}" name="4" dataDxfId="644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43" tableBorderDxfId="64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41">
      <calculatedColumnFormula>DATA_NOVIEMBRE_2025[[#This Row],[RECUPERO]]/DATA_NOVIEMBRE_2025[[#This Row],[META]]</calculatedColumnFormula>
    </tableColumn>
    <tableColumn id="3" xr3:uid="{855F5F44-294A-4871-9840-A24614956994}" name="CLASIFICACIÓN" dataDxfId="64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639"/>
    <tableColumn id="6" xr3:uid="{C0A22187-40B7-435A-ABDA-27944F0D7030}" name="RECUPERO" dataDxfId="638">
      <calculatedColumnFormula>SUM(DATA_NOVIEMBRE_2025[[#This Row],[1]:[31]])</calculatedColumnFormula>
    </tableColumn>
    <tableColumn id="7" xr3:uid="{72E7F13E-9273-4AED-98D2-5508FB4A326C}" name="META" dataDxfId="637"/>
    <tableColumn id="30" xr3:uid="{CFEB99FE-9EED-4763-A696-5BC3DA916AC5}" name="ASER_"/>
    <tableColumn id="8" xr3:uid="{00AE5065-FE4D-45E6-A294-E826836A1E33}" name="1" dataDxfId="636"/>
    <tableColumn id="9" xr3:uid="{EF6C35AD-ACD8-4C7F-8937-91D53147656D}" name="2" dataDxfId="635"/>
    <tableColumn id="10" xr3:uid="{CF32F196-CA95-4750-A946-3E0AC1A85184}" name="3" dataDxfId="634"/>
    <tableColumn id="11" xr3:uid="{9F563EAD-A249-4851-B979-F5575DE957AB}" name="4" dataDxfId="633"/>
    <tableColumn id="12" xr3:uid="{D6A6323F-D160-499D-BD7C-7C323AE07CB0}" name="5" dataDxfId="63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31"/>
    <tableColumn id="14" xr3:uid="{46BCBBD6-EB67-46A1-A356-989FA4845EF7}" name="17" dataDxfId="630"/>
    <tableColumn id="15" xr3:uid="{B50A5F7B-5C7E-48C1-80DA-278B6510B811}" name="18" dataDxfId="629"/>
    <tableColumn id="16" xr3:uid="{05796B28-1DD1-422E-9658-78C2FB73FD83}" name="19" dataDxfId="628"/>
    <tableColumn id="17" xr3:uid="{DB0D6520-FFC2-440C-B97F-9604384ED84D}" name="20" dataDxfId="627"/>
    <tableColumn id="18" xr3:uid="{50423629-1D31-4CC8-B9D0-046394DFED68}" name="21" dataDxfId="626"/>
    <tableColumn id="19" xr3:uid="{80B70DB0-A059-4A28-A799-0529D6BF1263}" name="22" dataDxfId="625"/>
    <tableColumn id="20" xr3:uid="{CE0AE96C-2D78-4B18-ADD7-C86E26CE69AB}" name="23" dataDxfId="624"/>
    <tableColumn id="21" xr3:uid="{D6CA8ADF-F50B-4822-B7AD-A49AC8CD28E8}" name="24" dataDxfId="623"/>
    <tableColumn id="22" xr3:uid="{8D2522DF-F1BC-4031-89AD-8B4B3515396A}" name="25" dataDxfId="622"/>
    <tableColumn id="23" xr3:uid="{293ABA54-17AB-40AD-A5F9-E0308A358390}" name="26" dataDxfId="621"/>
    <tableColumn id="24" xr3:uid="{099B62F0-F67D-4CF2-8C6A-AD383B297F15}" name="27" dataDxfId="620"/>
    <tableColumn id="25" xr3:uid="{104E6C24-1381-41DA-BF76-0DD6D49DF0C1}" name="28" dataDxfId="619"/>
    <tableColumn id="26" xr3:uid="{095F601D-F187-4396-A356-C09936718FF5}" name="29" dataDxfId="618"/>
    <tableColumn id="27" xr3:uid="{4F9FCA77-406D-4319-913A-82D308726F04}" name="30" dataDxfId="617"/>
    <tableColumn id="28" xr3:uid="{5825F9EE-936A-4C38-B210-9DA3DA553F75}" name="31" dataDxfId="616"/>
    <tableColumn id="1" xr3:uid="{D8CEB774-F634-4903-AC1C-0BF18BDD3A03}" name="CARTERA ASESOR" dataDxfId="615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14"/>
    <tableColumn id="2" xr3:uid="{7E004A30-FB94-4ABB-88FD-3005F8FA00C6}" name="ASESOR_CRR" dataDxfId="61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12"/>
    <tableColumn id="7" xr3:uid="{AA9D9715-8EBE-4ECB-8BB4-3F41AF689173}" name="SUPER2" dataDxfId="611"/>
    <tableColumn id="5" xr3:uid="{DDD5C800-04E2-4D8A-8C83-C410D5DF7F70}" name="ASESOR" dataDxfId="610"/>
    <tableColumn id="6" xr3:uid="{88DDFA81-E306-4531-9C28-1EEEFB91AC37}" name="RECUPERO" dataDxfId="609">
      <calculatedColumnFormula>VLOOKUP(D1_NOVIEMBRE_2025[[#This Row],[ASESOR]],$F$70:$G$130,2,0)</calculatedColumnFormula>
    </tableColumn>
    <tableColumn id="9" xr3:uid="{B4E0C179-9219-4DFF-AA71-3C7E15DC0CCB}" name="DNI" dataDxfId="608"/>
    <tableColumn id="10" xr3:uid="{A57DDDED-46A0-4CB6-B58A-B5F5FD8B6714}" name="FECHA DE INICIO" dataDxfId="607"/>
    <tableColumn id="8" xr3:uid="{6D0B725E-AD90-4FB1-ACD9-0C7E61DBD30D}" name="ESTADO" dataDxfId="606"/>
    <tableColumn id="11" xr3:uid="{14A41DD1-83BC-4380-9872-12E024A570EF}" name="SEGMENTO" dataDxfId="605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04" dataDxfId="60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02"/>
    <tableColumn id="2" xr3:uid="{39564DF7-490C-4B42-BA0D-A0C7965369AD}" name="RECUPERO SUPERVISOR" dataDxfId="601">
      <calculatedColumnFormula>MAX(DITE_NOVIEMBRE_2025[[#This Row],[1]:[31]])</calculatedColumnFormula>
    </tableColumn>
    <tableColumn id="3" xr3:uid="{714DADEA-706C-4919-B3C2-F0BF1111E161}" name="ALCANCE SUPERVISOR" dataDxfId="600">
      <calculatedColumnFormula>DITE_NOVIEMBRE_2025[[#This Row],[RECUPERO SUPERVISOR]]/DITE_NOVIEMBRE_2025[[#This Row],[META SUPER]]</calculatedColumnFormula>
    </tableColumn>
    <tableColumn id="1" xr3:uid="{9452BB90-F5DE-4B57-AF8A-BBAB41BDA625}" name="SUPER" dataDxfId="599"/>
    <tableColumn id="6" xr3:uid="{87C598B5-62D4-4EE7-861E-EEAA52C00585}" name="1" dataDxfId="598"/>
    <tableColumn id="7" xr3:uid="{633891A0-1EBF-4F76-A7F4-F66318664C43}" name="2" dataDxfId="597"/>
    <tableColumn id="8" xr3:uid="{0592F328-9F13-4B6C-80C9-E9F1845891CB}" name="3" dataDxfId="596"/>
    <tableColumn id="9" xr3:uid="{AE7882D8-BBFD-45AE-B2CB-28F66322BAEE}" name="4" dataDxfId="595"/>
    <tableColumn id="10" xr3:uid="{05F48497-7C3E-4EF2-8908-E3DDE502B309}" name="5" dataDxfId="594"/>
    <tableColumn id="11" xr3:uid="{BD05847D-8156-476D-9D43-53BF9B333675}" name="6" dataDxfId="593"/>
    <tableColumn id="12" xr3:uid="{407098C8-B89E-46C0-9B9A-DA4AD2929032}" name="7" dataDxfId="592"/>
    <tableColumn id="13" xr3:uid="{91FC56B9-68A8-46E6-AF86-C055E5241ADE}" name="8" dataDxfId="59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90"/>
    <tableColumn id="15" xr3:uid="{6D9CB553-B7A7-4211-8DDF-E67D0F75BD0A}" name="20" dataDxfId="589"/>
    <tableColumn id="16" xr3:uid="{C060B537-6CE4-430B-8A22-7A540BACE464}" name="21" dataDxfId="588"/>
    <tableColumn id="17" xr3:uid="{4C8D59DE-F0E8-4B3F-8552-A394ADA4C013}" name="22" dataDxfId="587"/>
    <tableColumn id="18" xr3:uid="{3AB7DFB9-4558-4621-AB3C-3891ECC67DB4}" name="23" dataDxfId="586"/>
    <tableColumn id="19" xr3:uid="{ECC2D027-50E3-4374-BA37-6384A463E763}" name="24" dataDxfId="585"/>
    <tableColumn id="20" xr3:uid="{03C4446D-2883-4E24-87C6-489668916C57}" name="25" dataDxfId="584"/>
    <tableColumn id="21" xr3:uid="{1D103BD3-6849-47BB-B1AD-9FF31C3432E4}" name="26" dataDxfId="583"/>
    <tableColumn id="22" xr3:uid="{E2A6B954-BE7E-4918-9A92-245143E3726C}" name="27" dataDxfId="582"/>
    <tableColumn id="23" xr3:uid="{3BE5D700-08A4-480A-8651-AFBBD596763A}" name="28" dataDxfId="581"/>
    <tableColumn id="24" xr3:uid="{16A1ECF5-0D22-4B11-B95E-D5BF2A42B1A3}" name="29" dataDxfId="580"/>
    <tableColumn id="25" xr3:uid="{AACA19B9-FD00-4B90-8B58-181F058F24E3}" name="30" dataDxfId="579"/>
    <tableColumn id="26" xr3:uid="{2DE2D547-EE6E-49C4-858B-C4D674245BFC}" name="31" dataDxfId="578"/>
    <tableColumn id="4" xr3:uid="{9AD4619F-F825-4B54-8AE2-92E8B9E9E57F}" name="CARTERA" dataDxfId="577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76" dataDxfId="575">
  <autoFilter ref="CK8:CO14" xr:uid="{96E83772-E4B6-4FD1-9ECE-DCCBF28CF7CD}"/>
  <tableColumns count="5">
    <tableColumn id="1" xr3:uid="{2855C0CD-CB2A-4ACC-B370-173F5DBABB01}" name="VISTA" dataDxfId="574"/>
    <tableColumn id="2" xr3:uid="{228AFD6E-187A-4EBB-BF34-D7779E779363}" name="1" dataDxfId="573"/>
    <tableColumn id="3" xr3:uid="{148FC5F6-DAD8-45B9-935B-3B693689C46F}" name="2" dataDxfId="572"/>
    <tableColumn id="4" xr3:uid="{721DA333-5229-49B4-BF78-EF0709817BC7}" name="3" dataDxfId="571"/>
    <tableColumn id="14" xr3:uid="{0D6C8DF6-EA57-41A5-9990-B6483171A71F}" name="4" dataDxfId="570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69" tableBorderDxfId="56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67">
      <calculatedColumnFormula>DATA_DICIEMBRE_2025[[#This Row],[RECUPERO]]/DATA_DICIEMBRE_2025[[#This Row],[META]]</calculatedColumnFormula>
    </tableColumn>
    <tableColumn id="2" xr3:uid="{B5D97F6A-AE7C-4FC3-8428-5737699DFEB1}" name="CLASIFICACIÓN" dataDxfId="56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565"/>
    <tableColumn id="1" xr3:uid="{47FCFB9B-5515-45CC-BFF9-2785144AD854}" name="RECUPERO" dataDxfId="564">
      <calculatedColumnFormula>SUM(DATA_DICIEMBRE_2025[[#This Row],[1]:[31]])</calculatedColumnFormula>
    </tableColumn>
    <tableColumn id="6" xr3:uid="{ED7BE75E-3624-4159-BFE7-645CEA862C3E}" name="META" dataDxfId="563"/>
    <tableColumn id="7" xr3:uid="{AD05A858-B012-4836-80E5-BF630A338442}" name="ASER_" dataDxfId="562"/>
    <tableColumn id="4" xr3:uid="{6792E8BB-5B6A-4E20-BC71-7F342FD1DE33}" name="1" dataDxfId="561"/>
    <tableColumn id="8" xr3:uid="{AFF95CFC-A6A6-4F82-9A47-D8F9735B080F}" name="2" dataDxfId="560"/>
    <tableColumn id="9" xr3:uid="{3EE2031A-4396-4C20-9B21-B423FD7A4983}" name="3" dataDxfId="559"/>
    <tableColumn id="10" xr3:uid="{98A61AE3-7932-414B-AE75-E4B9F37090B7}" name="4" dataDxfId="558"/>
    <tableColumn id="11" xr3:uid="{2B37FA03-0832-40E1-966B-188EC131A687}" name="5" dataDxfId="557"/>
    <tableColumn id="12" xr3:uid="{9A4E011C-C4A7-4F49-AD1B-BB28BEA4BF8C}" name="6" dataDxfId="556"/>
    <tableColumn id="13" xr3:uid="{EFB94F58-F00C-45C8-B4D0-E0C1802DF92E}" name="7" dataDxfId="555"/>
    <tableColumn id="14" xr3:uid="{F8800705-9DF6-4EEA-8D67-8321AE1E80D1}" name="8" dataDxfId="554"/>
    <tableColumn id="15" xr3:uid="{7B6D79FE-5D1B-462C-8037-0CACAB6F3911}" name="9" dataDxfId="553"/>
    <tableColumn id="16" xr3:uid="{E0E24420-1BF8-4BED-A5CC-D5EF1C7DF685}" name="10" dataDxfId="55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51"/>
    <tableColumn id="18" xr3:uid="{388429A9-C1D2-4EE1-BB12-A7C9C48AA9F0}" name="23" dataDxfId="550"/>
    <tableColumn id="19" xr3:uid="{6D1522B5-D820-4F42-ADD5-A6062E68E06A}" name="24" dataDxfId="549"/>
    <tableColumn id="20" xr3:uid="{A78EF6CB-6A5A-488F-8EC5-34C0267191BD}" name="25" dataDxfId="548"/>
    <tableColumn id="21" xr3:uid="{0817989E-B5E4-435D-99FF-C9E1A1D429CD}" name="26" dataDxfId="547"/>
    <tableColumn id="22" xr3:uid="{5AE7BF00-6E17-4434-AFC3-A082971963E9}" name="27" dataDxfId="546"/>
    <tableColumn id="23" xr3:uid="{AC4528BB-516C-4650-8587-2267B9400C8D}" name="28" dataDxfId="545"/>
    <tableColumn id="24" xr3:uid="{AB7921F2-B36A-4ABC-9DBC-BB0EC20ACC62}" name="29" dataDxfId="544"/>
    <tableColumn id="25" xr3:uid="{5D1446EA-3DB7-4807-AE25-EB2149040D6D}" name="30" dataDxfId="543"/>
    <tableColumn id="26" xr3:uid="{B5F2A170-57DC-49D6-9752-24386332D295}" name="31" dataDxfId="542"/>
    <tableColumn id="27" xr3:uid="{D1831881-0F77-44D4-82FA-57779D5E74BA}" name="CARTERA ASESOR" dataDxfId="541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40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39"/>
    <tableColumn id="2" xr3:uid="{C1D8B208-A530-42D3-A6B3-202247844AC6}" name="ASESOR_CRR" dataDxfId="538"/>
    <tableColumn id="5" xr3:uid="{0E2E2A96-2FDE-425E-A454-24F26F26F817}" name="META" dataDxfId="537">
      <calculatedColumnFormula>VLOOKUP(D1_DICIEMBRE_2025[[#This Row],[SUPER]],DATA_DICIEMBRE_2025[[SUPERVISOR]:[META]],3,0)</calculatedColumnFormula>
    </tableColumn>
    <tableColumn id="6" xr3:uid="{99265ED5-3CFF-4A20-97B4-3560EE99C717}" name="ALCANCE" dataDxfId="536">
      <calculatedColumnFormula>D1_DICIEMBRE_2025[[#This Row],[RECUPERO]]/D1_DICIEMBRE_2025[[#This Row],[META]]</calculatedColumnFormula>
    </tableColumn>
    <tableColumn id="7" xr3:uid="{374D40BE-0CEA-496A-A350-4762CACC979E}" name="SUPER2" dataDxfId="535"/>
    <tableColumn id="3" xr3:uid="{CE2FC99C-C2FA-4CF8-B4D5-38DB34F6C4C0}" name="ASESOR"/>
    <tableColumn id="4" xr3:uid="{1034AC9B-8A72-4332-A474-8471A1B8C391}" name="RECUPERO" dataDxfId="534"/>
    <tableColumn id="8" xr3:uid="{51D1D4C9-F574-4F9F-BB5F-619CFC8367F6}" name="DNI" dataDxfId="533"/>
    <tableColumn id="9" xr3:uid="{1F94989E-BD68-4711-BF6F-AABBC6D00AD3}" name="FECHA DE INICIO" dataDxfId="532"/>
    <tableColumn id="10" xr3:uid="{26BBC886-44C6-4729-85D8-0B926A843BA1}" name="ESTADO" dataDxfId="531"/>
    <tableColumn id="11" xr3:uid="{B8649A5B-760E-4178-AFFE-25BA3537578F}" name="SEGMENTO" dataDxfId="530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29" dataDxfId="527" headerRowBorderDxfId="528" tableBorderDxfId="526" totalsRowBorderDxfId="52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24"/>
    <tableColumn id="3" xr3:uid="{DED03312-7BDA-4CEA-9273-AA5DB2237A5F}" name="RECUPERO SUPERVISOR" dataDxfId="523">
      <calculatedColumnFormula>MAX(DITE_DICIEMBRE_2025[[#This Row],[1]:[31]])</calculatedColumnFormula>
    </tableColumn>
    <tableColumn id="4" xr3:uid="{5A956735-F760-4B1F-B874-402D928B71EA}" name="ALCANCE SUPERVISOR" dataDxfId="522">
      <calculatedColumnFormula>DITE_DICIEMBRE_2025[[#This Row],[RECUPERO SUPERVISOR]]/AZ9</calculatedColumnFormula>
    </tableColumn>
    <tableColumn id="1" xr3:uid="{ED2A948C-9442-4C47-9BE9-277A3D6239D3}" name="SUPER" dataDxfId="521"/>
    <tableColumn id="6" xr3:uid="{6E784300-7704-4F45-8E90-F7C2D4F71F66}" name="1" dataDxfId="520"/>
    <tableColumn id="7" xr3:uid="{EA789C05-CA47-4D66-B493-7D6222022389}" name="2" dataDxfId="519"/>
    <tableColumn id="36" xr3:uid="{E83A454A-CB07-409E-B2F9-FEFD108C0456}" name="3" dataDxfId="518"/>
    <tableColumn id="8" xr3:uid="{4ACB3C1D-600B-4503-9368-987BC1B3B0EA}" name="4" dataDxfId="517"/>
    <tableColumn id="9" xr3:uid="{B5C8B277-5A83-47A1-95FD-A620D749E785}" name="5" dataDxfId="516"/>
    <tableColumn id="10" xr3:uid="{FB101921-E892-41E0-B8B7-4141F51A83BB}" name="6" dataDxfId="515"/>
    <tableColumn id="11" xr3:uid="{C777EEA2-F048-439C-9EA1-0C4C731AA6E9}" name="7" dataDxfId="514"/>
    <tableColumn id="12" xr3:uid="{7AA80CD7-0570-4507-8C49-9CF331F01C83}" name="8" dataDxfId="513"/>
    <tableColumn id="13" xr3:uid="{F115F6D4-E69D-46D7-AD4B-F13AFDF74268}" name="9" dataDxfId="512"/>
    <tableColumn id="14" xr3:uid="{393E1035-13E1-4131-B853-53B4CA536CF0}" name="10" dataDxfId="511"/>
    <tableColumn id="15" xr3:uid="{7FF1CB48-1402-460C-BDDE-C67F81F66807}" name="11" dataDxfId="510"/>
    <tableColumn id="32" xr3:uid="{8F13018F-0746-40A8-8063-7F1351A273EA}" name="12" dataDxfId="509"/>
    <tableColumn id="33" xr3:uid="{5FD9BED8-7FEA-4B06-9B27-A0BFD046EB49}" name="13" dataDxfId="508"/>
    <tableColumn id="35" xr3:uid="{8D88E3F7-E581-49D0-B55A-812661F85CB6}" name="14" dataDxfId="507"/>
    <tableColumn id="34" xr3:uid="{98E6CACB-4217-4732-B54A-899D22A2EAF6}" name="15" dataDxfId="506"/>
    <tableColumn id="29" xr3:uid="{7C19F65B-AFA4-4BDB-849B-78B44514C8F1}" name="16" dataDxfId="505"/>
    <tableColumn id="30" xr3:uid="{5B8DAC84-4B56-4ED2-BCA8-C8513518494E}" name="17" dataDxfId="504"/>
    <tableColumn id="31" xr3:uid="{6135134A-5BCC-4221-AD87-B5C8D80AB6D3}" name="18" dataDxfId="503"/>
    <tableColumn id="26" xr3:uid="{2569A07A-57D5-45E4-94CF-9442436AFDAE}" name="19" dataDxfId="502"/>
    <tableColumn id="27" xr3:uid="{828CBD1E-742A-4B46-99B1-A5B0163441D5}" name="20" dataDxfId="501"/>
    <tableColumn id="28" xr3:uid="{773F208D-F15B-4823-A2FA-144A370D1B7A}" name="21" dataDxfId="500"/>
    <tableColumn id="16" xr3:uid="{419173FA-3C44-4167-9CA2-3C07CF180C9B}" name="22" dataDxfId="499"/>
    <tableColumn id="17" xr3:uid="{A8A10E2B-AFD7-46D0-8149-9A05D1EC2C03}" name="23" dataDxfId="498"/>
    <tableColumn id="18" xr3:uid="{CF29209E-568F-4788-AE4E-864CF179A3F5}" name="24" dataDxfId="497"/>
    <tableColumn id="19" xr3:uid="{C33D5154-B635-4235-8170-2F374C119543}" name="25" dataDxfId="496"/>
    <tableColumn id="20" xr3:uid="{70E870EC-47B5-4461-AC8F-7662212D49E0}" name="26" dataDxfId="495"/>
    <tableColumn id="21" xr3:uid="{2215DAF3-2DFC-47A4-940A-DC348054A7EB}" name="27" dataDxfId="494"/>
    <tableColumn id="22" xr3:uid="{BE707551-BD9D-4E46-9F38-1BF8DA272627}" name="28" dataDxfId="493"/>
    <tableColumn id="23" xr3:uid="{BA6108F0-3F12-4B54-8E19-7FF232FA9893}" name="29" dataDxfId="492"/>
    <tableColumn id="24" xr3:uid="{B18366FB-64C7-4779-8DB9-91A30E111223}" name="30" dataDxfId="491"/>
    <tableColumn id="25" xr3:uid="{8BD30A4B-DE19-4C3A-8A9E-7FFE10B8C56B}" name="31" dataDxfId="490"/>
    <tableColumn id="5" xr3:uid="{1A8ADD20-D8A3-4981-B322-7C16CBD19ABB}" name="CARTERA" dataDxfId="489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88" dataDxfId="487">
  <autoFilter ref="CK8:CO13" xr:uid="{1A214D59-F384-46CE-88F8-40557144A34E}"/>
  <tableColumns count="5">
    <tableColumn id="1" xr3:uid="{D3CB4ECD-F878-4B0D-8FCB-43BA8EF1DB82}" name="VISTA" dataDxfId="486"/>
    <tableColumn id="2" xr3:uid="{2659E221-4103-45DB-BB56-1145F59010E9}" name="1" dataDxfId="485"/>
    <tableColumn id="3" xr3:uid="{D56A80FA-EF8F-4611-92E7-3C97B2F91FF9}" name="2" dataDxfId="484"/>
    <tableColumn id="4" xr3:uid="{F2943E7B-95D9-4CE4-87FE-A4FC2FF8FD11}" name="3" dataDxfId="483"/>
    <tableColumn id="14" xr3:uid="{35C66B64-4DC0-4EE5-9B07-32721DCA6429}" name="4" dataDxfId="482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81"/>
    <tableColumn id="2" xr3:uid="{09FFA9EA-077A-4B1E-BBB0-BEFE3719755F}" name="ASESOR_CRR" dataDxfId="480"/>
    <tableColumn id="3" xr3:uid="{B2B98848-02EC-4CE4-B2C4-CF726670ADA0}" name="META" dataDxfId="479"/>
    <tableColumn id="4" xr3:uid="{843076CD-455D-4677-9B9B-753164881BDC}" name="ALCANCE" dataDxfId="478"/>
    <tableColumn id="5" xr3:uid="{27191708-D634-47D0-B6EF-7903B523F721}" name="SUPER2" dataDxfId="477"/>
    <tableColumn id="6" xr3:uid="{F95ADB27-E512-47F7-962C-D178A524B971}" name="ASESOR"/>
    <tableColumn id="7" xr3:uid="{32C145E4-25CE-4365-A7D9-EB2FB110C794}" name="RECUPERO" dataDxfId="476"/>
    <tableColumn id="8" xr3:uid="{20773954-0FEB-4980-9B49-FA8A9DD97C3C}" name="DNI" dataDxfId="475"/>
    <tableColumn id="9" xr3:uid="{0ACD1DB4-5167-41A6-9528-D0663730532D}" name="FECHA DE INICIO" dataDxfId="474"/>
    <tableColumn id="10" xr3:uid="{4C5570D8-15F0-4535-849A-56408975F639}" name="ESTADO" dataDxfId="473"/>
    <tableColumn id="11" xr3:uid="{2AF8D525-4A26-4F67-9B32-FE9919E49C0C}" name="SEGMENTO" dataDxfId="472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71" headerRowBorderDxfId="470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69">
      <calculatedColumnFormula>DATA_ENERO_2026[[#This Row],[RECUPERO]]/DATA_ENERO_2026[[#This Row],[META]]</calculatedColumnFormula>
    </tableColumn>
    <tableColumn id="2" xr3:uid="{7E513578-A5D7-4721-8AB2-4CF3CDD2FC39}" name="CLASIFICACIÓN" dataDxfId="468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467"/>
    <tableColumn id="4" xr3:uid="{41268A33-B17E-413A-B074-C6D8798C61CA}" name="RECUPERO" dataDxfId="466">
      <calculatedColumnFormula>SUM(DATA_ENERO_2026[[#This Row],[1]:[31]])</calculatedColumnFormula>
    </tableColumn>
    <tableColumn id="5" xr3:uid="{62F2A8A0-46E7-4D7F-AB57-24AB0CDE4B51}" name="META" dataDxfId="465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64" headerRowBorderDxfId="463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62"/>
    <tableColumn id="2" xr3:uid="{15ACA161-61F0-4530-82A1-17E6DBF20240}" name="RECUPERO SUPERVISOR" dataDxfId="461">
      <calculatedColumnFormula>MAX(DITE_ENERO_2026[[#This Row],[1]:[31]])</calculatedColumnFormula>
    </tableColumn>
    <tableColumn id="3" xr3:uid="{778859E8-B3B0-4937-8B5F-DE4BE24B1DFD}" name="ALCANCE SUPERVISOR" dataDxfId="460">
      <calculatedColumnFormula>DITE_ENERO_2026[[#This Row],[RECUPERO SUPERVISOR]]/DITE_ENERO_2026[[#This Row],[META SUPER]]</calculatedColumnFormula>
    </tableColumn>
    <tableColumn id="4" xr3:uid="{2A98F79A-DD24-4D83-8BA6-82D08E13FF65}" name="SUPER" dataDxfId="459"/>
    <tableColumn id="5" xr3:uid="{3F9C0B21-F246-40F5-B83B-6E1442CF2131}" name="1" dataDxfId="458"/>
    <tableColumn id="6" xr3:uid="{82FC80A9-9A41-42BE-ADC0-0CD59C900786}" name="2" dataDxfId="457"/>
    <tableColumn id="36" xr3:uid="{CA81CA44-827C-45E8-AC06-DC9981750310}" name="3" dataDxfId="456"/>
    <tableColumn id="35" xr3:uid="{4D1DEC94-6331-4F09-BA9E-B7A8C033B218}" name="4" dataDxfId="455"/>
    <tableColumn id="34" xr3:uid="{DB9BA0C3-7EE6-4EF0-BFE4-DFA6138CC954}" name="5" dataDxfId="454"/>
    <tableColumn id="33" xr3:uid="{555EB36D-2BD4-463A-AA30-BC4E2AF59577}" name="6" dataDxfId="453"/>
    <tableColumn id="32" xr3:uid="{CD594F14-E668-4171-B224-2D1EB8F12904}" name="7" dataDxfId="452"/>
    <tableColumn id="31" xr3:uid="{CE1693BC-730F-4221-A5EC-B12B2C08D967}" name="8" dataDxfId="451"/>
    <tableColumn id="30" xr3:uid="{D62E1F60-4782-4F2D-B690-7D11A373BFEE}" name="9" dataDxfId="450"/>
    <tableColumn id="29" xr3:uid="{67AA1F0E-6FD5-4227-8FC3-54350952F274}" name="10" dataDxfId="449"/>
    <tableColumn id="28" xr3:uid="{D4CCC202-871A-430E-A7C4-8C2E1F633660}" name="11" dataDxfId="448"/>
    <tableColumn id="7" xr3:uid="{77D5DF82-95A0-430A-9509-AA047E6F6BB6}" name="12" dataDxfId="447"/>
    <tableColumn id="8" xr3:uid="{45052ACC-BEA6-4143-B55C-D2927C794547}" name="13" dataDxfId="446"/>
    <tableColumn id="9" xr3:uid="{A76A60E2-ABB3-4CA9-876C-F0E146A4EE28}" name="14" dataDxfId="445"/>
    <tableColumn id="10" xr3:uid="{5361F0A7-C153-4400-A683-ADB185B2D1E4}" name="15" dataDxfId="444"/>
    <tableColumn id="11" xr3:uid="{5C1E0CB3-E70D-4999-8E10-8E327EB2D410}" name="16" dataDxfId="443"/>
    <tableColumn id="12" xr3:uid="{4E264E92-011A-4E01-B78E-20B2B900F7FB}" name="17" dataDxfId="442"/>
    <tableColumn id="13" xr3:uid="{4DE23C2E-4F9B-4579-9BCE-93EAD290F9A8}" name="18" dataDxfId="441"/>
    <tableColumn id="14" xr3:uid="{ADE81A92-9983-4367-83CB-C4FA26CF8415}" name="19" dataDxfId="440"/>
    <tableColumn id="15" xr3:uid="{28467DBF-6C6B-430A-98CA-67317F73CD23}" name="20" dataDxfId="439"/>
    <tableColumn id="16" xr3:uid="{19E54854-D1FF-45D4-94D2-82215DE354F0}" name="21" dataDxfId="438"/>
    <tableColumn id="17" xr3:uid="{1F67BAFC-1AE0-4A70-9864-2C684E0743C1}" name="22" dataDxfId="437"/>
    <tableColumn id="18" xr3:uid="{4887B78E-B1D4-490D-BDE4-66011785EB0B}" name="23" dataDxfId="436"/>
    <tableColumn id="19" xr3:uid="{A4E77FFD-C128-4F89-ACB7-5A19C9AC8068}" name="24" dataDxfId="435"/>
    <tableColumn id="20" xr3:uid="{3166AEA9-9CE1-49E0-85A7-B06251784AF0}" name="25" dataDxfId="434"/>
    <tableColumn id="21" xr3:uid="{D0F8CB31-F152-441F-95C0-C8F116F8FBD4}" name="26" dataDxfId="433"/>
    <tableColumn id="22" xr3:uid="{F8CD3E26-00FA-4CB1-AB01-D0E528D7E8B4}" name="27" dataDxfId="432"/>
    <tableColumn id="23" xr3:uid="{19608BA9-8EEF-49C7-B4A7-B9B3571F8643}" name="28" dataDxfId="431"/>
    <tableColumn id="24" xr3:uid="{FAD90248-66B1-421C-B230-68841EB2A0B9}" name="29" dataDxfId="430"/>
    <tableColumn id="25" xr3:uid="{9307F5B0-B35B-4416-BE7C-74E539966F44}" name="30" dataDxfId="429"/>
    <tableColumn id="26" xr3:uid="{0FA7DA7F-AD3E-4DD3-B407-DD15600893BE}" name="31" dataDxfId="428"/>
    <tableColumn id="27" xr3:uid="{CAD2B4E3-016B-42FA-AD88-18A28731A184}" name="CARTERA" dataDxfId="427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26" dataDxfId="425">
  <autoFilter ref="CK8:CO13" xr:uid="{95694E91-A22D-4122-A773-319764DCFE1C}"/>
  <tableColumns count="5">
    <tableColumn id="1" xr3:uid="{C2641825-D096-486F-999E-4CE77F417527}" name="VISTA" dataDxfId="424"/>
    <tableColumn id="2" xr3:uid="{C7669EDB-9258-4E82-A7BF-4F674531F2F1}" name="1" dataDxfId="423"/>
    <tableColumn id="3" xr3:uid="{363EBF77-47FF-4F55-A442-DDF5E5A8C002}" name="2" dataDxfId="422"/>
    <tableColumn id="4" xr3:uid="{58EEA049-99C0-4E09-A82C-D96BDA89432E}" name="3" dataDxfId="421"/>
    <tableColumn id="14" xr3:uid="{33A8CBF3-2A19-4EE0-B3BD-9D8DFCA943AB}" name="4" dataDxfId="420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19" tableBorderDxfId="418">
  <autoFilter ref="M8:AX59" xr:uid="{D9CF28BD-D91E-4BE6-BD3B-BCADCA049C93}"/>
  <tableColumns count="38">
    <tableColumn id="5" xr3:uid="{A121E4E8-FA4D-47D4-9A77-06F28AAE4E54}" name="AL_AC" dataDxfId="417">
      <calculatedColumnFormula>DATA_FEBRERO_2026[[#This Row],[RECUPERO]]/DATA_FEBRERO_2026[[#This Row],[META]]</calculatedColumnFormula>
    </tableColumn>
    <tableColumn id="2" xr3:uid="{34ED75F7-6C69-4661-9178-0FEC57ED1324}" name="CLASIFICACIÓN" dataDxfId="416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415">
      <calculatedColumnFormula>IFERROR(VLOOKUP(DATA_FEBRERO_2026[[#This Row],[ASER_]],$B:$G,4,0),"")</calculatedColumnFormula>
    </tableColumn>
    <tableColumn id="1" xr3:uid="{9BC79FD6-44BC-4708-987B-14B90F71C5E5}" name="RECUPERO" dataDxfId="414">
      <calculatedColumnFormula>SUM(DATA_FEBRERO_2026[[#This Row],[1]:[31]])</calculatedColumnFormula>
    </tableColumn>
    <tableColumn id="6" xr3:uid="{018AE36B-77F5-47D3-A72E-855E3B4EA24D}" name="META" dataDxfId="413">
      <calculatedColumnFormula>VLOOKUP(DATA_FEBRERO_2026[[#This Row],[ASER_]],D1_FEBRERO_2026[[ASESOR_CRR]:[META]],2,0)</calculatedColumnFormula>
    </tableColumn>
    <tableColumn id="7" xr3:uid="{D07B538A-1223-4282-911D-0D8C6D33F252}" name="ASER_" dataDxfId="412"/>
    <tableColumn id="4" xr3:uid="{978EBDF4-AB0F-45EB-8F17-7A1040F8BBBE}" name="1" dataDxfId="411"/>
    <tableColumn id="8" xr3:uid="{1276421E-A9BD-4193-946B-2B02A7972B4A}" name="2" dataDxfId="410"/>
    <tableColumn id="9" xr3:uid="{31AFF576-CA16-4044-A433-CF00527C2D07}" name="3" dataDxfId="409"/>
    <tableColumn id="10" xr3:uid="{E8F5F7F4-A4CF-4AAC-A43C-A3FCD8C1BC19}" name="4" dataDxfId="408"/>
    <tableColumn id="11" xr3:uid="{188BA638-2000-41D9-B5E6-9165523ED42D}" name="5" dataDxfId="407"/>
    <tableColumn id="12" xr3:uid="{C225C63B-52FC-44AB-96F6-9151E73D6699}" name="6" dataDxfId="406"/>
    <tableColumn id="13" xr3:uid="{67E1F5CE-2C28-4FA3-9034-A737F1B2D7A4}" name="7" dataDxfId="405"/>
    <tableColumn id="14" xr3:uid="{BF6E4C42-64F4-4C86-87D7-0EB0DF723F0A}" name="8" dataDxfId="404"/>
    <tableColumn id="15" xr3:uid="{77DEB661-03C1-4274-9B6F-379D81B3710E}" name="9" dataDxfId="403"/>
    <tableColumn id="35" xr3:uid="{A13630BC-1BB6-4707-83E3-E2A6FD2FAFF3}" name="10" dataDxfId="402"/>
    <tableColumn id="36" xr3:uid="{5B83E5AF-B52C-4B3F-9B8E-974AD7242CB6}" name="11" dataDxfId="401"/>
    <tableColumn id="38" xr3:uid="{EFCD2EF3-DC69-46DB-8A4C-D03EFA19868F}" name="12" dataDxfId="400"/>
    <tableColumn id="37" xr3:uid="{283914E6-F846-42D8-BFA5-7E5CF71F8E39}" name="13" dataDxfId="399"/>
    <tableColumn id="32" xr3:uid="{506D1094-3E71-477B-9E3B-FD71CD452A13}" name="14" dataDxfId="398"/>
    <tableColumn id="33" xr3:uid="{51A0C186-4F1F-4B6E-A04E-6DA5B01E5817}" name="15" dataDxfId="397"/>
    <tableColumn id="34" xr3:uid="{83A09A26-D26C-4BF1-9870-7E24692CCAB5}" name="16" dataDxfId="396"/>
    <tableColumn id="26" xr3:uid="{F0CECF60-FD0C-487B-964E-F3D195A081A6}" name="17" dataDxfId="395"/>
    <tableColumn id="30" xr3:uid="{87E5481D-2747-411F-8715-2B1A58E5072E}" name="18" dataDxfId="394"/>
    <tableColumn id="31" xr3:uid="{56B820E5-7529-456B-BFFB-66FC13160FC7}" name="19" dataDxfId="393"/>
    <tableColumn id="16" xr3:uid="{943E3451-A77C-49F4-A8CD-FB3A234BB921}" name="20" dataDxfId="392"/>
    <tableColumn id="17" xr3:uid="{08A06D07-4057-4995-AD95-02726747926A}" name="21" dataDxfId="391"/>
    <tableColumn id="18" xr3:uid="{3CA4B4CF-845B-4625-A447-E9930B6C4C90}" name="22" dataDxfId="390"/>
    <tableColumn id="19" xr3:uid="{E2FCBDE7-CAF6-4719-A2E2-E3DFA5938EA9}" name="23" dataDxfId="389"/>
    <tableColumn id="20" xr3:uid="{8D68A4E9-C605-423B-B28C-8947CEDED2E3}" name="24" dataDxfId="388"/>
    <tableColumn id="21" xr3:uid="{E2A95743-C4CF-4116-BC14-7F1E8AF5B934}" name="25" dataDxfId="387"/>
    <tableColumn id="22" xr3:uid="{D4E75B42-4A90-4E6B-91F6-47924749D8CD}" name="26" dataDxfId="386"/>
    <tableColumn id="23" xr3:uid="{24EC0407-9580-4B34-8870-6246EA8347AA}" name="27" dataDxfId="385"/>
    <tableColumn id="24" xr3:uid="{9A472190-4164-4FC7-BF8C-D0120ACA1D92}" name="28" dataDxfId="384"/>
    <tableColumn id="25" xr3:uid="{67A0A5BC-662A-45DE-932F-9EB3EAF965DB}" name="29" dataDxfId="383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82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81">
  <autoFilter ref="A2:K58" xr:uid="{09401265-E178-4F26-958C-8E013ABD7F63}"/>
  <tableColumns count="11">
    <tableColumn id="1" xr3:uid="{FF4304D3-C1B3-4117-B1D1-7473C26439FA}" name="SUPER" dataDxfId="380">
      <calculatedColumnFormula>D1_FEBRERO_2026[[#This Row],[SUPER2]]</calculatedColumnFormula>
    </tableColumn>
    <tableColumn id="2" xr3:uid="{67ED5510-50EF-4F29-9E94-9FBEBF9785CA}" name="ASESOR_CRR" dataDxfId="379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78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77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76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75"/>
    <tableColumn id="11" xr3:uid="{43FBB121-21C6-4560-8A31-396504B80F85}" name="DNI" dataDxfId="374"/>
    <tableColumn id="12" xr3:uid="{050FC1E9-9233-41A1-8E92-B7BA6485722C}" name="FECHA DE INICIO" dataDxfId="373"/>
    <tableColumn id="8" xr3:uid="{5BBA9A50-BA4F-49CE-B7C8-1095BCBFEC60}" name="ESTADO" dataDxfId="372"/>
    <tableColumn id="9" xr3:uid="{898E5137-590F-493E-82A2-9DB1422BE516}" name="SEGMENTO" dataDxfId="371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70" dataDxfId="368" headerRowBorderDxfId="369" tableBorderDxfId="367" totalsRowBorderDxfId="366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65">
      <calculatedColumnFormula>VLOOKUP($M$3&amp;$N$3&amp;DITE_FEBRERO_2026[[#This Row],[SUPER]],TablaMeta[],5,0)</calculatedColumnFormula>
    </tableColumn>
    <tableColumn id="3" xr3:uid="{6B6BAC5B-8599-4731-A182-2C4F7DEEFEAE}" name="RECUPERO SUPERVISOR" dataDxfId="364">
      <calculatedColumnFormula>MAX(DITE_FEBRERO_2026[[#This Row],[SUPER]:[CARTERA]])</calculatedColumnFormula>
    </tableColumn>
    <tableColumn id="4" xr3:uid="{4933F2AB-4AE8-41EB-9B81-DB478EB8720C}" name="ALCANCE SUPERVISOR" dataDxfId="363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62"/>
    <tableColumn id="6" xr3:uid="{1385D33D-7CDB-4253-9C4B-559ACF4D4DAA}" name="1" dataDxfId="361"/>
    <tableColumn id="7" xr3:uid="{51AE8FE4-77E7-44A5-9C70-47F9BABA0830}" name="2" dataDxfId="360"/>
    <tableColumn id="27" xr3:uid="{1D246E4C-3547-4D3F-8436-3907FD9391BF}" name="3" dataDxfId="359"/>
    <tableColumn id="26" xr3:uid="{ACC21055-7F68-4EBE-A98E-8B2EBA670DAF}" name="4" dataDxfId="358"/>
    <tableColumn id="8" xr3:uid="{0453D1F4-77C1-4D27-8BF6-C892F06D8037}" name="5" dataDxfId="357"/>
    <tableColumn id="9" xr3:uid="{7FE05B03-2694-4042-93D1-1E8A18BEC10D}" name="6" dataDxfId="356"/>
    <tableColumn id="10" xr3:uid="{07F638D2-254F-4B29-9B2B-FA43C127E0CD}" name="7" dataDxfId="355"/>
    <tableColumn id="11" xr3:uid="{F53CCC3D-E418-4E84-9766-30CCCCAEF94C}" name="8" dataDxfId="354"/>
    <tableColumn id="12" xr3:uid="{9789EB55-C896-45E1-8B38-057DF9C6F8FF}" name="9" dataDxfId="353"/>
    <tableColumn id="13" xr3:uid="{2F4E85B1-BA28-448A-A8F3-8873A4197781}" name="10" dataDxfId="352"/>
    <tableColumn id="14" xr3:uid="{E386891B-028C-4934-99EC-39A6D8E87A77}" name="11" dataDxfId="351"/>
    <tableColumn id="15" xr3:uid="{3F90131C-5E3B-4375-AAC9-BE39D3073700}" name="12" dataDxfId="350"/>
    <tableColumn id="16" xr3:uid="{176424CB-4A73-4E0A-BAEC-1B002E427751}" name="13" dataDxfId="349"/>
    <tableColumn id="17" xr3:uid="{20013F01-EA55-4DBF-93AD-78228648A78B}" name="14" dataDxfId="348"/>
    <tableColumn id="18" xr3:uid="{A3E1B7CD-FD3B-4A3B-BA09-FB0B2522F474}" name="15" dataDxfId="347"/>
    <tableColumn id="19" xr3:uid="{25BB1268-DEAB-4394-AB3D-5028E517E118}" name="16" dataDxfId="346"/>
    <tableColumn id="20" xr3:uid="{1E99825A-7369-447C-81C1-6F57CF76B414}" name="17" dataDxfId="345"/>
    <tableColumn id="21" xr3:uid="{A76460CB-F28F-4034-BFB5-822E2F8ACDEE}" name="18" dataDxfId="344"/>
    <tableColumn id="22" xr3:uid="{45579674-F34E-4238-9155-A84E93C0EEDC}" name="19" dataDxfId="343"/>
    <tableColumn id="23" xr3:uid="{4A9727A5-6162-4A6C-980C-9485FB632B2C}" name="20" dataDxfId="342"/>
    <tableColumn id="24" xr3:uid="{839F012E-3965-47C4-A48B-B6ACC97A3F38}" name="21" dataDxfId="341"/>
    <tableColumn id="36" xr3:uid="{1C64A10A-7FC4-4258-A62B-43B06212544A}" name="22" dataDxfId="340"/>
    <tableColumn id="35" xr3:uid="{FFBDF276-626A-447A-A0F4-E7E78EDC17B4}" name="23" dataDxfId="339"/>
    <tableColumn id="34" xr3:uid="{7E693F8F-B376-48A1-9691-2B1EFFEC77E7}" name="24" dataDxfId="338"/>
    <tableColumn id="33" xr3:uid="{BBD3ABB0-0FEA-4DF0-B0B7-E417E6BF40E1}" name="25" dataDxfId="337"/>
    <tableColumn id="32" xr3:uid="{6F3706DA-AAB4-46A8-B7AB-36C461B04704}" name="26" dataDxfId="336"/>
    <tableColumn id="31" xr3:uid="{8771DA1E-DC48-4640-98D0-9BF514ABF088}" name="27" dataDxfId="335"/>
    <tableColumn id="30" xr3:uid="{F6F48FE7-4B31-45F6-9C90-C56A1AFDE462}" name="28" dataDxfId="334"/>
    <tableColumn id="29" xr3:uid="{7BDABDE2-32A4-4ABF-AF09-62502F6B7D68}" name="29" dataDxfId="333"/>
    <tableColumn id="28" xr3:uid="{552C8688-2A69-47D3-AFF3-7B94E4A5A563}" name="30" dataDxfId="332"/>
    <tableColumn id="25" xr3:uid="{7D18929B-B74F-4405-83F4-DF4F5C13E3E8}" name="31" dataDxfId="331"/>
    <tableColumn id="5" xr3:uid="{AE5733E5-56DE-4157-A3B4-7F889627B2A1}" name="CARTERA" dataDxfId="330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29" dataDxfId="328">
  <autoFilter ref="CK8:CO13" xr:uid="{C7374107-EF62-492E-86AF-6DF3F7708C53}"/>
  <tableColumns count="5">
    <tableColumn id="1" xr3:uid="{041D6CB1-E7ED-47A3-859B-2D4329D91665}" name="VISTA" dataDxfId="327"/>
    <tableColumn id="2" xr3:uid="{0A01B3FA-CC3F-4AFA-A784-F69B00A114D0}" name="1" dataDxfId="326"/>
    <tableColumn id="3" xr3:uid="{90C8A7AE-C8FA-4CB3-9866-23B9F56015C3}" name="2" dataDxfId="325"/>
    <tableColumn id="4" xr3:uid="{00CC8F61-FE80-4AA3-8F50-6C7F93F5C8B7}" name="3" dataDxfId="324"/>
    <tableColumn id="14" xr3:uid="{72F60B70-B948-42FF-8BA2-6325A239D71B}" name="4" dataDxfId="323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16" headerRowBorderDxfId="17" tableBorderDxfId="18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22" tableBorderDxfId="321">
  <autoFilter ref="M8:AV61" xr:uid="{10D9C722-BC82-4CBD-88CB-CD727BC4895B}"/>
  <tableColumns count="36">
    <tableColumn id="5" xr3:uid="{3EA8D04F-B731-4091-B799-92E6E8A12619}" name="AL_AC" dataDxfId="320">
      <calculatedColumnFormula>DATA_MARZO_202651[[#This Row],[RECUPERO]]/DATA_MARZO_202651[[#This Row],[META]]</calculatedColumnFormula>
    </tableColumn>
    <tableColumn id="2" xr3:uid="{7E499EF6-2412-4A87-8A0C-22E06B524D4F}" name="CLASIFICACIÓN" dataDxfId="319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318">
      <calculatedColumnFormula>IFERROR(VLOOKUP(DATA_MARZO_202651[[#This Row],[ASER_]],$B:$G,4,0),"")</calculatedColumnFormula>
    </tableColumn>
    <tableColumn id="1" xr3:uid="{60303CD3-4613-4145-8342-86D502299A8B}" name="RECUPERO" dataDxfId="317">
      <calculatedColumnFormula>SUM(DATA_MARZO_202651[[#This Row],[1]:[30]])</calculatedColumnFormula>
    </tableColumn>
    <tableColumn id="6" xr3:uid="{856379E9-6B44-4AE2-9624-4D2FD560D923}" name="META" dataDxfId="316">
      <calculatedColumnFormula>VLOOKUP(DATA_MARZO_202651[[#This Row],[ASER_]],D1_MARZO_202655[[ASESOR_CRR]:[META]],2,0)</calculatedColumnFormula>
    </tableColumn>
    <tableColumn id="7" xr3:uid="{973ABAA2-566A-4673-AFE7-72D690F359B0}" name="ASER_" dataDxfId="315"/>
    <tableColumn id="4" xr3:uid="{6267F15F-68D8-4064-A7C3-4A95739D7D7D}" name="1" dataDxfId="314"/>
    <tableColumn id="8" xr3:uid="{617297D4-5DE5-468D-9D9E-3D5450B8C283}" name="2" dataDxfId="313"/>
    <tableColumn id="9" xr3:uid="{17C8DC6A-03F3-4202-83C1-46E923A2D1DF}" name="3" dataDxfId="312"/>
    <tableColumn id="10" xr3:uid="{4C96E5CA-D293-4DC5-A37E-3DBF6149890A}" name="4" dataDxfId="311"/>
    <tableColumn id="11" xr3:uid="{B792BD3F-46D9-40C4-A2FA-531E9E6115A9}" name="5" dataDxfId="310"/>
    <tableColumn id="12" xr3:uid="{648B1B03-D21B-4A18-881A-71E7191DF504}" name="6" dataDxfId="309"/>
    <tableColumn id="13" xr3:uid="{6EBA52BB-1706-4B79-A879-FE3268ED0BBF}" name="7" dataDxfId="308"/>
    <tableColumn id="14" xr3:uid="{2B12EC67-A932-4DD4-BD48-E7353960E2BF}" name="9" dataDxfId="307"/>
    <tableColumn id="15" xr3:uid="{D7F1E0B7-4D6E-49BF-9418-24F5297694EE}" name="10" dataDxfId="306"/>
    <tableColumn id="19" xr3:uid="{56857386-1DA3-4909-89E8-4507141B1D9E}" name="11" dataDxfId="305"/>
    <tableColumn id="20" xr3:uid="{D4018347-5F78-4817-9F75-25F11416A495}" name="12" dataDxfId="304"/>
    <tableColumn id="21" xr3:uid="{FC9A77B1-87D5-4C5C-9A8A-BA739407A621}" name="13" dataDxfId="303"/>
    <tableColumn id="22" xr3:uid="{BC437EB7-66F3-427D-BCC5-C7D632259C84}" name="14" dataDxfId="302"/>
    <tableColumn id="23" xr3:uid="{F03BBA1E-25FC-4285-A1C4-38F67EC97EBE}" name="15" dataDxfId="301"/>
    <tableColumn id="24" xr3:uid="{0DE66777-8AD0-422A-83F5-529557ED7384}" name="16" dataDxfId="300"/>
    <tableColumn id="25" xr3:uid="{0927E02F-BAFD-4B0F-8DCD-75495CBF9E66}" name="17" dataDxfId="299"/>
    <tableColumn id="35" xr3:uid="{01749D29-46CC-47AC-8AA5-5B3159FC3624}" name="18" dataDxfId="298"/>
    <tableColumn id="36" xr3:uid="{D98199A8-307D-4EA2-AB10-B2B924BF4D53}" name="19" dataDxfId="297"/>
    <tableColumn id="38" xr3:uid="{6512BCB2-C1CC-4DF5-907A-4D7BDBE273C0}" name="20" dataDxfId="296"/>
    <tableColumn id="37" xr3:uid="{48DFBBB8-0BEB-4F05-A9DF-B6D5FEFA7922}" name="21" dataDxfId="295"/>
    <tableColumn id="32" xr3:uid="{DF7F0AD1-F0A8-4092-80DD-52B3202986C6}" name="22" dataDxfId="294"/>
    <tableColumn id="33" xr3:uid="{31379DCE-58EA-49E7-A093-1D4D11F4D719}" name="23" dataDxfId="293"/>
    <tableColumn id="34" xr3:uid="{AF028C85-0295-4506-BD52-A8C2D61B4263}" name="24" dataDxfId="292"/>
    <tableColumn id="26" xr3:uid="{C9F08C31-4D7A-4980-AAF5-AFB091013679}" name="25" dataDxfId="291"/>
    <tableColumn id="30" xr3:uid="{0EA87D7E-6026-4B22-AB9B-1ACD3E4A585C}" name="26" dataDxfId="290"/>
    <tableColumn id="31" xr3:uid="{F68B6077-5CFC-42ED-923A-AF0D719251AB}" name="27" dataDxfId="289"/>
    <tableColumn id="16" xr3:uid="{1C3C20D8-9CDD-4BE1-A12E-4E057E8F52D9}" name="28" dataDxfId="288"/>
    <tableColumn id="17" xr3:uid="{FE4352AA-AED9-41FA-B8EF-EDAF69656302}" name="29" dataDxfId="287"/>
    <tableColumn id="18" xr3:uid="{D67830D0-9348-49E3-8552-7C2C1F60368B}" name="30" dataDxfId="286"/>
    <tableColumn id="29" xr3:uid="{17BA8B4D-6786-4535-AB74-674976645F34}" name="CARTERA ASESOR" dataDxfId="285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84">
  <autoFilter ref="A2:K59" xr:uid="{E01CE6AA-C36B-4BD4-93EB-8762B2545E1A}"/>
  <tableColumns count="11">
    <tableColumn id="1" xr3:uid="{2131FF24-1653-4821-B8CB-2994A6FD2B90}" name="SUPER" dataDxfId="28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82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81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80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79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78">
      <calculatedColumnFormula>VLOOKUP(D1_MARZO_202655[[#This Row],[ASESOR]],#REF!,2,0)</calculatedColumnFormula>
    </tableColumn>
    <tableColumn id="11" xr3:uid="{BD3DF0C1-1E9B-4EE4-A539-1F0A1F585CE9}" name="DNI" dataDxfId="277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7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7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7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73" dataDxfId="271" headerRowBorderDxfId="272" tableBorderDxfId="270" totalsRowBorderDxfId="269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68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67">
      <calculatedColumnFormula>MAX(DITE_MARZO_202656[[#This Row],[SUPER]:[CARTERA]])</calculatedColumnFormula>
    </tableColumn>
    <tableColumn id="4" xr3:uid="{7CD6A40B-DE50-4B4C-8FE0-D559C24C5B7C}" name="ALCANCE SUPERVISOR" dataDxfId="266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65"/>
    <tableColumn id="6" xr3:uid="{15A19F2D-93B5-40FA-93BC-49CBD3FFA864}" name="1" dataDxfId="264"/>
    <tableColumn id="25" xr3:uid="{0131E759-F953-4B4F-9B6F-62D557EA1564}" name="2" dataDxfId="263"/>
    <tableColumn id="28" xr3:uid="{1B8CCED0-9089-4C64-9B52-E51A4D36FD02}" name="3" dataDxfId="262"/>
    <tableColumn id="29" xr3:uid="{5F15056A-AC3D-41D9-A094-8E92EF01C61B}" name="4" dataDxfId="261"/>
    <tableColumn id="30" xr3:uid="{07537EFC-BC67-40BD-89D6-9C32B3231D84}" name="5" dataDxfId="260"/>
    <tableColumn id="31" xr3:uid="{545CA3D7-78C4-4FD8-A39E-07A4D58E98F5}" name="6" dataDxfId="259"/>
    <tableColumn id="32" xr3:uid="{9F2A86FC-1EDC-418E-810B-373F7164A6A6}" name="7" dataDxfId="258"/>
    <tableColumn id="33" xr3:uid="{D891A683-322C-4993-81DB-EFF757D62DDA}" name="9" dataDxfId="257"/>
    <tableColumn id="7" xr3:uid="{CF50FCAC-3D6E-4766-8052-F687DB2D3BB2}" name="10" dataDxfId="256"/>
    <tableColumn id="27" xr3:uid="{973979CD-2F5D-4B04-B9B4-B8CF351AC4DD}" name="11" dataDxfId="255"/>
    <tableColumn id="26" xr3:uid="{ACFB9B4D-96FE-4EA7-A28D-2C76FAD3B7FE}" name="12" dataDxfId="254"/>
    <tableColumn id="8" xr3:uid="{C4769E61-F413-4D8E-B1E9-C99CC43BC51E}" name="13" dataDxfId="253"/>
    <tableColumn id="9" xr3:uid="{0B5D79D1-0957-4379-BD0F-09EC6003DABC}" name="14" dataDxfId="252"/>
    <tableColumn id="10" xr3:uid="{7ED4553D-C770-4010-AE78-79CEED9E3688}" name="15" dataDxfId="251"/>
    <tableColumn id="11" xr3:uid="{B5B3A3E3-86EA-4A28-9341-4446DA4EC86F}" name="16" dataDxfId="250"/>
    <tableColumn id="12" xr3:uid="{20F7C89E-C0EA-4863-AD2C-ECE11F3C914C}" name="17" dataDxfId="249"/>
    <tableColumn id="13" xr3:uid="{CB3A9ADF-2A71-4315-9EED-921F3BC80E0B}" name="18" dataDxfId="248"/>
    <tableColumn id="14" xr3:uid="{AB466201-0021-4374-9E9C-FBC6912E7D00}" name="19" dataDxfId="247"/>
    <tableColumn id="15" xr3:uid="{CF0930AA-3683-412F-BB0C-0879E8AA45CA}" name="20" dataDxfId="246"/>
    <tableColumn id="16" xr3:uid="{B6819525-02E5-44DB-9161-5AE240527B5A}" name="21" dataDxfId="245"/>
    <tableColumn id="17" xr3:uid="{EF34C9D6-8F40-4817-8C4C-D79F58BCD150}" name="22" dataDxfId="244"/>
    <tableColumn id="18" xr3:uid="{3E376577-6CA4-4ABE-96FE-93C18911296B}" name="23" dataDxfId="243"/>
    <tableColumn id="19" xr3:uid="{12DC978E-AB73-4385-8B31-891E8DF1BDED}" name="24" dataDxfId="242"/>
    <tableColumn id="20" xr3:uid="{ED0D4DA8-BBB6-4210-8918-15057CC5B929}" name="25" dataDxfId="241"/>
    <tableColumn id="21" xr3:uid="{1D5B24BE-80A3-4E59-9BB5-8887D00E5479}" name="26" dataDxfId="240"/>
    <tableColumn id="22" xr3:uid="{1019D822-005E-4FAA-8B65-BB1C11AF450B}" name="27" dataDxfId="239"/>
    <tableColumn id="23" xr3:uid="{D5474EFB-00D1-4351-A34C-735E9FD53A78}" name="28" dataDxfId="238"/>
    <tableColumn id="34" xr3:uid="{60C3BF83-C82C-4796-AADB-E62F86A12BBA}" name="29" dataDxfId="237"/>
    <tableColumn id="24" xr3:uid="{EF9744F2-C4EC-45E4-8844-AE1CA94D83A6}" name="30" dataDxfId="236"/>
    <tableColumn id="5" xr3:uid="{75CF2EC1-6198-4A79-A7CA-D258FCB6701B}" name="CARTERA" dataDxfId="235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34" dataDxfId="233">
  <autoFilter ref="CG8:CK13" xr:uid="{14FD1991-0C08-40B6-BA01-224E94C39EEF}"/>
  <tableColumns count="5">
    <tableColumn id="1" xr3:uid="{1B90371C-7E36-4D9A-98B4-8A9074D071F5}" name="VISTA" dataDxfId="232"/>
    <tableColumn id="2" xr3:uid="{CFB2843E-FF0C-4C03-A3A8-DC5F321295BC}" name="1" dataDxfId="231"/>
    <tableColumn id="3" xr3:uid="{A1FBA42F-8A7A-41A4-A8EF-20A008AF07E4}" name="2" dataDxfId="230"/>
    <tableColumn id="4" xr3:uid="{21A28C40-F4BF-4DCC-9046-E9D71906D1CA}" name="3" dataDxfId="229"/>
    <tableColumn id="14" xr3:uid="{BC083383-0C4B-4C67-938E-9492D789F90D}" name="4" dataDxfId="228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256" totalsRowShown="0" headerRowDxfId="19" headerRowBorderDxfId="20" tableBorderDxfId="21">
  <autoFilter ref="CM8:DN1256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27" tableBorderDxfId="226">
  <autoFilter ref="M8:AS60" xr:uid="{4674D711-8FDA-49B8-91E7-8E8BFE600256}"/>
  <tableColumns count="33">
    <tableColumn id="5" xr3:uid="{5F132C86-FD60-4105-A05E-7399F10522E1}" name="AL_AC" dataDxfId="225">
      <calculatedColumnFormula>DATA_ABRIL_2026[[#This Row],[RECUPERO]]/DATA_ABRIL_2026[[#This Row],[META]]</calculatedColumnFormula>
    </tableColumn>
    <tableColumn id="2" xr3:uid="{26123EEE-E738-4097-B64F-DE727558F2E9}" name="CLASIFICACIÓN" dataDxfId="224">
      <calculatedColumnFormula array="1">IF(DATA_ABRIL_2026[[#This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223">
      <calculatedColumnFormula>IFERROR(VLOOKUP(DATA_ABRIL_2026[[#This Row],[ASER_]],$B:$G,4,0),"")</calculatedColumnFormula>
    </tableColumn>
    <tableColumn id="1" xr3:uid="{2446915D-352F-48FC-A54B-86B7E0D937FA}" name="RECUPERO" dataDxfId="222">
      <calculatedColumnFormula>SUM(DATA_ABRIL_2026[[#This Row],[1]:[29]])</calculatedColumnFormula>
    </tableColumn>
    <tableColumn id="6" xr3:uid="{A25A8AC3-9CC7-4A3A-A8D9-212FD3F93687}" name="META" dataDxfId="221">
      <calculatedColumnFormula>VLOOKUP(DATA_ABRIL_2026[[#This Row],[ASER_]],D1_ABRIL_2026[[ASESOR_CRR]:[META]],2,0)</calculatedColumnFormula>
    </tableColumn>
    <tableColumn id="7" xr3:uid="{C52D2491-CDFB-40B5-A884-909C5FEC445B}" name="ASER_" dataDxfId="220"/>
    <tableColumn id="4" xr3:uid="{DE600806-870A-4C0D-9101-49AAF5AC383F}" name="1" dataDxfId="219"/>
    <tableColumn id="8" xr3:uid="{BE4BC420-81EA-43E8-8BBA-609D8B0F8C88}" name="3" dataDxfId="218"/>
    <tableColumn id="9" xr3:uid="{39C08C78-15AF-4E44-B050-F5D4532C00EE}" name="4" dataDxfId="217"/>
    <tableColumn id="10" xr3:uid="{3A0A15B8-0910-483C-BCCA-F8F4651DA25E}" name="6" dataDxfId="216"/>
    <tableColumn id="11" xr3:uid="{B4BA1A21-248B-4AFC-B040-D29D15754499}" name="7" dataDxfId="215"/>
    <tableColumn id="12" xr3:uid="{14108850-D364-4CF0-976B-8E53F6DE4877}" name="8" dataDxfId="214"/>
    <tableColumn id="13" xr3:uid="{7F673FC8-FC0A-4A15-87D6-B7F1A000710C}" name="9" dataDxfId="213"/>
    <tableColumn id="14" xr3:uid="{3CFB96DE-4D9D-4AFC-8AD0-816CCD4832BD}" name="10" dataDxfId="212"/>
    <tableColumn id="15" xr3:uid="{1BE8AE05-90F3-4DD0-9A61-33DCCF63D95C}" name="11" dataDxfId="211"/>
    <tableColumn id="35" xr3:uid="{4ECF85FD-1D61-48B3-8984-C16A39A2E49F}" name="13" dataDxfId="210"/>
    <tableColumn id="22" xr3:uid="{B78A6A02-65D7-44AB-8F25-CBB1359F2BEF}" name="14" dataDxfId="209"/>
    <tableColumn id="21" xr3:uid="{B1DB23EB-45AD-499D-B247-7B4F3552FBF7}" name="15" dataDxfId="208"/>
    <tableColumn id="20" xr3:uid="{7288DA27-CDAF-42C4-9A33-E4328C3823BB}" name="16" dataDxfId="207"/>
    <tableColumn id="19" xr3:uid="{9E3DAACD-64FB-4BF2-BFCA-23FA1192DC0A}" name="17" dataDxfId="206"/>
    <tableColumn id="18" xr3:uid="{2A3C0CE0-4246-4785-8F14-48E9F546C6B1}" name="18" dataDxfId="205"/>
    <tableColumn id="17" xr3:uid="{9E0DD208-AF6A-4C14-A78D-92404F50CC62}" name="19" dataDxfId="204"/>
    <tableColumn id="36" xr3:uid="{6663D018-7D0B-4581-A6C2-472754649147}" name="20" dataDxfId="203"/>
    <tableColumn id="38" xr3:uid="{B0110345-7E4C-400C-9AE3-B09313D7CC7C}" name="21" dataDxfId="202"/>
    <tableColumn id="37" xr3:uid="{F0B0FB80-9213-45D7-B0D1-0CEC84136504}" name="22" dataDxfId="201"/>
    <tableColumn id="32" xr3:uid="{3A771CC6-AD9B-421B-AAF1-4E32683000ED}" name="23" dataDxfId="200"/>
    <tableColumn id="33" xr3:uid="{734026D2-0E34-449A-A227-F1A23D2EB1DC}" name="24" dataDxfId="199"/>
    <tableColumn id="34" xr3:uid="{E9E90DE3-01F9-45DB-84EB-C6B787DCB978}" name="25" dataDxfId="198"/>
    <tableColumn id="26" xr3:uid="{7EBC28C2-37A3-4E16-A29B-DB94F8B90247}" name="26" dataDxfId="197"/>
    <tableColumn id="30" xr3:uid="{9EF77477-FA4C-46E8-BA9C-307B5604C40C}" name="27" dataDxfId="196"/>
    <tableColumn id="31" xr3:uid="{0F9E2ED5-E2DC-4A69-AE18-8B9CF2D84585}" name="28" dataDxfId="195"/>
    <tableColumn id="16" xr3:uid="{24C06BFB-17B1-4C60-983A-E34808ADEEDC}" name="29" dataDxfId="194"/>
    <tableColumn id="29" xr3:uid="{9A87A5C0-7BE6-4BFF-85E2-0BBBD687F508}" name="CARTERA ASESOR" dataDxfId="193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192">
  <autoFilter ref="A2:K58" xr:uid="{57141373-C5A3-4BA8-9D78-B5F778D82FB5}"/>
  <tableColumns count="11">
    <tableColumn id="1" xr3:uid="{164AF3BC-0626-49DF-9139-7226B478255C}" name="SUPER" dataDxfId="191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90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189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188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187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186"/>
    <tableColumn id="11" xr3:uid="{DF180A98-FB1C-4258-A98D-429BF8C95154}" name="DNI" dataDxfId="18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8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83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82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181" dataDxfId="179" headerRowBorderDxfId="180" tableBorderDxfId="178" totalsRowBorderDxfId="177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76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75">
      <calculatedColumnFormula>MAX(DITE_ABRIL_2026[[#This Row],[SUPER]:[CARTERA]])</calculatedColumnFormula>
    </tableColumn>
    <tableColumn id="4" xr3:uid="{F34C5336-6862-41A0-A409-0FB6019105D8}" name="ALCANCE SUPERVISOR" dataDxfId="174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73"/>
    <tableColumn id="6" xr3:uid="{F2748BC7-F61B-4028-B30C-9B7CFD4C1F43}" name="1" dataDxfId="172"/>
    <tableColumn id="7" xr3:uid="{F1653157-4532-4F05-98E2-0D0A5D116EBD}" name="3" dataDxfId="171"/>
    <tableColumn id="27" xr3:uid="{A0D73469-0ADD-4583-A690-120FBE5A5C22}" name="4" dataDxfId="170"/>
    <tableColumn id="26" xr3:uid="{43AEAD0D-21F8-4C47-A5C4-7018DC41F18D}" name="6" dataDxfId="169"/>
    <tableColumn id="24" xr3:uid="{D29FF61C-5CBB-4734-9C14-FEB2A8F85537}" name="7" dataDxfId="168"/>
    <tableColumn id="25" xr3:uid="{B0C46C49-5FF3-47BF-A9AE-6C0A8820ACB6}" name="8" dataDxfId="167"/>
    <tableColumn id="28" xr3:uid="{270C1466-85D7-44B7-9DF5-5350ABCF636F}" name="9" dataDxfId="166"/>
    <tableColumn id="29" xr3:uid="{EE58BF5E-4FAB-4320-AD22-496EBA0A8CC6}" name="10" dataDxfId="165"/>
    <tableColumn id="30" xr3:uid="{A7088926-934C-4E8D-88A7-2B9F683EFD3B}" name="11" dataDxfId="164"/>
    <tableColumn id="31" xr3:uid="{C3400A21-BB5F-443F-A43C-96F0D0E994CD}" name="13" dataDxfId="163"/>
    <tableColumn id="8" xr3:uid="{97E91656-58E1-4629-A463-25DCC7CFA3B0}" name="14" dataDxfId="162"/>
    <tableColumn id="9" xr3:uid="{4E0A9486-6527-4A6B-ACC7-8B01636917F5}" name="15" dataDxfId="161"/>
    <tableColumn id="10" xr3:uid="{0EE2F553-0C54-499A-9ACC-F4DCDCFBBBEA}" name="16" dataDxfId="160"/>
    <tableColumn id="11" xr3:uid="{7289F0C7-72E7-4C8A-A0E7-531EF74F9254}" name="17" dataDxfId="159"/>
    <tableColumn id="12" xr3:uid="{EC9696F2-D4A5-4042-BBE1-E3C64FE72AED}" name="18" dataDxfId="158"/>
    <tableColumn id="13" xr3:uid="{C75045C6-B3C5-407C-B3A9-0F1F46535BC0}" name="19" dataDxfId="157"/>
    <tableColumn id="14" xr3:uid="{B0653272-6948-4A69-B7F5-9DADCB29A13E}" name="20" dataDxfId="156"/>
    <tableColumn id="15" xr3:uid="{0F1968FB-6B80-44F8-BE1A-C368F94B3C13}" name="21" dataDxfId="155"/>
    <tableColumn id="16" xr3:uid="{6D36DBEB-4AF5-426F-A752-698A5D1C3B62}" name="22" dataDxfId="154"/>
    <tableColumn id="17" xr3:uid="{0207C6D9-8D97-4852-BFED-C445D736D0DB}" name="23" dataDxfId="153"/>
    <tableColumn id="18" xr3:uid="{7DDAA5A2-633B-4C3F-B0EE-5FDD92815DC8}" name="24" dataDxfId="152"/>
    <tableColumn id="19" xr3:uid="{44AE6AAE-F0AD-4A2F-BFFB-98D8D3BA8E3C}" name="25" dataDxfId="151"/>
    <tableColumn id="20" xr3:uid="{B3CF3923-DF8A-4F76-B0EB-9BCF1BEB99D7}" name="26" dataDxfId="150"/>
    <tableColumn id="21" xr3:uid="{D1C5440B-A3AC-4083-9DEA-3C61BD3AA4BA}" name="27" dataDxfId="149"/>
    <tableColumn id="22" xr3:uid="{B9DADE9A-D31C-405D-B512-FA0C75505FD3}" name="28" dataDxfId="148"/>
    <tableColumn id="23" xr3:uid="{DDC02FAB-2145-4E5A-A691-0B443835F534}" name="29" dataDxfId="147"/>
    <tableColumn id="5" xr3:uid="{D4A0BEAA-FF12-423C-A01E-2E19D1AD53FF}" name="CARTERA" dataDxfId="146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45" dataDxfId="144">
  <autoFilter ref="CA8:CE13" xr:uid="{32F2C0DF-608D-4449-86C3-ED0D601B4CAB}"/>
  <tableColumns count="5">
    <tableColumn id="1" xr3:uid="{3CE00A77-7414-4C4C-8A91-68EF49780B65}" name="VISTA" dataDxfId="143"/>
    <tableColumn id="2" xr3:uid="{56B0F96B-21BA-4827-B2B1-B18358246F09}" name="1" dataDxfId="142"/>
    <tableColumn id="3" xr3:uid="{1E4D191E-FF72-4608-80E3-C9FEAF37BDCC}" name="2" dataDxfId="141"/>
    <tableColumn id="4" xr3:uid="{C83CA394-AE26-46CE-A122-E8F3B2632CBE}" name="3" dataDxfId="140"/>
    <tableColumn id="14" xr3:uid="{6F542B49-75AA-4A9E-8EF8-DB967DF24F23}" name="4" dataDxfId="139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1023" totalsRowShown="0" headerRowDxfId="22" headerRowBorderDxfId="23" tableBorderDxfId="24">
  <autoFilter ref="CG8:DH102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1493">
  <autoFilter ref="A2:K57" xr:uid="{CEADAD3D-0C27-4778-BBDF-CD1636DD9E90}"/>
  <tableColumns count="11">
    <tableColumn id="1" xr3:uid="{4A64A390-AB89-48FF-B540-1CCF03489458}" name="SUPER" dataDxfId="1492"/>
    <tableColumn id="2" xr3:uid="{45101E4F-DB4B-4554-B6B5-ADB5F0B1770F}" name="ASESOR_CRR" dataDxfId="1491"/>
    <tableColumn id="5" xr3:uid="{E8ED1EF9-2793-4A14-9FB0-C2C88FAAF77A}" name="META" dataDxfId="1490"/>
    <tableColumn id="6" xr3:uid="{9A1D0047-70F8-4EF2-B183-E872A9F6E0D4}" name="ALCANCE" dataDxfId="1489"/>
    <tableColumn id="7" xr3:uid="{DB2D050C-1682-4246-A04F-385DB2970EEC}" name="SUPER2" dataDxfId="1488"/>
    <tableColumn id="3" xr3:uid="{3432E335-BE7B-4784-A694-9F2A48385AC0}" name="ASESOR"/>
    <tableColumn id="4" xr3:uid="{267B73DC-69BA-4ECE-83A5-7572A6145E6D}" name="RECUPERO" dataDxfId="1487"/>
    <tableColumn id="11" xr3:uid="{881B540A-A1A2-4344-A3DD-35C5E8D9728F}" name="DNI" dataDxfId="1486"/>
    <tableColumn id="12" xr3:uid="{319F9868-3DC8-43BB-B95D-50902B671ECD}" name="FECHA DE INICIO" dataDxfId="1485"/>
    <tableColumn id="8" xr3:uid="{CFF0EDA1-6698-4F60-A351-0F390F5F97C2}" name="ESTADO" dataDxfId="1484"/>
    <tableColumn id="9" xr3:uid="{7B85EA5D-A52D-4E16-BAAE-ABE3F31106B9}" name="SEGMENTO" dataDxfId="1483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1482" tableBorderDxfId="1481">
  <autoFilter ref="M8:AW58" xr:uid="{99EC4EFF-C4F5-47B9-B9CA-C539D3E1DA6A}"/>
  <tableColumns count="37">
    <tableColumn id="5" xr3:uid="{7D4E3052-A2A5-45E4-91B9-517C4637DCB1}" name="AL_AC" dataDxfId="1480"/>
    <tableColumn id="2" xr3:uid="{A35BC57C-E121-4AEE-9DD5-5E00BD1723E4}" name="CLASIFICACIÓN" dataDxfId="1479"/>
    <tableColumn id="3" xr3:uid="{5017548B-527B-4318-AA2A-51FA1DE29854}" name="SUPERVISOR" dataDxfId="1478"/>
    <tableColumn id="1" xr3:uid="{6D53B6EC-2DC5-49C1-8E40-1AD9A3C0E8BF}" name="RECUPERO" dataDxfId="1477">
      <calculatedColumnFormula>SUM(#REF!)</calculatedColumnFormula>
    </tableColumn>
    <tableColumn id="6" xr3:uid="{69340D94-209B-4BC0-AC07-C87931DE975C}" name="META" dataDxfId="1476">
      <calculatedColumnFormula>VLOOKUP(DATA_MAYO_202684[[#This Row],[ASER_]],D1_MAYO_202681[[ASESOR_CRR]:[META]],2,0)</calculatedColumnFormula>
    </tableColumn>
    <tableColumn id="7" xr3:uid="{B8C4559C-F742-49D3-962B-6456909CF17B}" name="ASER_" dataDxfId="1475"/>
    <tableColumn id="8" xr3:uid="{5556AB1B-7833-4E23-8AB5-D539848D6383}" name="2" dataDxfId="1474"/>
    <tableColumn id="9" xr3:uid="{C5734845-9EDA-4C5F-89EA-F080D98A8239}" name="3" dataDxfId="1473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472"/>
    <tableColumn id="11" xr3:uid="{502C75B1-4204-4753-96FD-DF400011296A}" name="15" dataDxfId="1471"/>
    <tableColumn id="12" xr3:uid="{0A6F4D7B-8E06-4B62-8294-5D8F05A8CB0A}" name="16" dataDxfId="1470"/>
    <tableColumn id="13" xr3:uid="{A9CA6C72-9D2E-4C2B-BAAE-3A7ACDFEEA4B}" name="17" dataDxfId="1469"/>
    <tableColumn id="14" xr3:uid="{BA7BFB3C-8A7A-4F64-B9DB-4A638E309109}" name="18" dataDxfId="1468"/>
    <tableColumn id="15" xr3:uid="{4D649C8E-48CA-4509-BFE1-60D3F323CD73}" name="19" dataDxfId="1467"/>
    <tableColumn id="35" xr3:uid="{1290719A-B443-4CB4-8E81-B6D3D13267BD}" name="20" dataDxfId="1466"/>
    <tableColumn id="36" xr3:uid="{F4A801E4-9557-413D-BEF6-08675AB9E824}" name="21" dataDxfId="1465"/>
    <tableColumn id="38" xr3:uid="{9ADEDB42-FBDC-466B-A80E-100DAAC1E533}" name="22" dataDxfId="1464"/>
    <tableColumn id="37" xr3:uid="{C5A7C01F-4B4D-4858-A0C5-80590A65D0D9}" name="23" dataDxfId="1463"/>
    <tableColumn id="32" xr3:uid="{34FB8588-1641-468D-8A9C-CE05703D6D8A}" name="24" dataDxfId="1462"/>
    <tableColumn id="33" xr3:uid="{3EC631B2-B479-4B54-B367-7F04C010ADF8}" name="25" dataDxfId="1461"/>
    <tableColumn id="34" xr3:uid="{81C745CF-6C9F-41AD-910D-BF4C140A845E}" name="26" dataDxfId="1460"/>
    <tableColumn id="26" xr3:uid="{CEA0AFFE-054C-4B9C-9EAB-5D0AFC7D2E4D}" name="27" dataDxfId="1459"/>
    <tableColumn id="30" xr3:uid="{18AF48FD-9B2C-4DC4-ABA7-2E8C8E44BE7D}" name="28" dataDxfId="1458"/>
    <tableColumn id="31" xr3:uid="{8D03E2DA-BC26-4007-85DF-8A561242C9DF}" name="29" dataDxfId="1457"/>
    <tableColumn id="16" xr3:uid="{DCA40FF9-CF3B-4DFE-A664-963D7B4A36C1}" name="30" dataDxfId="1456"/>
    <tableColumn id="17" xr3:uid="{47EFE678-2E07-48FF-B66F-12E198D87A66}" name="31" dataDxfId="1455"/>
    <tableColumn id="29" xr3:uid="{3FE111A9-252B-47CB-BAAC-E0952DF12A10}" name="CARTERA ASESOR" dataDxfId="1454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1453" dataDxfId="1451" headerRowBorderDxfId="1452" tableBorderDxfId="1450" totalsRowBorderDxfId="1449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1448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1447">
      <calculatedColumnFormula>MAX(DITE_MAYO_202685[[#This Row],[SUPER]:[CARTERA]])</calculatedColumnFormula>
    </tableColumn>
    <tableColumn id="4" xr3:uid="{97F5BE93-4CF2-44FA-A977-F098658E2535}" name="ALCANCE SUPERVISOR" dataDxfId="1446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1445"/>
    <tableColumn id="7" xr3:uid="{2784BC62-1DE5-4506-B637-74149480FC40}" name="2" dataDxfId="1444"/>
    <tableColumn id="27" xr3:uid="{A815FAB3-0A3D-47A4-8A84-0827A96FA900}" name="3" dataDxfId="1443"/>
    <tableColumn id="26" xr3:uid="{00E49E0E-3D8A-4E02-93BA-F06EF5E524A6}" name="4" dataDxfId="1442"/>
    <tableColumn id="8" xr3:uid="{4FA69ECA-2769-4837-B0A9-2A77529734C5}" name="5" dataDxfId="1441"/>
    <tableColumn id="25" xr3:uid="{37F3CC89-64AB-4B8F-93ED-BBA3B22999C7}" name="6" dataDxfId="1440"/>
    <tableColumn id="28" xr3:uid="{2FD87C1A-74A8-4FD9-8F05-7C2D3A81F7BF}" name="7" dataDxfId="1439"/>
    <tableColumn id="29" xr3:uid="{07F5EB57-BDBC-4241-B319-19531224375C}" name="8" dataDxfId="1438"/>
    <tableColumn id="30" xr3:uid="{EADCA0DB-F6A8-42AF-A886-EE9FE8258510}" name="9" dataDxfId="1437"/>
    <tableColumn id="31" xr3:uid="{4543F4E9-083A-4822-BA2F-185A0F98FBAD}" name="10" dataDxfId="1436"/>
    <tableColumn id="32" xr3:uid="{F623200B-FF62-415E-96E9-BF29AD96FBCD}" name="11" dataDxfId="1435"/>
    <tableColumn id="33" xr3:uid="{B1C9A457-C914-48E7-9B89-4E324CC37215}" name="12" dataDxfId="1434"/>
    <tableColumn id="34" xr3:uid="{29A35C22-4AC9-4526-AC7F-B959F19EEF7A}" name="13" dataDxfId="1433"/>
    <tableColumn id="35" xr3:uid="{AE59CA8E-0D11-42BC-90D3-98FB863B930A}" name="14" dataDxfId="1432"/>
    <tableColumn id="36" xr3:uid="{1B8E1F06-A6CC-46EA-A06E-959E5B5F3650}" name="15" dataDxfId="1431"/>
    <tableColumn id="9" xr3:uid="{236FB28A-D0BC-4549-AACF-DF2DC6EA3B00}" name="16" dataDxfId="1430"/>
    <tableColumn id="10" xr3:uid="{EE15861B-D0A7-4A31-8DB1-BD88685DAA17}" name="17" dataDxfId="1429"/>
    <tableColumn id="11" xr3:uid="{1FB86A47-3B16-4C03-B440-9E25AB66C3EE}" name="18" dataDxfId="1428"/>
    <tableColumn id="12" xr3:uid="{C942E9E0-6CDD-4A0A-B1C1-C8558750820D}" name="19" dataDxfId="1427"/>
    <tableColumn id="13" xr3:uid="{6928162A-9065-47CE-8C1B-4EF16CE8AFFE}" name="20" dataDxfId="1426"/>
    <tableColumn id="14" xr3:uid="{D3ABC4C5-278D-4A76-8B33-9CF4632077DA}" name="21" dataDxfId="1425"/>
    <tableColumn id="15" xr3:uid="{5D617563-FB40-4BB2-A012-A3710427A6B5}" name="22" dataDxfId="1424"/>
    <tableColumn id="16" xr3:uid="{D0253AAF-BDF5-4176-B0CE-EA507BBA0DD8}" name="23" dataDxfId="1423"/>
    <tableColumn id="17" xr3:uid="{EBB5E4B5-E2B2-4210-9DF9-B6C235B5DD20}" name="24" dataDxfId="1422"/>
    <tableColumn id="18" xr3:uid="{190C9D96-D142-49D6-8A87-8C8A6489CC6E}" name="25" dataDxfId="1421"/>
    <tableColumn id="19" xr3:uid="{F6CE2D74-54EB-4D6E-B006-29B78E00B956}" name="26" dataDxfId="1420"/>
    <tableColumn id="20" xr3:uid="{FA09505D-E5DD-4041-8124-23A2BC1A34E6}" name="27" dataDxfId="1419"/>
    <tableColumn id="21" xr3:uid="{FCE405CC-978E-47A4-B9A9-9484D7649714}" name="28" dataDxfId="1418"/>
    <tableColumn id="22" xr3:uid="{F00C44AE-506F-4BB4-90B1-25E3A5370980}" name="29" dataDxfId="1417"/>
    <tableColumn id="23" xr3:uid="{85629680-93C9-4151-8AF4-4E814AFF502F}" name="30" dataDxfId="1416"/>
    <tableColumn id="24" xr3:uid="{B32A0522-105D-4219-8A74-2FF6BA7BE363}" name="31" dataDxfId="1415"/>
    <tableColumn id="5" xr3:uid="{68D5371C-E40A-415D-BEBB-02E2D98BFFF0}" name="CARTERA" dataDxfId="1414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1413" dataDxfId="1412">
  <autoFilter ref="CI8:CM13" xr:uid="{6A23029B-24FA-409E-A5D3-C14C1CED561D}"/>
  <tableColumns count="5">
    <tableColumn id="1" xr3:uid="{5A64E687-6603-4C1D-A60E-6EA92192BA1C}" name="VISTA" dataDxfId="1411"/>
    <tableColumn id="2" xr3:uid="{356C54C9-5E0A-4E89-9455-FB3E249A49F5}" name="1" dataDxfId="1410"/>
    <tableColumn id="3" xr3:uid="{E36B4FAA-F4DE-4844-A6B9-D151405BB942}" name="2" dataDxfId="1409"/>
    <tableColumn id="4" xr3:uid="{3BE37E62-6390-46D5-95BA-EED63D9055C8}" name="3" dataDxfId="1408"/>
    <tableColumn id="14" xr3:uid="{AC914FEC-5036-4985-9CBF-12C32BB6AC18}" name="4" dataDxfId="1407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25" headerRowBorderDxfId="26" tableBorderDxfId="27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7" totalsRowShown="0" headerRowBorderDxfId="138" tableBorderDxfId="137">
  <autoFilter ref="M8:AN57" xr:uid="{C43AC382-896C-48E3-967E-003D8C3BB4E1}"/>
  <tableColumns count="28">
    <tableColumn id="5" xr3:uid="{3070F4BF-8DA0-42C9-A329-60BF3937C6CD}" name="AL_AC" dataDxfId="136">
      <calculatedColumnFormula>DATA_MAYO_2026[[#This Row],[RECUPERO]]/DATA_MAYO_2026[[#This Row],[META]]</calculatedColumnFormula>
    </tableColumn>
    <tableColumn id="2" xr3:uid="{6F4F1AB6-BBA7-498F-8826-77193C5F7DE1}" name="CLASIFICACIÓN" dataDxfId="135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34">
      <calculatedColumnFormula>IFERROR(VLOOKUP(DATA_MAYO_2026[[#This Row],[ASER_]],$B:$G,4,0),"")</calculatedColumnFormula>
    </tableColumn>
    <tableColumn id="1" xr3:uid="{9CEE94D1-F610-44F2-BECC-051BA76BFF42}" name="RECUPERO" dataDxfId="133">
      <calculatedColumnFormula>VLOOKUP(DATA_MAYO_2026[[#This Row],[ASER_]],D1_MAYO_2026[[ASESOR_CRR]:[RECUPERO]],6,0)</calculatedColumnFormula>
    </tableColumn>
    <tableColumn id="6" xr3:uid="{3562AB11-2CE4-4155-B81B-115DFB69AAAB}" name="META" dataDxfId="132">
      <calculatedColumnFormula>VLOOKUP(DATA_MAYO_2026[[#This Row],[ASER_]],D1_MAYO_2026[[ASESOR_CRR]:[META]],2,0)</calculatedColumnFormula>
    </tableColumn>
    <tableColumn id="7" xr3:uid="{AC7A2592-ACAD-4ED6-8351-E4B65FF33302}" name="ASER_" dataDxfId="131"/>
    <tableColumn id="4" xr3:uid="{DA0D3C8E-070D-4088-AECD-5F2EBC6508EA}" name="1" dataDxfId="130"/>
    <tableColumn id="8" xr3:uid="{D7FBF1F2-5A46-485F-925D-86EC9088EE46}" name="2" dataDxfId="129"/>
    <tableColumn id="9" xr3:uid="{98D48677-E650-4067-8686-1CC9080B6D71}" name="3" dataDxfId="128"/>
    <tableColumn id="10" xr3:uid="{A974A4A9-21AF-43B2-9C93-C6F103E8C411}" name="4" dataDxfId="127"/>
    <tableColumn id="11" xr3:uid="{D058D028-4AAB-47B9-A7D3-876CEDD146AA}" name="5" dataDxfId="126"/>
    <tableColumn id="12" xr3:uid="{307618CA-E43D-42A3-8C03-88388003A5BF}" name="8" dataDxfId="125"/>
    <tableColumn id="13" xr3:uid="{65D16E27-3C15-4385-9A4F-B28821EF4DF6}" name="9" dataDxfId="124"/>
    <tableColumn id="14" xr3:uid="{5A29EA5C-756B-4F6D-B764-BBEF2AB98C7D}" name="10" dataDxfId="123"/>
    <tableColumn id="15" xr3:uid="{3B9CE493-BFF8-40F7-8EBA-E6D80D76579A}" name="11" dataDxfId="122"/>
    <tableColumn id="35" xr3:uid="{937A2A56-212E-4F5D-82A6-A611A736B874}" name="12" dataDxfId="121"/>
    <tableColumn id="36" xr3:uid="{BDD4E521-FEB6-4C6D-A99C-4DEF1151ECB2}" name="15" dataDxfId="120"/>
    <tableColumn id="38" xr3:uid="{8A3F13C2-2724-40B9-B643-549845061201}" name="16" dataDxfId="119"/>
    <tableColumn id="37" xr3:uid="{1B44AA59-76C8-45D9-8D04-DE465519029A}" name="17" dataDxfId="118"/>
    <tableColumn id="32" xr3:uid="{671123B0-2D4B-4251-A9E4-5E6081CC9B0D}" name="18" dataDxfId="117"/>
    <tableColumn id="33" xr3:uid="{60129480-1A31-44E0-9812-1991A66734F8}" name="19" dataDxfId="116"/>
    <tableColumn id="34" xr3:uid="{FDFC525F-FDF7-4915-B1C4-C85C973F5DA2}" name="22" dataDxfId="115"/>
    <tableColumn id="26" xr3:uid="{B6EB21BB-98AE-4702-A51D-97935B8D2065}" name="23" dataDxfId="114"/>
    <tableColumn id="30" xr3:uid="{60395B11-6EC8-498F-AE14-A906778E013B}" name="24" dataDxfId="113"/>
    <tableColumn id="31" xr3:uid="{D6095057-15EB-4616-A6CE-8131684C14BF}" name="25" dataDxfId="112"/>
    <tableColumn id="16" xr3:uid="{AEBDE2A8-76B9-42D9-9059-4EA0D9C9EF1E}" name="26" dataDxfId="111"/>
    <tableColumn id="17" xr3:uid="{0874DB56-268A-4369-AFDE-AC61ECA55C23}" name="30" dataDxfId="110"/>
    <tableColumn id="29" xr3:uid="{D20EC82C-02AB-47E1-8B4F-0454088553EB}" name="CARTERA ASESOR" dataDxfId="109"/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08">
  <autoFilter ref="A2:K55" xr:uid="{AB1967BC-98FE-49B9-B96E-7F91454A75DF}"/>
  <tableColumns count="11">
    <tableColumn id="1" xr3:uid="{E8C9BFA3-A821-4545-B3F0-1D85338E10F0}" name="SUPER" dataDxfId="107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6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05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04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03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02"/>
    <tableColumn id="11" xr3:uid="{F601E667-9F29-4288-9F5A-767AD7CB84C9}" name="DNI" dataDxfId="101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9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9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97" dataDxfId="95" headerRowBorderDxfId="96" tableBorderDxfId="94" totalsRowBorderDxfId="93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92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91">
      <calculatedColumnFormula>MAX(DITE_MAYO_2026[[#This Row],[SUPER]:[CARTERA]])</calculatedColumnFormula>
    </tableColumn>
    <tableColumn id="4" xr3:uid="{F9F9E33D-CF47-4A7B-B383-5185C72E6DBF}" name="ALCANCE SUPERVISOR" dataDxfId="90">
      <calculatedColumnFormula>IFERROR(DITE_MAYO_2026[[#This Row],[RECUPERO SUPERVISOR]]/DITE_MAYO_2026[[#This Row],[META SUPER]],"")</calculatedColumnFormula>
    </tableColumn>
    <tableColumn id="1" xr3:uid="{DBDA7BCD-711C-4C13-A756-EF3802486FB8}" name="SUPER" dataDxfId="89"/>
    <tableColumn id="6" xr3:uid="{C6BD95E9-37E9-4C3B-8FAC-71C063D3CCCF}" name="1" dataDxfId="88"/>
    <tableColumn id="7" xr3:uid="{154D80CB-9358-4F70-B790-869141CEED69}" name="2" dataDxfId="87"/>
    <tableColumn id="27" xr3:uid="{B1E200F5-8C17-45BD-9A07-4B3CFCF2F55B}" name="3" dataDxfId="86"/>
    <tableColumn id="26" xr3:uid="{C4A34376-F48F-4D30-891F-680F0DC972B5}" name="4" dataDxfId="85"/>
    <tableColumn id="8" xr3:uid="{B8634A52-4E10-47C7-A2E2-7268D75FF3B1}" name="5" dataDxfId="84"/>
    <tableColumn id="9" xr3:uid="{50F52F97-2FFF-429B-8205-9821B5E2DDA3}" name="8" dataDxfId="83"/>
    <tableColumn id="10" xr3:uid="{6CA0D076-C021-4ECD-9708-296693BD3D20}" name="9" dataDxfId="82"/>
    <tableColumn id="11" xr3:uid="{60AC6543-9932-43CA-8508-68010867604A}" name="10" dataDxfId="81"/>
    <tableColumn id="12" xr3:uid="{0838B302-CF6C-41FA-9981-2C61DC3D728B}" name="11" dataDxfId="80"/>
    <tableColumn id="13" xr3:uid="{26042530-89B3-48FD-877D-23191B67C000}" name="12" dataDxfId="79"/>
    <tableColumn id="14" xr3:uid="{995CAE1C-81F5-4376-9FBF-9057F92CEBA2}" name="15" dataDxfId="78"/>
    <tableColumn id="15" xr3:uid="{CE078F22-32E6-477A-8610-B39D8802D198}" name="16" dataDxfId="77"/>
    <tableColumn id="16" xr3:uid="{E61DEB3E-541F-4914-B1D0-C31E52B10974}" name="17" dataDxfId="76"/>
    <tableColumn id="17" xr3:uid="{EC1E57C1-8228-4A17-A0ED-ACC28C9F0842}" name="18" dataDxfId="75"/>
    <tableColumn id="18" xr3:uid="{2DA8EC35-62DF-44D7-9B0C-1DA9FD7CFD91}" name="19" dataDxfId="74"/>
    <tableColumn id="19" xr3:uid="{302180D2-EA42-43C4-9FEA-201681FA861E}" name="22" dataDxfId="73"/>
    <tableColumn id="20" xr3:uid="{451825B8-387D-40FA-8E98-2EFAE991267E}" name="23" dataDxfId="72"/>
    <tableColumn id="21" xr3:uid="{026C2977-2F45-419E-AE54-92E82A6FE474}" name="24" dataDxfId="71"/>
    <tableColumn id="22" xr3:uid="{3BBAF7E2-3A2C-4E90-AE74-EEF9947AB60E}" name="25" dataDxfId="70"/>
    <tableColumn id="23" xr3:uid="{8879B076-C842-409F-9B19-61F59EF05584}" name="26" dataDxfId="69"/>
    <tableColumn id="24" xr3:uid="{AF13A28F-47F7-4494-B809-B096327E1B45}" name="30" dataDxfId="68"/>
    <tableColumn id="5" xr3:uid="{E0FECB44-CCD1-447F-A9BF-090DD9D8B323}" name="CARTERA" dataDxfId="67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66" dataDxfId="65">
  <autoFilter ref="BQ8:BU13" xr:uid="{C9FCF86D-1275-4B72-BE74-6F156A04A60F}"/>
  <tableColumns count="5">
    <tableColumn id="1" xr3:uid="{D4A2D135-5FEA-4A06-89AF-37C3FE1C2F48}" name="VISTA" dataDxfId="64"/>
    <tableColumn id="2" xr3:uid="{4FF6DB9A-B454-446F-997B-A00F368BEC51}" name="1" dataDxfId="63"/>
    <tableColumn id="3" xr3:uid="{8B26053F-A062-4D4B-AAC8-2984C8D90026}" name="2" dataDxfId="62"/>
    <tableColumn id="4" xr3:uid="{70518B20-4375-4037-8000-83326D8CF440}" name="3" dataDxfId="61"/>
    <tableColumn id="14" xr3:uid="{28C3DE23-A40F-42FD-9BED-2CB4EF12CD03}" name="4" dataDxfId="60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W8:CX247" totalsRowShown="0">
  <autoFilter ref="BW8:CX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59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58"/>
    <tableColumn id="13" xr3:uid="{2D7990E4-A896-4572-9D14-3FF5B35B7400}" name="IND_Tardanza Tiempo" dataDxfId="57"/>
    <tableColumn id="14" xr3:uid="{0709BCC0-721A-4783-8476-818F0240D126}" name="IND_Tiempo Manual" dataDxfId="56"/>
    <tableColumn id="15" xr3:uid="{CB205A1D-4524-4C50-9DC3-BDBB92D67A0E}" name="IND_Tiempo Discador" dataDxfId="55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54"/>
    <tableColumn id="22" xr3:uid="{63C5C944-18A2-4B99-B231-BCB43D95719E}" name="IND_PDP"/>
    <tableColumn id="23" xr3:uid="{5E955A18-24FE-4493-B2DE-F47259904D65}" name="IND_Cierre" dataDxfId="53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14"/>
    <tableColumn id="29" xr3:uid="{891E1417-CEC1-4367-9EEA-4002ED580706}" name="IND_Condonacion" dataDxfId="15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52"/>
    <tableColumn id="2" xr3:uid="{4006F32F-EE4A-427A-AF49-74D52FBF6D53}" uniqueName="2" name="PUESTO REAL" queryTableFieldId="10"/>
    <tableColumn id="3" xr3:uid="{E33DD98B-2314-40D0-9DFA-F987324F30A3}" uniqueName="3" name="FEC_NAC" queryTableFieldId="3" dataDxfId="51"/>
    <tableColumn id="4" xr3:uid="{8397B954-43F8-46B6-880D-47B541CAB0B9}" uniqueName="4" name="NOMBRE" queryTableFieldId="4" dataDxfId="50"/>
    <tableColumn id="8" xr3:uid="{C558150D-EEDC-4907-8F09-51F784EDF9BF}" uniqueName="8" name="PUESTO" queryTableFieldId="8" dataDxfId="49"/>
    <tableColumn id="7" xr3:uid="{C74AABE2-4219-45A4-BAE7-8D08B65D7B0D}" uniqueName="7" name="MES" queryTableFieldId="7" dataDxfId="48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47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7" tableType="queryTable" totalsRowShown="0">
  <autoFilter ref="A1:J587" xr:uid="{D00BB622-375D-40B1-BDB9-BF21F38BF1B6}"/>
  <tableColumns count="10">
    <tableColumn id="1" xr3:uid="{74DC8A6E-5A2D-484F-A76B-6E9216604DDA}" uniqueName="1" name="FECHA" queryTableFieldId="1" dataDxfId="46"/>
    <tableColumn id="2" xr3:uid="{4CE5A949-AEFE-46EE-A6C7-63B5F40645ED}" uniqueName="2" name="ASESOR" queryTableFieldId="2" dataDxfId="45"/>
    <tableColumn id="3" xr3:uid="{FC855FAD-67D1-4191-8099-B240DE5A7E19}" uniqueName="3" name="DNI" queryTableFieldId="3"/>
    <tableColumn id="4" xr3:uid="{B28762A1-8785-4BA1-B48A-2105A7540479}" uniqueName="4" name="EQUIPO" queryTableFieldId="4" dataDxfId="44"/>
    <tableColumn id="5" xr3:uid="{4F3B4D22-3444-4707-91B7-A75F49F6498B}" uniqueName="5" name="CONDICION" queryTableFieldId="5" dataDxfId="43"/>
    <tableColumn id="6" xr3:uid="{8D887E6F-5C9F-49FF-A6D9-8DCCAC8D9020}" uniqueName="6" name="TIPO" queryTableFieldId="6" dataDxfId="42"/>
    <tableColumn id="7" xr3:uid="{36632EEE-E592-453A-A97A-3195965F4742}" uniqueName="7" name="FECHA DE INGRESO" queryTableFieldId="7" dataDxfId="41"/>
    <tableColumn id="8" xr3:uid="{D33CB618-ED5B-4D3C-80A3-516C71713539}" uniqueName="8" name="MESES ANTIGÜEDAD" queryTableFieldId="8"/>
    <tableColumn id="9" xr3:uid="{705D9621-0524-4854-8C27-BF2096F130C6}" uniqueName="9" name="SEGMENTO" queryTableFieldId="9" dataDxfId="40"/>
    <tableColumn id="10" xr3:uid="{EA137E28-70F4-408B-9000-9FD7EB104A9B}" uniqueName="10" name="FECHA DE CESE" queryTableFieldId="10" dataDxfId="39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38" headerRowBorderDxfId="37" tableBorderDxfId="36" totalsRowBorderDxfId="35">
  <autoFilter ref="A1:G214" xr:uid="{C41E08BB-0323-438E-BFE0-76BBB5F11D04}"/>
  <tableColumns count="7">
    <tableColumn id="1" xr3:uid="{392AC838-52ED-4D24-AEEF-DBB8AB8874AD}" name="CONCAT" dataDxfId="34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33"/>
    <tableColumn id="2" xr3:uid="{6AF5A16E-DFBE-42B7-BDA1-6E8694A629C3}" name="mes" dataDxfId="32"/>
    <tableColumn id="4" xr3:uid="{10D1F902-532A-4C8C-AB27-C2F522F14EA7}" name="Equipo" dataDxfId="31"/>
    <tableColumn id="5" xr3:uid="{75A35478-8934-432E-843B-D174D5C58C71}" name="Meta_Equipo" dataDxfId="30"/>
    <tableColumn id="6" xr3:uid="{C4DF57EE-8F57-44C8-ABE6-43EEF1F9DA62}" name="Meta_Asesor" dataDxfId="29"/>
    <tableColumn id="3" xr3:uid="{95E3CE54-9C14-4F51-963D-FFEEB667B07A}" name="SEGG" dataDxfId="2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3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2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CF1" zoomScale="70" zoomScaleNormal="70" workbookViewId="0">
      <selection activeCell="CQ1" sqref="CQ1:DR104857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DF6" zoomScale="70" zoomScaleNormal="70" workbookViewId="0">
      <selection activeCell="DL26" sqref="DL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22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122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122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122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122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  <c r="CQ8" s="87" t="s">
        <v>642</v>
      </c>
      <c r="CR8" s="86" t="s">
        <v>643</v>
      </c>
      <c r="CS8" s="86" t="s">
        <v>644</v>
      </c>
      <c r="CT8" s="86" t="s">
        <v>645</v>
      </c>
      <c r="CU8" s="86" t="s">
        <v>646</v>
      </c>
      <c r="CV8" s="86" t="s">
        <v>673</v>
      </c>
      <c r="CW8" s="86" t="s">
        <v>647</v>
      </c>
      <c r="CX8" s="86" t="s">
        <v>648</v>
      </c>
      <c r="CY8" s="86" t="s">
        <v>649</v>
      </c>
      <c r="CZ8" s="86" t="s">
        <v>650</v>
      </c>
      <c r="DA8" s="86" t="s">
        <v>651</v>
      </c>
      <c r="DB8" s="86" t="s">
        <v>652</v>
      </c>
      <c r="DC8" s="86" t="s">
        <v>653</v>
      </c>
      <c r="DD8" s="86" t="s">
        <v>654</v>
      </c>
      <c r="DE8" s="86" t="s">
        <v>655</v>
      </c>
      <c r="DF8" s="86" t="s">
        <v>656</v>
      </c>
      <c r="DG8" s="86" t="s">
        <v>657</v>
      </c>
      <c r="DH8" s="86" t="s">
        <v>658</v>
      </c>
      <c r="DI8" s="86" t="s">
        <v>659</v>
      </c>
      <c r="DJ8" s="86" t="s">
        <v>660</v>
      </c>
      <c r="DK8" s="86" t="s">
        <v>661</v>
      </c>
      <c r="DL8" s="86" t="s">
        <v>674</v>
      </c>
      <c r="DM8" s="86" t="s">
        <v>662</v>
      </c>
      <c r="DN8" s="86" t="s">
        <v>663</v>
      </c>
      <c r="DO8" s="86" t="s">
        <v>665</v>
      </c>
      <c r="DP8" s="86" t="s">
        <v>666</v>
      </c>
      <c r="DQ8" s="86" t="s">
        <v>667</v>
      </c>
      <c r="DR8" s="88" t="s">
        <v>664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639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639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681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639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639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639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639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709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639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639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639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692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639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639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639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639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639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826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639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639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639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700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639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639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857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639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679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639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1074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639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1153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639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710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639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802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639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1181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639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841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639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639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639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1032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639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710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639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739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639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959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639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708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639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686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639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639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1182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639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639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692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639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639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742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639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858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639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750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639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639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901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639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864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639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1183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639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639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792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639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639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639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796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639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639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1184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639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791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639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639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639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639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639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639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639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639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639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728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639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886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639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639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1113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639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801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639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639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784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639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733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639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808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639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700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639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970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639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766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639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723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639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639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872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639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1047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639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723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639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639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695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639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791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639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751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639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740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639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869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639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1092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639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639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1033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639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753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639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903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639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700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639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639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708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639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639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639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639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1114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639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639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639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767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639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801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639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639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761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639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812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639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750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639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639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774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639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855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639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639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1023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639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1055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639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742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639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639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639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1047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639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1185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639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721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639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850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639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852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639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723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639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639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925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639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731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639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854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639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844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639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692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639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894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639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679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639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676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639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759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639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639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864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639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721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639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639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720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639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723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639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808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639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871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639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639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639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973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639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744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639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639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639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822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639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639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639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684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639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639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700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639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639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639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677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639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639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769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639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1186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639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1187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639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901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639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639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736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639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1045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639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1188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639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639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990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639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808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639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684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639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639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843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639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728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639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639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639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1078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639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639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639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852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639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808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639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960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639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732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639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757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639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785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639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639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639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959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639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1184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639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744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639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639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639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1147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639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639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740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639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754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639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639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747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639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816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639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910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639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639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721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639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733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639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813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639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696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639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639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639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701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639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639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639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705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639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639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767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639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728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639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721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639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818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639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828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639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639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639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956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639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1189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639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639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822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639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696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639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639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639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639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639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639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639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695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639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733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639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639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796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639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796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639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639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712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639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639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886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639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894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639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750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639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832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639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970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639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910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639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639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1045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639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871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639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808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639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639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639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812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639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720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639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754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639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639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1190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639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711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639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639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639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684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639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686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639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639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900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639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639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1191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639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792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639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639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679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639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757</v>
      </c>
      <c r="DH271">
        <v>10047</v>
      </c>
      <c r="DI271">
        <v>0.12</v>
      </c>
      <c r="DQ271">
        <v>86</v>
      </c>
    </row>
    <row r="272" spans="95:122" x14ac:dyDescent="0.25">
      <c r="CQ272" t="s">
        <v>639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787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639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639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639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760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639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639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710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639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708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639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1192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639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639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679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639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772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639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801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639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639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954</v>
      </c>
      <c r="DH285">
        <v>12409</v>
      </c>
      <c r="DI285">
        <v>0.2727</v>
      </c>
      <c r="DQ285">
        <v>86</v>
      </c>
    </row>
    <row r="286" spans="95:122" x14ac:dyDescent="0.25">
      <c r="CQ286" t="s">
        <v>639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815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639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886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639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639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639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720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639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639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926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639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695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639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848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639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702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639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1080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639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639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713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639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948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639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691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639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822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639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816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639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639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715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639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639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713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639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709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639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796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639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639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750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639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1074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639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639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639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639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855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639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769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639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1193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639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709</v>
      </c>
      <c r="DH318">
        <v>35261</v>
      </c>
      <c r="DI318">
        <v>0.1477</v>
      </c>
      <c r="DQ318">
        <v>86</v>
      </c>
    </row>
    <row r="319" spans="95:122" x14ac:dyDescent="0.25">
      <c r="CQ319" t="s">
        <v>639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754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639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1085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639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739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639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679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639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767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639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730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639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792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639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729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639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837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639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1194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639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694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639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709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639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639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801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639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723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639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799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639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723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639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741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639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639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710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639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1180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639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749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639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639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956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639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639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639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1184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639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910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639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639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866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639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787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639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900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639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639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700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639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639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639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728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639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861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639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639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740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639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708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639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639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1195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639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683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639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639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749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639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712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639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960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639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639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812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639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1196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639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799</v>
      </c>
      <c r="DH370">
        <v>21792</v>
      </c>
      <c r="DI370">
        <v>0.2727</v>
      </c>
      <c r="DQ370">
        <v>82</v>
      </c>
    </row>
    <row r="371" spans="95:122" x14ac:dyDescent="0.25">
      <c r="CQ371" t="s">
        <v>639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1197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639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813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639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796</v>
      </c>
      <c r="DH373">
        <v>19903</v>
      </c>
      <c r="DI373">
        <v>0.2077</v>
      </c>
      <c r="DQ373">
        <v>82</v>
      </c>
    </row>
    <row r="374" spans="95:122" x14ac:dyDescent="0.25">
      <c r="CQ374" t="s">
        <v>639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639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712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639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1143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639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639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826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639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760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639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739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639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1087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639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846</v>
      </c>
      <c r="DH382">
        <v>16907</v>
      </c>
      <c r="DI382">
        <v>0.3211</v>
      </c>
      <c r="DQ382">
        <v>82</v>
      </c>
    </row>
    <row r="383" spans="95:122" x14ac:dyDescent="0.25">
      <c r="CQ383" t="s">
        <v>639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1035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639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639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639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639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988</v>
      </c>
      <c r="DH387">
        <v>17194</v>
      </c>
      <c r="DI387">
        <v>0.1638</v>
      </c>
      <c r="DQ387">
        <v>82</v>
      </c>
    </row>
    <row r="388" spans="95:122" x14ac:dyDescent="0.25">
      <c r="CQ388" t="s">
        <v>639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955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639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1030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639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900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639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784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639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1085</v>
      </c>
      <c r="DH392">
        <v>22162</v>
      </c>
      <c r="DI392">
        <v>0.21</v>
      </c>
      <c r="DQ392">
        <v>82</v>
      </c>
    </row>
    <row r="393" spans="95:122" x14ac:dyDescent="0.25">
      <c r="CQ393" t="s">
        <v>639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639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812</v>
      </c>
      <c r="DH394">
        <v>31004</v>
      </c>
      <c r="DI394">
        <v>0.2</v>
      </c>
      <c r="DQ394">
        <v>82</v>
      </c>
    </row>
    <row r="395" spans="95:122" x14ac:dyDescent="0.25">
      <c r="CQ395" t="s">
        <v>639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857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639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710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639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684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639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639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639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639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855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639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639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713</v>
      </c>
      <c r="DH403">
        <v>39484</v>
      </c>
      <c r="DI403">
        <v>0.3095</v>
      </c>
      <c r="DQ403">
        <v>82</v>
      </c>
    </row>
    <row r="404" spans="95:122" x14ac:dyDescent="0.25">
      <c r="CQ404" t="s">
        <v>639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639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738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639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639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1198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639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639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804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639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815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639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639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808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639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750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639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842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639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841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639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965</v>
      </c>
      <c r="DH416">
        <v>16877</v>
      </c>
      <c r="DI416">
        <v>0.2432</v>
      </c>
      <c r="DQ416">
        <v>82</v>
      </c>
    </row>
    <row r="417" spans="95:122" x14ac:dyDescent="0.25">
      <c r="CQ417" t="s">
        <v>639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711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639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726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639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639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731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639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834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639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639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728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639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1199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639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639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639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1200</v>
      </c>
      <c r="DH427">
        <v>13209</v>
      </c>
      <c r="DI427">
        <v>0.3286</v>
      </c>
      <c r="DQ427">
        <v>82</v>
      </c>
    </row>
    <row r="428" spans="95:122" x14ac:dyDescent="0.25">
      <c r="CQ428" t="s">
        <v>639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749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639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678</v>
      </c>
      <c r="DH429">
        <v>35583</v>
      </c>
      <c r="DI429">
        <v>0.1222</v>
      </c>
      <c r="DQ429">
        <v>82</v>
      </c>
    </row>
    <row r="430" spans="95:122" x14ac:dyDescent="0.25">
      <c r="CQ430" t="s">
        <v>639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723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639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639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734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639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708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639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639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639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709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639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1028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639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726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639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1003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639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639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639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940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639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800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639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639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639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807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639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715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639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639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1179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639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950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639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900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639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748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639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967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639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679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639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639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880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639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639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692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639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926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639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1201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639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684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639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639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691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639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769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639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749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639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747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639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802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639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708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639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639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1022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639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712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639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639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791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639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639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1107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639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639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811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639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970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639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1117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639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1179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639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735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639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709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639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639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695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639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855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639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639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825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639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711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639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639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639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772</v>
      </c>
      <c r="DH491">
        <v>29188</v>
      </c>
      <c r="DI491">
        <v>0.1452</v>
      </c>
      <c r="DQ491">
        <v>80</v>
      </c>
    </row>
    <row r="492" spans="95:122" x14ac:dyDescent="0.25">
      <c r="CQ492" t="s">
        <v>639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639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703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639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639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932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639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705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639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678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639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639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761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639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740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639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719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639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787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639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752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639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639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639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639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1202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639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747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639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717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639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797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639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802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639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709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639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960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639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954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639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985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639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797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639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695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639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1203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639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708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639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816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639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639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731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639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639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712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639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896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639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639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967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639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639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639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878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639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639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1078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639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639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727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639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808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639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639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639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639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639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639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1204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639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754</v>
      </c>
      <c r="DH542">
        <v>29370</v>
      </c>
      <c r="DI542">
        <v>0.2195</v>
      </c>
      <c r="DQ542">
        <v>76</v>
      </c>
    </row>
    <row r="543" spans="95:122" x14ac:dyDescent="0.25">
      <c r="CQ543" t="s">
        <v>639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1045</v>
      </c>
      <c r="DH543">
        <v>16003</v>
      </c>
      <c r="DI543">
        <v>0.1895</v>
      </c>
      <c r="DQ543">
        <v>76</v>
      </c>
    </row>
    <row r="544" spans="95:122" x14ac:dyDescent="0.25">
      <c r="CQ544" t="s">
        <v>639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1046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639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639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639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639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682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639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723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639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639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679</v>
      </c>
      <c r="DH551">
        <v>12107</v>
      </c>
      <c r="DI551">
        <v>0.2727</v>
      </c>
      <c r="DQ551">
        <v>76</v>
      </c>
    </row>
    <row r="552" spans="95:122" x14ac:dyDescent="0.25">
      <c r="CQ552" t="s">
        <v>639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694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639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639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639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639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639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753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639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639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709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639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639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639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639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639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639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639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678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639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639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639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1205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639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1170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639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639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748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639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639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679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639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753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639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723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639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895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639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732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639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639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639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826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639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838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639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639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967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639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639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872</v>
      </c>
      <c r="DH586">
        <v>17906</v>
      </c>
      <c r="DI586">
        <v>0.1179</v>
      </c>
      <c r="DQ586">
        <v>74</v>
      </c>
    </row>
    <row r="587" spans="95:122" x14ac:dyDescent="0.25">
      <c r="CQ587" t="s">
        <v>639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639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1206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639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639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1207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639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639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639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733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639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924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639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1119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639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786</v>
      </c>
      <c r="DH596">
        <v>2510</v>
      </c>
      <c r="DI596">
        <v>0.1176</v>
      </c>
      <c r="DQ596">
        <v>74</v>
      </c>
    </row>
    <row r="597" spans="95:122" x14ac:dyDescent="0.25">
      <c r="CQ597" t="s">
        <v>639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950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639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639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804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639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809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639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855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639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1085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639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639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772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639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754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639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675</v>
      </c>
      <c r="DH606">
        <v>36555</v>
      </c>
      <c r="DI606">
        <v>0.1371</v>
      </c>
      <c r="DQ606">
        <v>74</v>
      </c>
    </row>
    <row r="607" spans="95:122" x14ac:dyDescent="0.25">
      <c r="CQ607" t="s">
        <v>639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866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639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896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639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730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639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639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720</v>
      </c>
      <c r="DH611">
        <v>38324</v>
      </c>
      <c r="DI611">
        <v>0.24</v>
      </c>
      <c r="DQ611">
        <v>74</v>
      </c>
    </row>
    <row r="612" spans="95:122" x14ac:dyDescent="0.25">
      <c r="CQ612" t="s">
        <v>639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639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694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639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639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961</v>
      </c>
      <c r="DH615">
        <v>41290</v>
      </c>
      <c r="DI615">
        <v>0.1923</v>
      </c>
      <c r="DQ615">
        <v>74</v>
      </c>
    </row>
    <row r="616" spans="95:122" x14ac:dyDescent="0.25">
      <c r="CQ616" t="s">
        <v>639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796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639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639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990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639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726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639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731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639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896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639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639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639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708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639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1208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639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994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639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709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639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639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639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639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868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639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716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639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639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854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639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639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694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639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639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639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695</v>
      </c>
      <c r="DH639">
        <v>27723</v>
      </c>
      <c r="DI639">
        <v>0.3846</v>
      </c>
      <c r="DQ639">
        <v>74</v>
      </c>
    </row>
    <row r="640" spans="95:122" x14ac:dyDescent="0.25">
      <c r="CQ640" t="s">
        <v>639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1209</v>
      </c>
      <c r="DH640">
        <v>45781</v>
      </c>
      <c r="DI640">
        <v>0.2626</v>
      </c>
      <c r="DQ640">
        <v>74</v>
      </c>
    </row>
    <row r="641" spans="95:122" x14ac:dyDescent="0.25">
      <c r="CQ641" t="s">
        <v>639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891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639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639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808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639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855</v>
      </c>
      <c r="DH644">
        <v>25378</v>
      </c>
      <c r="DI644">
        <v>0.21</v>
      </c>
      <c r="DQ644">
        <v>74</v>
      </c>
    </row>
    <row r="645" spans="95:122" x14ac:dyDescent="0.25">
      <c r="CQ645" t="s">
        <v>639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807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639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684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639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639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831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639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1210</v>
      </c>
      <c r="DH649">
        <v>37122</v>
      </c>
      <c r="DI649">
        <v>0.2949</v>
      </c>
      <c r="DQ649">
        <v>74</v>
      </c>
    </row>
    <row r="650" spans="95:122" x14ac:dyDescent="0.25">
      <c r="CQ650" t="s">
        <v>639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639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679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639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1129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639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788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639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941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639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702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639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639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679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639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639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839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639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639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679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639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903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639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928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639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679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639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639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1117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639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1184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639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1063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639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828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639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776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639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850</v>
      </c>
      <c r="DH671">
        <v>23945</v>
      </c>
      <c r="DI671">
        <v>0.15</v>
      </c>
      <c r="DQ671">
        <v>72</v>
      </c>
    </row>
    <row r="672" spans="95:122" x14ac:dyDescent="0.25">
      <c r="CQ672" t="s">
        <v>639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639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871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639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881</v>
      </c>
      <c r="DH674">
        <v>23516</v>
      </c>
      <c r="DI674">
        <v>0.2442</v>
      </c>
      <c r="DQ674">
        <v>72</v>
      </c>
    </row>
    <row r="675" spans="95:122" x14ac:dyDescent="0.25">
      <c r="CQ675" t="s">
        <v>639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639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807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639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744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639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639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639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966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639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639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750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640</v>
      </c>
      <c r="DQ682">
        <v>70</v>
      </c>
      <c r="DR682">
        <v>737</v>
      </c>
    </row>
    <row r="683" spans="95:122" x14ac:dyDescent="0.25">
      <c r="CQ683" t="s">
        <v>639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784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639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1011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639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886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639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1211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639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812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639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702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639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639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639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695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639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1212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639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639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744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639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675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639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684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639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980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639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730</v>
      </c>
      <c r="DH698">
        <v>15790</v>
      </c>
      <c r="DI698">
        <v>0.1061</v>
      </c>
      <c r="DQ698">
        <v>68</v>
      </c>
    </row>
    <row r="699" spans="95:122" x14ac:dyDescent="0.25">
      <c r="CQ699" t="s">
        <v>639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639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639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639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732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639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977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639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639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739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639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639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639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639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772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639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774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639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1118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639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877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639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696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639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639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639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639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852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639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808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639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639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1181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639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639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1093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639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903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639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679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639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639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1210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639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639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750</v>
      </c>
      <c r="DH728">
        <v>13898</v>
      </c>
      <c r="DI728">
        <v>0.1489</v>
      </c>
      <c r="DQ728">
        <v>68</v>
      </c>
    </row>
    <row r="729" spans="95:122" x14ac:dyDescent="0.25">
      <c r="CQ729" t="s">
        <v>639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871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639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747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639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639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750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639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900</v>
      </c>
      <c r="DH733">
        <v>21703</v>
      </c>
      <c r="DI733">
        <v>0.1162</v>
      </c>
      <c r="DQ733">
        <v>68</v>
      </c>
    </row>
    <row r="734" spans="95:122" x14ac:dyDescent="0.25">
      <c r="CQ734" t="s">
        <v>639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808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639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639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801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639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808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639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639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639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1213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639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639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850</v>
      </c>
      <c r="DH742">
        <v>16895</v>
      </c>
      <c r="DI742">
        <v>0.1479</v>
      </c>
      <c r="DQ742">
        <v>68</v>
      </c>
    </row>
    <row r="743" spans="95:122" x14ac:dyDescent="0.25">
      <c r="CQ743" t="s">
        <v>639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639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639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901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639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696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639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639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639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639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881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639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804</v>
      </c>
      <c r="DH751">
        <v>22138</v>
      </c>
      <c r="DI751">
        <v>0.2167</v>
      </c>
      <c r="DQ751">
        <v>68</v>
      </c>
    </row>
    <row r="752" spans="95:122" x14ac:dyDescent="0.25">
      <c r="CQ752" t="s">
        <v>639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858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639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832</v>
      </c>
      <c r="DH753">
        <v>29646</v>
      </c>
      <c r="DI753">
        <v>0.1797</v>
      </c>
      <c r="DQ753">
        <v>68</v>
      </c>
    </row>
    <row r="754" spans="95:122" x14ac:dyDescent="0.25">
      <c r="CQ754" t="s">
        <v>639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639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639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639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679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639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980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639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855</v>
      </c>
      <c r="DH759">
        <v>28957</v>
      </c>
      <c r="DI759">
        <v>0.2</v>
      </c>
      <c r="DQ759">
        <v>68</v>
      </c>
    </row>
    <row r="760" spans="95:122" x14ac:dyDescent="0.25">
      <c r="CQ760" t="s">
        <v>639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685</v>
      </c>
      <c r="DH760">
        <v>27665</v>
      </c>
      <c r="DI760">
        <v>0.25</v>
      </c>
      <c r="DQ760">
        <v>68</v>
      </c>
    </row>
    <row r="761" spans="95:122" x14ac:dyDescent="0.25">
      <c r="CQ761" t="s">
        <v>639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679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639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639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767</v>
      </c>
      <c r="DH763">
        <v>39626</v>
      </c>
      <c r="DI763">
        <v>0.1772</v>
      </c>
      <c r="DQ763">
        <v>68</v>
      </c>
    </row>
    <row r="764" spans="95:122" x14ac:dyDescent="0.25">
      <c r="CQ764" t="s">
        <v>639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726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639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1030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639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702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639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709</v>
      </c>
      <c r="DH767">
        <v>22470</v>
      </c>
      <c r="DI767">
        <v>0.3095</v>
      </c>
      <c r="DQ767">
        <v>68</v>
      </c>
    </row>
    <row r="768" spans="95:122" x14ac:dyDescent="0.25">
      <c r="CQ768" t="s">
        <v>639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639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639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679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639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639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639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639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1028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639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750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639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639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639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679</v>
      </c>
      <c r="DH778">
        <v>29880</v>
      </c>
      <c r="DI778">
        <v>0.1216</v>
      </c>
      <c r="DQ778">
        <v>68</v>
      </c>
    </row>
    <row r="779" spans="95:122" x14ac:dyDescent="0.25">
      <c r="CQ779" t="s">
        <v>639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685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639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703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639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639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1076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639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639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639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819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639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679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639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639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812</v>
      </c>
      <c r="DH788">
        <v>26621</v>
      </c>
      <c r="DI788">
        <v>0.1183</v>
      </c>
      <c r="DQ788">
        <v>66</v>
      </c>
    </row>
    <row r="789" spans="95:122" x14ac:dyDescent="0.25">
      <c r="CQ789" t="s">
        <v>639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639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639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639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639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721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639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679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639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639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808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639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734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639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1085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639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639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639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639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639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679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639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738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639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804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639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814</v>
      </c>
      <c r="DH806">
        <v>41822</v>
      </c>
      <c r="DI806">
        <v>0.1411</v>
      </c>
      <c r="DQ806">
        <v>66</v>
      </c>
    </row>
    <row r="807" spans="95:122" x14ac:dyDescent="0.25">
      <c r="CQ807" t="s">
        <v>639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639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1214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639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1215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639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639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723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639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1030</v>
      </c>
      <c r="DH812">
        <v>16312</v>
      </c>
      <c r="DI812">
        <v>0.1157</v>
      </c>
      <c r="DQ812">
        <v>64</v>
      </c>
    </row>
    <row r="813" spans="95:122" x14ac:dyDescent="0.25">
      <c r="CQ813" t="s">
        <v>639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639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767</v>
      </c>
      <c r="DH814">
        <v>23413</v>
      </c>
      <c r="DI814">
        <v>0.1842</v>
      </c>
      <c r="DQ814">
        <v>64</v>
      </c>
    </row>
    <row r="815" spans="95:122" x14ac:dyDescent="0.25">
      <c r="CQ815" t="s">
        <v>639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639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779</v>
      </c>
      <c r="DH816">
        <v>19264</v>
      </c>
      <c r="DI816">
        <v>0.1658</v>
      </c>
      <c r="DQ816">
        <v>64</v>
      </c>
    </row>
    <row r="817" spans="95:122" x14ac:dyDescent="0.25">
      <c r="CQ817" t="s">
        <v>639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1216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639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639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815</v>
      </c>
      <c r="DH819">
        <v>3482</v>
      </c>
      <c r="DI819">
        <v>0.1754</v>
      </c>
      <c r="DQ819">
        <v>64</v>
      </c>
    </row>
    <row r="820" spans="95:122" x14ac:dyDescent="0.25">
      <c r="CQ820" t="s">
        <v>639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962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639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769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639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779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639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1054</v>
      </c>
      <c r="DH823">
        <v>23433</v>
      </c>
      <c r="DI823">
        <v>0.2077</v>
      </c>
      <c r="DQ823">
        <v>64</v>
      </c>
    </row>
    <row r="824" spans="95:122" x14ac:dyDescent="0.25">
      <c r="CQ824" t="s">
        <v>639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855</v>
      </c>
      <c r="DH824">
        <v>30020</v>
      </c>
      <c r="DI824">
        <v>0.2059</v>
      </c>
      <c r="DQ824">
        <v>64</v>
      </c>
    </row>
    <row r="825" spans="95:122" x14ac:dyDescent="0.25">
      <c r="CQ825" t="s">
        <v>639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639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1217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639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702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639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926</v>
      </c>
      <c r="DH828">
        <v>38610</v>
      </c>
      <c r="DI828">
        <v>0.1152</v>
      </c>
      <c r="DQ828">
        <v>64</v>
      </c>
    </row>
    <row r="829" spans="95:122" x14ac:dyDescent="0.25">
      <c r="CQ829" t="s">
        <v>639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639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1218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639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717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639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678</v>
      </c>
      <c r="DH832">
        <v>31350</v>
      </c>
      <c r="DI832">
        <v>0.1028</v>
      </c>
      <c r="DQ832">
        <v>64</v>
      </c>
    </row>
    <row r="833" spans="95:122" x14ac:dyDescent="0.25">
      <c r="CQ833" t="s">
        <v>639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855</v>
      </c>
      <c r="DH833">
        <v>16279</v>
      </c>
      <c r="DI833">
        <v>0.1386</v>
      </c>
      <c r="DQ833">
        <v>64</v>
      </c>
    </row>
    <row r="834" spans="95:122" x14ac:dyDescent="0.25">
      <c r="CQ834" t="s">
        <v>639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862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639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857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639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639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639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862</v>
      </c>
      <c r="DH838">
        <v>26205</v>
      </c>
      <c r="DI838">
        <v>0.1181</v>
      </c>
      <c r="DQ838">
        <v>64</v>
      </c>
    </row>
    <row r="839" spans="95:122" x14ac:dyDescent="0.25">
      <c r="CQ839" t="s">
        <v>639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1219</v>
      </c>
      <c r="DH839">
        <v>35505</v>
      </c>
      <c r="DI839">
        <v>0.2414</v>
      </c>
      <c r="DQ839">
        <v>64</v>
      </c>
    </row>
    <row r="840" spans="95:122" x14ac:dyDescent="0.25">
      <c r="CQ840" t="s">
        <v>639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639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784</v>
      </c>
      <c r="DH841">
        <v>31567</v>
      </c>
      <c r="DI841">
        <v>0.2185</v>
      </c>
      <c r="DQ841">
        <v>64</v>
      </c>
    </row>
    <row r="842" spans="95:122" x14ac:dyDescent="0.25">
      <c r="CQ842" t="s">
        <v>639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639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685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639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679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639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639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679</v>
      </c>
      <c r="DH846">
        <v>38880</v>
      </c>
      <c r="DI846">
        <v>0.1552</v>
      </c>
      <c r="DQ846">
        <v>64</v>
      </c>
    </row>
    <row r="847" spans="95:122" x14ac:dyDescent="0.25">
      <c r="CQ847" t="s">
        <v>639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967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639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700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639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731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639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679</v>
      </c>
      <c r="DH850">
        <v>25302</v>
      </c>
      <c r="DI850">
        <v>0.2195</v>
      </c>
      <c r="DQ850">
        <v>64</v>
      </c>
    </row>
    <row r="851" spans="95:121" x14ac:dyDescent="0.25">
      <c r="CQ851" t="s">
        <v>639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639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639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639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848</v>
      </c>
      <c r="DH854">
        <v>38017</v>
      </c>
      <c r="DI854">
        <v>0.2321</v>
      </c>
      <c r="DQ854">
        <v>64</v>
      </c>
    </row>
    <row r="855" spans="95:121" x14ac:dyDescent="0.25">
      <c r="CQ855" t="s">
        <v>639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967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639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684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639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792</v>
      </c>
      <c r="DH857">
        <v>24758</v>
      </c>
      <c r="DI857">
        <v>0.114</v>
      </c>
      <c r="DQ857">
        <v>64</v>
      </c>
    </row>
    <row r="858" spans="95:121" x14ac:dyDescent="0.25">
      <c r="CQ858" t="s">
        <v>639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813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639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685</v>
      </c>
      <c r="DH859">
        <v>27972</v>
      </c>
      <c r="DI859">
        <v>0.1089</v>
      </c>
      <c r="DQ859">
        <v>64</v>
      </c>
    </row>
    <row r="860" spans="95:121" x14ac:dyDescent="0.25">
      <c r="CQ860" t="s">
        <v>639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639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639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784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639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854</v>
      </c>
      <c r="DH863">
        <v>55703</v>
      </c>
      <c r="DI863">
        <v>0.1565</v>
      </c>
      <c r="DQ863">
        <v>64</v>
      </c>
    </row>
    <row r="864" spans="95:121" x14ac:dyDescent="0.25">
      <c r="CQ864" t="s">
        <v>639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688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639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816</v>
      </c>
      <c r="DH865">
        <v>20705</v>
      </c>
      <c r="DI865">
        <v>0.2069</v>
      </c>
      <c r="DQ865">
        <v>64</v>
      </c>
    </row>
    <row r="866" spans="95:121" x14ac:dyDescent="0.25">
      <c r="CQ866" t="s">
        <v>639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1107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639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675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639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639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639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639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1085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639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726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639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903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639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784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639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977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639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639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787</v>
      </c>
      <c r="DH877">
        <v>22181</v>
      </c>
      <c r="DI877">
        <v>0.2429</v>
      </c>
      <c r="DQ877">
        <v>64</v>
      </c>
    </row>
    <row r="878" spans="95:121" x14ac:dyDescent="0.25">
      <c r="CQ878" t="s">
        <v>639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639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1022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639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639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639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793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639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639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639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679</v>
      </c>
      <c r="DH885">
        <v>38757</v>
      </c>
      <c r="DI885">
        <v>0.18</v>
      </c>
      <c r="DQ885">
        <v>64</v>
      </c>
    </row>
    <row r="886" spans="95:122" x14ac:dyDescent="0.25">
      <c r="CQ886" t="s">
        <v>639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903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639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807</v>
      </c>
      <c r="DH887">
        <v>34631</v>
      </c>
      <c r="DI887">
        <v>0.1429</v>
      </c>
      <c r="DQ887">
        <v>64</v>
      </c>
    </row>
    <row r="888" spans="95:122" x14ac:dyDescent="0.25">
      <c r="CQ888" t="s">
        <v>639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1092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639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772</v>
      </c>
      <c r="DH889">
        <v>19373</v>
      </c>
      <c r="DI889">
        <v>0.1023</v>
      </c>
      <c r="DQ889">
        <v>64</v>
      </c>
    </row>
    <row r="890" spans="95:122" x14ac:dyDescent="0.25">
      <c r="CQ890" t="s">
        <v>639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639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723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639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735</v>
      </c>
      <c r="DH892">
        <v>37488</v>
      </c>
      <c r="DI892">
        <v>0.2414</v>
      </c>
      <c r="DQ892">
        <v>64</v>
      </c>
    </row>
    <row r="893" spans="95:122" x14ac:dyDescent="0.25">
      <c r="CQ893" t="s">
        <v>639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825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639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1022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639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639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639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639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723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639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639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822</v>
      </c>
      <c r="DH900">
        <v>15286</v>
      </c>
      <c r="DI900">
        <v>0.2165</v>
      </c>
      <c r="DQ900">
        <v>64</v>
      </c>
    </row>
    <row r="901" spans="95:122" x14ac:dyDescent="0.25">
      <c r="CQ901" t="s">
        <v>639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708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639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750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639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679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639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754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639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849</v>
      </c>
      <c r="DH905">
        <v>22047</v>
      </c>
      <c r="DI905">
        <v>0.1318</v>
      </c>
      <c r="DQ905">
        <v>64</v>
      </c>
    </row>
    <row r="906" spans="95:122" x14ac:dyDescent="0.25">
      <c r="CQ906" t="s">
        <v>639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639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639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1028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639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841</v>
      </c>
      <c r="DH909">
        <v>30588</v>
      </c>
      <c r="DI909">
        <v>0.25</v>
      </c>
      <c r="DQ909">
        <v>64</v>
      </c>
    </row>
    <row r="910" spans="95:122" x14ac:dyDescent="0.25">
      <c r="CQ910" t="s">
        <v>639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926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639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855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639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679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639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728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639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855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639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802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639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784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639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854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639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1030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639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900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639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708</v>
      </c>
      <c r="DH920">
        <v>27859</v>
      </c>
      <c r="DI920">
        <v>0.3</v>
      </c>
      <c r="DQ920">
        <v>64</v>
      </c>
    </row>
    <row r="921" spans="95:122" x14ac:dyDescent="0.25">
      <c r="CQ921" t="s">
        <v>639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679</v>
      </c>
      <c r="DH921">
        <v>15274</v>
      </c>
      <c r="DI921">
        <v>0.12</v>
      </c>
      <c r="DQ921">
        <v>64</v>
      </c>
    </row>
    <row r="922" spans="95:122" x14ac:dyDescent="0.25">
      <c r="CQ922" t="s">
        <v>639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750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639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698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639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786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639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810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639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852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639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754</v>
      </c>
      <c r="DH927">
        <v>39991</v>
      </c>
      <c r="DI927">
        <v>0.1452</v>
      </c>
      <c r="DQ927">
        <v>64</v>
      </c>
    </row>
    <row r="928" spans="95:122" x14ac:dyDescent="0.25">
      <c r="CQ928" t="s">
        <v>639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639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709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639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675</v>
      </c>
      <c r="DH930">
        <v>33693</v>
      </c>
      <c r="DI930">
        <v>0.2208</v>
      </c>
      <c r="DQ930">
        <v>64</v>
      </c>
    </row>
    <row r="931" spans="95:122" x14ac:dyDescent="0.25">
      <c r="CQ931" t="s">
        <v>639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684</v>
      </c>
      <c r="DH931">
        <v>24801</v>
      </c>
      <c r="DI931">
        <v>0.1918</v>
      </c>
      <c r="DQ931">
        <v>64</v>
      </c>
    </row>
    <row r="932" spans="95:122" x14ac:dyDescent="0.25">
      <c r="CQ932" t="s">
        <v>639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639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728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639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678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639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639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995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639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926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639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959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639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1030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639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639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639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639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639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639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639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1021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639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639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852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639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1199</v>
      </c>
      <c r="DH949">
        <v>22395</v>
      </c>
      <c r="DI949">
        <v>0.2487</v>
      </c>
      <c r="DQ949">
        <v>62</v>
      </c>
    </row>
    <row r="950" spans="95:122" x14ac:dyDescent="0.25">
      <c r="CQ950" t="s">
        <v>639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743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639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639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685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639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639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639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767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639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808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639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639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702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639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912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639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639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639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1049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639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639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974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639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702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639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1220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639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1085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639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639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639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747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639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639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855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639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1046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639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1180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639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1221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639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760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639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744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639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639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818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639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728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639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675</v>
      </c>
      <c r="DH981">
        <v>16676</v>
      </c>
      <c r="DI981">
        <v>0.2152</v>
      </c>
      <c r="DQ981">
        <v>60</v>
      </c>
    </row>
    <row r="982" spans="95:121" x14ac:dyDescent="0.25">
      <c r="CQ982" t="s">
        <v>639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716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639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762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639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639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700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639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639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639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639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639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639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808</v>
      </c>
      <c r="DH991">
        <v>17057</v>
      </c>
      <c r="DI991">
        <v>0.1842</v>
      </c>
      <c r="DQ991">
        <v>60</v>
      </c>
    </row>
    <row r="992" spans="95:121" x14ac:dyDescent="0.25">
      <c r="CQ992" t="s">
        <v>639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639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639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639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639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639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684</v>
      </c>
      <c r="DH997">
        <v>38279</v>
      </c>
      <c r="DI997">
        <v>0.21</v>
      </c>
      <c r="DQ997">
        <v>60</v>
      </c>
    </row>
    <row r="998" spans="95:121" x14ac:dyDescent="0.25">
      <c r="CQ998" t="s">
        <v>639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1028</v>
      </c>
      <c r="DH998">
        <v>34603</v>
      </c>
      <c r="DI998">
        <v>0.1842</v>
      </c>
      <c r="DQ998">
        <v>60</v>
      </c>
    </row>
    <row r="999" spans="95:121" x14ac:dyDescent="0.25">
      <c r="CQ999" t="s">
        <v>639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639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702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639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639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639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639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639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639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639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716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639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639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639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639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855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639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841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639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639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639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639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796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639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702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639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639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639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639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732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639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639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1180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639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696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639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855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639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639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735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639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732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639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639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639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639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639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639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639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639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852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639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639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731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639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772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639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639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679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639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750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639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708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639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639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744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639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1015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639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896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639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748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639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788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639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741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639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852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639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1222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639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713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639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639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639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639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639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639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1200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639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1210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639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639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639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639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639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639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639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639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639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639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639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639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878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639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955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639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639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639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1223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639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639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639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639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850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639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1029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639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639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852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639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792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639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709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639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639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745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639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731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639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687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639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818</v>
      </c>
      <c r="DH1090">
        <v>20866</v>
      </c>
      <c r="DI1090">
        <v>0.5</v>
      </c>
      <c r="DQ1090">
        <v>50</v>
      </c>
    </row>
    <row r="1091" spans="95:121" x14ac:dyDescent="0.25">
      <c r="CQ1091" t="s">
        <v>639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959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639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639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708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639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639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1111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639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639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857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639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754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639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684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639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700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639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639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723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639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639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895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639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639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1146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639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639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639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684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639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1092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639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1224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639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1126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639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639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639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639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639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825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639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941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639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639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639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639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639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702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639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1114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639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639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639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639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639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942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639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639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639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755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639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726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639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696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639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639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723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639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639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767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639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844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639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639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639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639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639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896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639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639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639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639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639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639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639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639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639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686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639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639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639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639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1093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639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1022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639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639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639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639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777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639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639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639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639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639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826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639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639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639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639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639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852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639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639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639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639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639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639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1003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639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639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639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639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639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639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639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757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639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639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639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639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639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639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639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639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9" priority="1" operator="containsText" text="kenneth">
      <formula>NOT(ISERROR(SEARCH("kenneth",E3)))</formula>
    </cfRule>
  </conditionalFormatting>
  <conditionalFormatting sqref="R9:R59">
    <cfRule type="duplicateValues" dxfId="8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256"/>
  <sheetViews>
    <sheetView topLeftCell="DB7" zoomScale="70" zoomScaleNormal="70" workbookViewId="0">
      <selection activeCell="CM8" sqref="CM8:DN8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18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80" t="e">
        <f>VLOOKUP(D1_MARZO_202655[[#This Row],[ASESOR]],#REF!,2,0)</f>
        <v>#REF!</v>
      </c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118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80" t="e">
        <f>VLOOKUP(D1_MARZO_202655[[#This Row],[ASESOR]],#REF!,2,0)</f>
        <v>#REF!</v>
      </c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118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80" t="e">
        <f>VLOOKUP(D1_MARZO_202655[[#This Row],[ASESOR]],#REF!,2,0)</f>
        <v>#REF!</v>
      </c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V5" s="45"/>
    </row>
    <row r="6" spans="1:118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 t="e">
        <f>VLOOKUP(D1_MARZO_202655[[#This Row],[ASESOR]],#REF!,2,0)</f>
        <v>#REF!</v>
      </c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4" t="s">
        <v>627</v>
      </c>
      <c r="CH8" s="74" t="s">
        <v>533</v>
      </c>
      <c r="CI8" s="74" t="s">
        <v>503</v>
      </c>
      <c r="CJ8" s="74" t="s">
        <v>525</v>
      </c>
      <c r="CK8" s="74" t="s">
        <v>529</v>
      </c>
      <c r="CM8" s="87" t="s">
        <v>642</v>
      </c>
      <c r="CN8" s="86" t="s">
        <v>643</v>
      </c>
      <c r="CO8" s="86" t="s">
        <v>644</v>
      </c>
      <c r="CP8" s="86" t="s">
        <v>645</v>
      </c>
      <c r="CQ8" s="86" t="s">
        <v>646</v>
      </c>
      <c r="CR8" s="86" t="s">
        <v>673</v>
      </c>
      <c r="CS8" s="86" t="s">
        <v>647</v>
      </c>
      <c r="CT8" s="86" t="s">
        <v>648</v>
      </c>
      <c r="CU8" s="86" t="s">
        <v>649</v>
      </c>
      <c r="CV8" s="86" t="s">
        <v>650</v>
      </c>
      <c r="CW8" s="86" t="s">
        <v>651</v>
      </c>
      <c r="CX8" s="86" t="s">
        <v>652</v>
      </c>
      <c r="CY8" s="86" t="s">
        <v>653</v>
      </c>
      <c r="CZ8" s="86" t="s">
        <v>654</v>
      </c>
      <c r="DA8" s="86" t="s">
        <v>655</v>
      </c>
      <c r="DB8" s="86" t="s">
        <v>656</v>
      </c>
      <c r="DC8" s="86" t="s">
        <v>657</v>
      </c>
      <c r="DD8" s="86" t="s">
        <v>658</v>
      </c>
      <c r="DE8" s="86" t="s">
        <v>659</v>
      </c>
      <c r="DF8" s="86" t="s">
        <v>660</v>
      </c>
      <c r="DG8" s="86" t="s">
        <v>661</v>
      </c>
      <c r="DH8" s="86" t="s">
        <v>674</v>
      </c>
      <c r="DI8" s="86" t="s">
        <v>662</v>
      </c>
      <c r="DJ8" s="86" t="s">
        <v>663</v>
      </c>
      <c r="DK8" s="86" t="s">
        <v>665</v>
      </c>
      <c r="DL8" s="86" t="s">
        <v>666</v>
      </c>
      <c r="DM8" s="86" t="s">
        <v>667</v>
      </c>
      <c r="DN8" s="88" t="s">
        <v>664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0.70901785714285714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S9">
        <v>0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5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81">
        <v>648361.04</v>
      </c>
      <c r="CE9" s="82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639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717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0.26267857142857143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IFERROR(VLOOKUP(DATA_MARZO_202651[[#This Row],[ASER_]],$B:$G,4,0),"")</f>
        <v>JOHAN</v>
      </c>
      <c r="P10" s="6">
        <f>SUM(DATA_MARZO_202651[[#This Row],[1]:[30]])</f>
        <v>14710</v>
      </c>
      <c r="Q10" s="6">
        <f>VLOOKUP(DATA_MARZO_202651[[#This Row],[ASER_]],D1_MARZO_202655[[ASESOR_CRR]:[META]],2,0)</f>
        <v>56000</v>
      </c>
      <c r="R10" t="s">
        <v>109</v>
      </c>
      <c r="S10">
        <v>0</v>
      </c>
      <c r="U10">
        <v>1000</v>
      </c>
      <c r="AA10">
        <v>610</v>
      </c>
      <c r="AG10">
        <v>375</v>
      </c>
      <c r="AH10">
        <v>8000</v>
      </c>
      <c r="AP10">
        <v>375</v>
      </c>
      <c r="AQ10">
        <v>850</v>
      </c>
      <c r="AU10">
        <v>3500</v>
      </c>
      <c r="AV10" s="55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3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639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849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1.1518928571428571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S11">
        <v>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5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360924.15</v>
      </c>
      <c r="AZ11" s="16">
        <f>IFERROR(DITE_MARZO_202656[[#This Row],[RECUPERO SUPERVISOR]]/DITE_MARZO_202656[[#This Row],[META SUPER]],"")</f>
        <v>0.59183902203054928</v>
      </c>
      <c r="BA11" s="10" t="s">
        <v>2</v>
      </c>
      <c r="BB11" s="46">
        <v>420</v>
      </c>
      <c r="BC11" s="46">
        <v>5117</v>
      </c>
      <c r="BD11" s="46">
        <v>24722</v>
      </c>
      <c r="BE11" s="46">
        <v>43930</v>
      </c>
      <c r="BF11" s="46">
        <v>69813</v>
      </c>
      <c r="BG11" s="46">
        <v>76028</v>
      </c>
      <c r="BH11" s="46">
        <v>76028</v>
      </c>
      <c r="BI11" s="46">
        <v>91059.65</v>
      </c>
      <c r="BJ11" s="46">
        <v>101935.65</v>
      </c>
      <c r="BK11" s="46">
        <v>112635.65</v>
      </c>
      <c r="BL11" s="46">
        <v>118227.65</v>
      </c>
      <c r="BM11" s="46">
        <v>121737.65</v>
      </c>
      <c r="BN11" s="46">
        <v>140893.65</v>
      </c>
      <c r="BO11" s="46">
        <v>142393.65</v>
      </c>
      <c r="BP11" s="46">
        <v>164613.65</v>
      </c>
      <c r="BQ11" s="46">
        <v>196313.65</v>
      </c>
      <c r="BR11" s="46">
        <v>219413.65</v>
      </c>
      <c r="BS11" s="46">
        <v>233811.15</v>
      </c>
      <c r="BT11" s="46">
        <v>243886.15</v>
      </c>
      <c r="BU11" s="46">
        <v>244486.15</v>
      </c>
      <c r="BV11" s="46">
        <v>244486.15</v>
      </c>
      <c r="BW11" s="46">
        <v>271039.15000000002</v>
      </c>
      <c r="BX11" s="46">
        <v>297119.15000000002</v>
      </c>
      <c r="BY11" s="46">
        <v>308559.15000000002</v>
      </c>
      <c r="BZ11" s="46">
        <v>317109.15000000002</v>
      </c>
      <c r="CA11" s="46">
        <v>333067.15000000002</v>
      </c>
      <c r="CB11" s="46">
        <v>333967.15000000002</v>
      </c>
      <c r="CC11" s="46">
        <v>333967.15000000002</v>
      </c>
      <c r="CD11" s="83">
        <v>360924.15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639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689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0.74501785714285718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S12">
        <v>0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5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429130.3</v>
      </c>
      <c r="AZ12" s="17">
        <f>IFERROR(DITE_MARZO_202656[[#This Row],[RECUPERO SUPERVISOR]]/DITE_MARZO_202656[[#This Row],[META SUPER]],"")</f>
        <v>0.70368263546697052</v>
      </c>
      <c r="BA12" s="11" t="s">
        <v>125</v>
      </c>
      <c r="BB12" s="46">
        <v>800</v>
      </c>
      <c r="BC12" s="46">
        <v>21427</v>
      </c>
      <c r="BD12" s="46">
        <v>29865</v>
      </c>
      <c r="BE12" s="46">
        <v>35665</v>
      </c>
      <c r="BF12" s="46">
        <v>44315</v>
      </c>
      <c r="BG12" s="46">
        <v>57815</v>
      </c>
      <c r="BH12" s="46">
        <v>57815</v>
      </c>
      <c r="BI12" s="46">
        <v>69765</v>
      </c>
      <c r="BJ12" s="46">
        <v>87775</v>
      </c>
      <c r="BK12" s="46">
        <v>95975</v>
      </c>
      <c r="BL12" s="46">
        <v>113190</v>
      </c>
      <c r="BM12" s="46">
        <v>133490</v>
      </c>
      <c r="BN12" s="46">
        <v>133490</v>
      </c>
      <c r="BO12" s="46">
        <v>133490</v>
      </c>
      <c r="BP12" s="46">
        <v>171865</v>
      </c>
      <c r="BQ12" s="46">
        <v>198633</v>
      </c>
      <c r="BR12" s="46">
        <v>236310</v>
      </c>
      <c r="BS12" s="46">
        <v>244870.3</v>
      </c>
      <c r="BT12" s="46">
        <v>295465.3</v>
      </c>
      <c r="BU12" s="46">
        <v>316565.3</v>
      </c>
      <c r="BV12" s="46">
        <v>316565.3</v>
      </c>
      <c r="BW12" s="46">
        <v>334785.3</v>
      </c>
      <c r="BX12" s="46">
        <v>352394.3</v>
      </c>
      <c r="BY12" s="46">
        <v>357519.3</v>
      </c>
      <c r="BZ12" s="46">
        <v>365799.3</v>
      </c>
      <c r="CA12" s="46">
        <v>399590.3</v>
      </c>
      <c r="CB12" s="46">
        <v>399990.3</v>
      </c>
      <c r="CC12" s="46">
        <v>399990.3</v>
      </c>
      <c r="CD12" s="83">
        <v>429130.3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639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0.27348214285714284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IFERROR(VLOOKUP(DATA_MARZO_202651[[#This Row],[ASER_]],$B:$G,4,0),"")</f>
        <v>JOHAN</v>
      </c>
      <c r="P13" s="6">
        <f>SUM(DATA_MARZO_202651[[#This Row],[1]:[30]])</f>
        <v>15315</v>
      </c>
      <c r="Q13" s="6">
        <f>VLOOKUP(DATA_MARZO_202651[[#This Row],[ASER_]],D1_MARZO_202655[[ASESOR_CRR]:[META]],2,0)</f>
        <v>56000</v>
      </c>
      <c r="R13" t="s">
        <v>85</v>
      </c>
      <c r="S13" s="47">
        <v>0</v>
      </c>
      <c r="T13">
        <v>4000</v>
      </c>
      <c r="W13">
        <v>315</v>
      </c>
      <c r="X13">
        <v>1000</v>
      </c>
      <c r="Z13">
        <v>1150</v>
      </c>
      <c r="AO13">
        <v>8500</v>
      </c>
      <c r="AP13">
        <v>350</v>
      </c>
      <c r="AV13" s="55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210779.56</v>
      </c>
      <c r="AZ13" s="16">
        <f>IFERROR(DITE_MARZO_202656[[#This Row],[RECUPERO SUPERVISOR]]/DITE_MARZO_202656[[#This Row],[META SUPER]],"")</f>
        <v>0.78564661855916029</v>
      </c>
      <c r="BA13" s="10" t="s">
        <v>7</v>
      </c>
      <c r="BB13" s="46">
        <v>1000</v>
      </c>
      <c r="BC13" s="46">
        <v>6050</v>
      </c>
      <c r="BD13" s="46">
        <v>10006</v>
      </c>
      <c r="BE13" s="46">
        <v>12850</v>
      </c>
      <c r="BF13" s="46">
        <v>19706</v>
      </c>
      <c r="BG13" s="46">
        <v>28294</v>
      </c>
      <c r="BH13" s="46">
        <v>28294</v>
      </c>
      <c r="BI13" s="46">
        <v>48677</v>
      </c>
      <c r="BJ13" s="46">
        <v>59626</v>
      </c>
      <c r="BK13" s="45">
        <v>65226</v>
      </c>
      <c r="BL13" s="46">
        <v>75526</v>
      </c>
      <c r="BM13" s="46">
        <v>82476</v>
      </c>
      <c r="BN13" s="46">
        <v>82476</v>
      </c>
      <c r="BO13" s="46">
        <v>82676</v>
      </c>
      <c r="BP13" s="45">
        <v>92006</v>
      </c>
      <c r="BQ13" s="46">
        <v>106767</v>
      </c>
      <c r="BR13" s="46">
        <v>115584.13</v>
      </c>
      <c r="BS13" s="46">
        <v>129408.13</v>
      </c>
      <c r="BT13" s="45">
        <v>140218.13</v>
      </c>
      <c r="BU13" s="46">
        <v>140218.13</v>
      </c>
      <c r="BV13" s="46">
        <v>140218.13</v>
      </c>
      <c r="BW13" s="46">
        <v>143120.13</v>
      </c>
      <c r="BX13" s="46">
        <v>153014.56</v>
      </c>
      <c r="BY13" s="46">
        <v>162314.56</v>
      </c>
      <c r="BZ13" s="46">
        <v>169164.56</v>
      </c>
      <c r="CA13" s="46">
        <v>189454.56</v>
      </c>
      <c r="CB13" s="46">
        <v>190754.56</v>
      </c>
      <c r="CC13" s="46">
        <v>191354.56</v>
      </c>
      <c r="CD13" s="46">
        <v>210779.56</v>
      </c>
      <c r="CE13" s="84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639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731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0.94738461538461538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&gt;70%</v>
      </c>
      <c r="O14" s="55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>
        <v>0</v>
      </c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5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639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679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1.5744639344262295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>
        <v>0</v>
      </c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5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639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801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0.52193750000000005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IFERROR(VLOOKUP(DATA_MARZO_202651[[#This Row],[ASER_]],$B:$G,4,0),"")</f>
        <v>LEONOR</v>
      </c>
      <c r="P16" s="6">
        <f>SUM(DATA_MARZO_202651[[#This Row],[1]:[30]])</f>
        <v>8351</v>
      </c>
      <c r="Q16" s="6">
        <f>VLOOKUP(DATA_MARZO_202651[[#This Row],[ASER_]],D1_MARZO_202655[[ASESOR_CRR]:[META]],2,0)</f>
        <v>16000</v>
      </c>
      <c r="R16" t="s">
        <v>41</v>
      </c>
      <c r="S16">
        <v>0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P16">
        <v>2000</v>
      </c>
      <c r="AS16">
        <v>300</v>
      </c>
      <c r="AU16">
        <v>600</v>
      </c>
      <c r="AV16" s="55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639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1.2330892857142857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5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639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857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0.76544262295081966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S18">
        <v>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5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639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791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0.75075409836065576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&gt;70%</v>
      </c>
      <c r="O19" s="55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S19">
        <v>0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5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639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749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0.42967857142857141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&gt;40%</v>
      </c>
      <c r="O20" s="55" t="str">
        <f>IFERROR(VLOOKUP(DATA_MARZO_202651[[#This Row],[ASER_]],$B:$G,4,0),"")</f>
        <v>JORGE</v>
      </c>
      <c r="P20" s="6">
        <f>SUM(DATA_MARZO_202651[[#This Row],[1]:[30]])</f>
        <v>24062</v>
      </c>
      <c r="Q20" s="6">
        <f>VLOOKUP(DATA_MARZO_202651[[#This Row],[ASER_]],D1_MARZO_202655[[ASESOR_CRR]:[META]],2,0)</f>
        <v>56000</v>
      </c>
      <c r="R20" t="s">
        <v>377</v>
      </c>
      <c r="S20">
        <v>0</v>
      </c>
      <c r="V20">
        <v>2708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5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639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734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1.0736250000000001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LEONOR</v>
      </c>
      <c r="P21" s="6">
        <f>SUM(DATA_MARZO_202651[[#This Row],[1]:[30]])</f>
        <v>17178</v>
      </c>
      <c r="Q21" s="6">
        <f>VLOOKUP(DATA_MARZO_202651[[#This Row],[ASER_]],D1_MARZO_202655[[ASESOR_CRR]:[META]],2,0)</f>
        <v>16000</v>
      </c>
      <c r="R21" t="s">
        <v>495</v>
      </c>
      <c r="S21">
        <v>0</v>
      </c>
      <c r="T21">
        <v>4700</v>
      </c>
      <c r="V21">
        <v>494</v>
      </c>
      <c r="W21">
        <v>1511</v>
      </c>
      <c r="X21">
        <v>500</v>
      </c>
      <c r="AA21">
        <v>450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150</v>
      </c>
      <c r="AP21">
        <v>200</v>
      </c>
      <c r="AQ21">
        <v>1715</v>
      </c>
      <c r="AR21">
        <v>3170</v>
      </c>
      <c r="AU21">
        <v>555</v>
      </c>
      <c r="AV21" s="55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639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0.67121964285714286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S22">
        <v>0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5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639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1.0776785714285715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IFERROR(VLOOKUP(DATA_MARZO_202651[[#This Row],[ASER_]],$B:$G,4,0),"")</f>
        <v>JORGE</v>
      </c>
      <c r="P23" s="6">
        <f>SUM(DATA_MARZO_202651[[#This Row],[1]:[30]])</f>
        <v>60350</v>
      </c>
      <c r="Q23" s="6">
        <f>VLOOKUP(DATA_MARZO_202651[[#This Row],[ASER_]],D1_MARZO_202655[[ASESOR_CRR]:[META]],2,0)</f>
        <v>56000</v>
      </c>
      <c r="R23" t="s">
        <v>22</v>
      </c>
      <c r="S23">
        <v>0</v>
      </c>
      <c r="U23">
        <v>12500</v>
      </c>
      <c r="W23">
        <v>3000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5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639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0.61030357142857139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IFERROR(VLOOKUP(DATA_MARZO_202651[[#This Row],[ASER_]],$B:$G,4,0),"")</f>
        <v>JORGE</v>
      </c>
      <c r="P24" s="6">
        <f>SUM(DATA_MARZO_202651[[#This Row],[1]:[30]])</f>
        <v>34177</v>
      </c>
      <c r="Q24" s="6">
        <f>VLOOKUP(DATA_MARZO_202651[[#This Row],[ASER_]],D1_MARZO_202655[[ASESOR_CRR]:[META]],2,0)</f>
        <v>56000</v>
      </c>
      <c r="R24" t="s">
        <v>24</v>
      </c>
      <c r="S24" s="45">
        <v>0</v>
      </c>
      <c r="T24">
        <v>361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5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639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0.71762295081967209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>
        <v>0</v>
      </c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5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639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730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0.73713846153846152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S26">
        <v>0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5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639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754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1.0736250000000001</v>
      </c>
      <c r="E27" s="35" t="str">
        <f>D1_MARZO_202655[[#This Row],[SUPER]]</f>
        <v>LEONOR</v>
      </c>
      <c r="F27" t="s">
        <v>495</v>
      </c>
      <c r="G27" s="3">
        <v>17178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0.46925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IFERROR(VLOOKUP(DATA_MARZO_202651[[#This Row],[ASER_]],$B:$G,4,0),"")</f>
        <v>JOHAN</v>
      </c>
      <c r="P27" s="6">
        <f>SUM(DATA_MARZO_202651[[#This Row],[1]:[30]])</f>
        <v>26278</v>
      </c>
      <c r="Q27" s="6">
        <f>VLOOKUP(DATA_MARZO_202651[[#This Row],[ASER_]],D1_MARZO_202655[[ASESOR_CRR]:[META]],2,0)</f>
        <v>56000</v>
      </c>
      <c r="R27" t="s">
        <v>12</v>
      </c>
      <c r="S27">
        <v>0</v>
      </c>
      <c r="V27">
        <v>3800</v>
      </c>
      <c r="X27">
        <v>3500</v>
      </c>
      <c r="AB27">
        <v>1500</v>
      </c>
      <c r="AG27">
        <v>3000</v>
      </c>
      <c r="AH27">
        <v>2028</v>
      </c>
      <c r="AI27">
        <v>1850</v>
      </c>
      <c r="AP27">
        <v>3500</v>
      </c>
      <c r="AQ27">
        <v>2500</v>
      </c>
      <c r="AR27">
        <v>2500</v>
      </c>
      <c r="AU27">
        <v>2100</v>
      </c>
      <c r="AV27" s="55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639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0.54625000000000001</v>
      </c>
      <c r="E28" s="35" t="str">
        <f>D1_MARZO_202655[[#This Row],[SUPER]]</f>
        <v>LEONOR</v>
      </c>
      <c r="F28" t="s">
        <v>549</v>
      </c>
      <c r="G28" s="3">
        <v>8740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0.99737142857142858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IFERROR(VLOOKUP(DATA_MARZO_202651[[#This Row],[ASER_]],$B:$G,4,0),"")</f>
        <v>LEONOR</v>
      </c>
      <c r="P28" s="6">
        <f>SUM(DATA_MARZO_202651[[#This Row],[1]:[30]])</f>
        <v>34908</v>
      </c>
      <c r="Q28" s="6">
        <f>VLOOKUP(DATA_MARZO_202651[[#This Row],[ASER_]],D1_MARZO_202655[[ASESOR_CRR]:[META]],2,0)</f>
        <v>35000</v>
      </c>
      <c r="R28" t="s">
        <v>51</v>
      </c>
      <c r="S28">
        <v>0</v>
      </c>
      <c r="U28" s="45"/>
      <c r="W28">
        <v>600</v>
      </c>
      <c r="X28">
        <v>1000</v>
      </c>
      <c r="Z28">
        <v>13500</v>
      </c>
      <c r="AB28">
        <v>750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1250</v>
      </c>
      <c r="AQ28">
        <v>135</v>
      </c>
      <c r="AS28">
        <v>300</v>
      </c>
      <c r="AU28">
        <v>2700</v>
      </c>
      <c r="AV28" s="55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639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0.73875000000000002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S29">
        <v>0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5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639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0.52193750000000005</v>
      </c>
      <c r="E30" s="35" t="str">
        <f>D1_MARZO_202655[[#This Row],[SUPER]]</f>
        <v>LEONOR</v>
      </c>
      <c r="F30" t="s">
        <v>41</v>
      </c>
      <c r="G30" s="3">
        <v>8351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1.9063692307692308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&gt;100%</v>
      </c>
      <c r="O30" s="55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S30">
        <v>0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5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639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0.63897142857142852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5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639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0.26795803571428572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IFERROR(VLOOKUP(DATA_MARZO_202651[[#This Row],[ASER_]],$B:$G,4,0),"")</f>
        <v>JORGE</v>
      </c>
      <c r="P32" s="6">
        <f>SUM(DATA_MARZO_202651[[#This Row],[1]:[30]])</f>
        <v>15005.65</v>
      </c>
      <c r="Q32" s="6">
        <f>VLOOKUP(DATA_MARZO_202651[[#This Row],[ASER_]],D1_MARZO_202655[[ASESOR_CRR]:[META]],2,0)</f>
        <v>56000</v>
      </c>
      <c r="R32" t="s">
        <v>564</v>
      </c>
      <c r="S32">
        <v>0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O32">
        <v>5500</v>
      </c>
      <c r="AQ32">
        <v>750</v>
      </c>
      <c r="AR32">
        <v>242</v>
      </c>
      <c r="AV32" s="55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639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708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0.99737142857142858</v>
      </c>
      <c r="E33" s="35" t="str">
        <f>D1_MARZO_202655[[#This Row],[SUPER]]</f>
        <v>LEONOR</v>
      </c>
      <c r="F33" t="s">
        <v>51</v>
      </c>
      <c r="G33" s="3">
        <v>34908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0.69160714285714286</v>
      </c>
      <c r="N33" s="54" t="str" cm="1">
        <f t="array" ref="N33">IF(DATA_MARZO_202651[[#This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S33">
        <v>0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5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639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712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1.1995384615384614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S34">
        <v>0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5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639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0.75437500000000002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S35">
        <v>0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5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639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0.49660714285714286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IFERROR(VLOOKUP(DATA_MARZO_202651[[#This Row],[ASER_]],$B:$G,4,0),"")</f>
        <v>JORGE</v>
      </c>
      <c r="P36" s="6">
        <f>SUM(DATA_MARZO_202651[[#This Row],[1]:[30]])</f>
        <v>27810</v>
      </c>
      <c r="Q36" s="6">
        <f>VLOOKUP(DATA_MARZO_202651[[#This Row],[ASER_]],D1_MARZO_202655[[ASESOR_CRR]:[META]],2,0)</f>
        <v>56000</v>
      </c>
      <c r="R36" t="s">
        <v>65</v>
      </c>
      <c r="S36">
        <v>0</v>
      </c>
      <c r="T36">
        <v>700</v>
      </c>
      <c r="W36">
        <v>1000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5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639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1104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0.74205714285714286</v>
      </c>
      <c r="E37" s="35" t="str">
        <f>D1_MARZO_202655[[#This Row],[SUPER]]</f>
        <v>LEONOR</v>
      </c>
      <c r="F37" t="s">
        <v>73</v>
      </c>
      <c r="G37" s="3">
        <v>25972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0.40381976744186049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&gt;40%</v>
      </c>
      <c r="O37" s="55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5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639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0.54625000000000001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IFERROR(VLOOKUP(DATA_MARZO_202651[[#This Row],[ASER_]],$B:$G,4,0),"")</f>
        <v>LEONOR</v>
      </c>
      <c r="P38" s="6">
        <f>SUM(DATA_MARZO_202651[[#This Row],[1]:[30]])</f>
        <v>8740</v>
      </c>
      <c r="Q38" s="6">
        <f>VLOOKUP(DATA_MARZO_202651[[#This Row],[ASER_]],D1_MARZO_202655[[ASESOR_CRR]:[META]],2,0)</f>
        <v>16000</v>
      </c>
      <c r="R38" t="s">
        <v>549</v>
      </c>
      <c r="S38">
        <v>0</v>
      </c>
      <c r="T38">
        <v>350</v>
      </c>
      <c r="U38">
        <v>70</v>
      </c>
      <c r="W38" s="5">
        <v>250</v>
      </c>
      <c r="X38" s="6">
        <v>50</v>
      </c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/>
      <c r="AV38" s="55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639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0.76381600000000005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S39">
        <v>0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5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639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1105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0.58436046511627904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S40">
        <v>0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5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639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710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1.1982295081967214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S41">
        <v>0</v>
      </c>
      <c r="V41">
        <v>300</v>
      </c>
      <c r="W41" s="5"/>
      <c r="X41" s="6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5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639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1.3311428571428572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JORGE</v>
      </c>
      <c r="P42" s="6">
        <f>SUM(DATA_MARZO_202651[[#This Row],[1]:[30]])</f>
        <v>74544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 s="5">
        <v>20933</v>
      </c>
      <c r="X42" s="6">
        <v>200</v>
      </c>
      <c r="Y42" s="6"/>
      <c r="Z42" s="6">
        <v>3290</v>
      </c>
      <c r="AA42" s="6">
        <v>268</v>
      </c>
      <c r="AB42" s="6">
        <v>7800</v>
      </c>
      <c r="AC42" s="6">
        <v>500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5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639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843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1.4471187692307692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S43">
        <v>0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5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639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948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0.46925</v>
      </c>
      <c r="E44" s="35" t="str">
        <f>D1_MARZO_202655[[#This Row],[SUPER]]</f>
        <v>JOHAN</v>
      </c>
      <c r="F44" t="s">
        <v>12</v>
      </c>
      <c r="G44" s="3">
        <v>26278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1.4896738461538461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S44">
        <v>0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5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639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770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0.54285714285714282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S45">
        <v>0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5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639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695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6.3116071428571424E-2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S46">
        <v>0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5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639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769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0.27348214285714284</v>
      </c>
      <c r="E47" s="35" t="str">
        <f>D1_MARZO_202655[[#This Row],[SUPER]]</f>
        <v>JOHAN</v>
      </c>
      <c r="F47" t="s">
        <v>85</v>
      </c>
      <c r="G47" s="3">
        <v>15315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0.14196428571428571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IFERROR(VLOOKUP(DATA_MARZO_202651[[#This Row],[ASER_]],$B:$G,4,0),"")</f>
        <v>JORGE</v>
      </c>
      <c r="P47" s="6">
        <f>SUM(DATA_MARZO_202651[[#This Row],[1]:[30]])</f>
        <v>7950</v>
      </c>
      <c r="Q47" s="6">
        <f>VLOOKUP(DATA_MARZO_202651[[#This Row],[ASER_]],D1_MARZO_202655[[ASESOR_CRR]:[META]],2,0)</f>
        <v>56000</v>
      </c>
      <c r="R47" t="s">
        <v>207</v>
      </c>
      <c r="S47">
        <v>0</v>
      </c>
      <c r="X47" s="5"/>
      <c r="Y47" s="6"/>
      <c r="Z47" s="6">
        <v>7000</v>
      </c>
      <c r="AA47" s="6"/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5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639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769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0.26267857142857143</v>
      </c>
      <c r="E48" s="35" t="str">
        <f>D1_MARZO_202655[[#This Row],[SUPER]]</f>
        <v>JOHAN</v>
      </c>
      <c r="F48" t="s">
        <v>109</v>
      </c>
      <c r="G48" s="3">
        <v>14710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1.1767236170212767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S48">
        <v>0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5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639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757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1.3311428571428572</v>
      </c>
      <c r="E49" s="35" t="str">
        <f>D1_MARZO_202655[[#This Row],[SUPER]]</f>
        <v>JORGE</v>
      </c>
      <c r="F49" t="s">
        <v>23</v>
      </c>
      <c r="G49" s="3">
        <v>74544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0.93708928571428574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S49">
        <v>0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5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639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730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1.0776785714285715</v>
      </c>
      <c r="E50" s="35" t="str">
        <f>D1_MARZO_202655[[#This Row],[SUPER]]</f>
        <v>JORGE</v>
      </c>
      <c r="F50" t="s">
        <v>22</v>
      </c>
      <c r="G50" s="3">
        <v>60350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0.36885714285714288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S50">
        <v>0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5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639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834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0.81859016393442618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S51">
        <v>0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5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639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710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3.4666153846153844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S52">
        <v>0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5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639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0.22843749999999999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S53">
        <v>0</v>
      </c>
      <c r="X53" s="5"/>
      <c r="Y53" s="6"/>
      <c r="Z53" s="6">
        <v>300</v>
      </c>
      <c r="AA53" s="6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S53" s="6"/>
      <c r="AT53" s="6"/>
      <c r="AU53" s="6">
        <v>1330</v>
      </c>
      <c r="AV53" s="55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639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0.61030357142857139</v>
      </c>
      <c r="E54" s="35" t="str">
        <f>D1_MARZO_202655[[#This Row],[SUPER]]</f>
        <v>JORGE</v>
      </c>
      <c r="F54" t="s">
        <v>24</v>
      </c>
      <c r="G54" s="3">
        <v>34177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S54">
        <v>0</v>
      </c>
      <c r="T54">
        <v>300</v>
      </c>
      <c r="U54">
        <v>450</v>
      </c>
      <c r="V54">
        <v>895</v>
      </c>
      <c r="W54">
        <v>4500</v>
      </c>
      <c r="X54" s="5">
        <v>1800</v>
      </c>
      <c r="Y54" s="6">
        <v>3000</v>
      </c>
      <c r="Z54" s="6"/>
      <c r="AA54" s="6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S54" s="6"/>
      <c r="AT54" s="6"/>
      <c r="AU54" s="6">
        <v>3600</v>
      </c>
      <c r="AV54" s="55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639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684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0.49660714285714286</v>
      </c>
      <c r="E55" s="35" t="str">
        <f>D1_MARZO_202655[[#This Row],[SUPER]]</f>
        <v>JORGE</v>
      </c>
      <c r="F55" t="s">
        <v>65</v>
      </c>
      <c r="G55" s="3">
        <v>27810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S55">
        <v>0</v>
      </c>
      <c r="T55">
        <v>3500</v>
      </c>
      <c r="V55">
        <v>1000</v>
      </c>
      <c r="X55" s="5"/>
      <c r="Y55" s="6"/>
      <c r="Z55" s="6">
        <v>5500</v>
      </c>
      <c r="AA55" s="6"/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S55" s="6"/>
      <c r="AT55" s="6"/>
      <c r="AU55" s="6">
        <v>642</v>
      </c>
      <c r="AV55" s="55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639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0.42967857142857141</v>
      </c>
      <c r="E56" s="35" t="str">
        <f>D1_MARZO_202655[[#This Row],[SUPER]]</f>
        <v>JORGE</v>
      </c>
      <c r="F56" t="s">
        <v>377</v>
      </c>
      <c r="G56" s="3">
        <v>24062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0.74205714285714286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LEONOR</v>
      </c>
      <c r="P56" s="6">
        <f>SUM(DATA_MARZO_202651[[#This Row],[1]:[30]])</f>
        <v>25972</v>
      </c>
      <c r="Q56" s="6">
        <f>VLOOKUP(DATA_MARZO_202651[[#This Row],[ASER_]],D1_MARZO_202655[[ASESOR_CRR]:[META]],2,0)</f>
        <v>35000</v>
      </c>
      <c r="R56" t="s">
        <v>73</v>
      </c>
      <c r="S56">
        <v>0</v>
      </c>
      <c r="W56">
        <v>1530</v>
      </c>
      <c r="X56" s="5">
        <v>820</v>
      </c>
      <c r="Y56" s="6"/>
      <c r="Z56" s="6">
        <v>470</v>
      </c>
      <c r="AA56" s="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S56" s="6"/>
      <c r="AT56" s="6"/>
      <c r="AU56" s="6">
        <v>4450</v>
      </c>
      <c r="AV56" s="55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639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0.26795803571428572</v>
      </c>
      <c r="E57" s="35" t="str">
        <f>D1_MARZO_202655[[#This Row],[SUPER]]</f>
        <v>JORGE</v>
      </c>
      <c r="F57" t="s">
        <v>564</v>
      </c>
      <c r="G57" s="3">
        <v>15005.65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S57">
        <v>0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5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639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684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0.14196428571428571</v>
      </c>
      <c r="E58" s="35" t="str">
        <f>D1_MARZO_202655[[#This Row],[SUPER]]</f>
        <v>JORGE</v>
      </c>
      <c r="F58" t="s">
        <v>207</v>
      </c>
      <c r="G58" s="3">
        <v>7950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S58">
        <v>0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5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639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S59">
        <v>0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5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639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692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S60">
        <v>0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5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639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855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S61">
        <v>0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5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639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639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678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639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639</v>
      </c>
      <c r="CN64" t="s">
        <v>3</v>
      </c>
      <c r="CO64" t="s">
        <v>96</v>
      </c>
      <c r="CP64">
        <v>46104</v>
      </c>
      <c r="CQ64">
        <v>1</v>
      </c>
      <c r="CR64">
        <v>1</v>
      </c>
      <c r="CT64">
        <v>1</v>
      </c>
      <c r="CV64">
        <v>2.7777777777777778E-4</v>
      </c>
      <c r="CW64">
        <v>2.7777777777777778E-4</v>
      </c>
      <c r="CX64">
        <v>0.23358796296296297</v>
      </c>
      <c r="CY64">
        <v>8.8946759259259253E-2</v>
      </c>
      <c r="CZ64">
        <v>83</v>
      </c>
      <c r="DA64">
        <v>163</v>
      </c>
      <c r="DB64">
        <v>16</v>
      </c>
      <c r="DC64">
        <v>1.6875</v>
      </c>
      <c r="DD64">
        <v>31064</v>
      </c>
      <c r="DE64">
        <v>0.1928</v>
      </c>
      <c r="DF64">
        <v>2</v>
      </c>
      <c r="DG64">
        <v>0.125</v>
      </c>
      <c r="DH64">
        <v>7150</v>
      </c>
      <c r="DI64">
        <v>3575</v>
      </c>
      <c r="DJ64">
        <v>11350</v>
      </c>
      <c r="DK64">
        <v>1.5873999999999999</v>
      </c>
      <c r="DL64">
        <v>0.1053</v>
      </c>
      <c r="DM64">
        <v>96</v>
      </c>
      <c r="DN64">
        <v>5675</v>
      </c>
    </row>
    <row r="65" spans="91:118" x14ac:dyDescent="0.25">
      <c r="CM65" t="s">
        <v>639</v>
      </c>
      <c r="CN65" t="s">
        <v>3</v>
      </c>
      <c r="CO65" t="s">
        <v>29</v>
      </c>
      <c r="CP65">
        <v>46093</v>
      </c>
      <c r="CQ65">
        <v>1</v>
      </c>
      <c r="CR65">
        <v>1</v>
      </c>
      <c r="CT65">
        <v>1</v>
      </c>
      <c r="CV65">
        <v>1.7361111111111112E-4</v>
      </c>
      <c r="CW65">
        <v>1.7361111111111112E-4</v>
      </c>
      <c r="CX65">
        <v>0.18916666666666668</v>
      </c>
      <c r="CY65">
        <v>0.17457175925925925</v>
      </c>
      <c r="CZ65">
        <v>90</v>
      </c>
      <c r="DA65">
        <v>171</v>
      </c>
      <c r="DB65">
        <v>18</v>
      </c>
      <c r="DC65" t="s">
        <v>694</v>
      </c>
      <c r="DD65">
        <v>22594</v>
      </c>
      <c r="DE65">
        <v>0.2</v>
      </c>
      <c r="DF65">
        <v>1</v>
      </c>
      <c r="DG65">
        <v>5.5599999999999997E-2</v>
      </c>
      <c r="DH65">
        <v>6000</v>
      </c>
      <c r="DI65">
        <v>6000</v>
      </c>
      <c r="DJ65">
        <v>6000</v>
      </c>
      <c r="DK65">
        <v>1</v>
      </c>
      <c r="DL65">
        <v>0.1769</v>
      </c>
      <c r="DM65">
        <v>96</v>
      </c>
      <c r="DN65">
        <v>6000</v>
      </c>
    </row>
    <row r="66" spans="91:118" x14ac:dyDescent="0.25">
      <c r="CM66" t="s">
        <v>639</v>
      </c>
      <c r="CN66" t="s">
        <v>3</v>
      </c>
      <c r="CO66" t="s">
        <v>76</v>
      </c>
      <c r="CP66">
        <v>46107</v>
      </c>
      <c r="CQ66">
        <v>1</v>
      </c>
      <c r="CR66">
        <v>1</v>
      </c>
      <c r="CT66">
        <v>1</v>
      </c>
      <c r="CV66">
        <v>1.273148148148148E-4</v>
      </c>
      <c r="CW66">
        <v>1.273148148148148E-4</v>
      </c>
      <c r="CX66">
        <v>0.25122685185185184</v>
      </c>
      <c r="CY66">
        <v>5.334490740740741E-2</v>
      </c>
      <c r="CZ66">
        <v>94</v>
      </c>
      <c r="DA66">
        <v>142</v>
      </c>
      <c r="DB66">
        <v>9</v>
      </c>
      <c r="DC66" t="s">
        <v>1106</v>
      </c>
      <c r="DD66">
        <v>18331</v>
      </c>
      <c r="DE66">
        <v>9.5699999999999993E-2</v>
      </c>
      <c r="DF66">
        <v>2</v>
      </c>
      <c r="DG66">
        <v>0.22220000000000001</v>
      </c>
      <c r="DH66">
        <v>8800</v>
      </c>
      <c r="DI66">
        <v>4400</v>
      </c>
      <c r="DJ66">
        <v>8800</v>
      </c>
      <c r="DK66">
        <v>1</v>
      </c>
      <c r="DL66">
        <v>0.2661</v>
      </c>
      <c r="DM66">
        <v>96</v>
      </c>
      <c r="DN66">
        <v>4400</v>
      </c>
    </row>
    <row r="67" spans="91:118" x14ac:dyDescent="0.25">
      <c r="CM67" t="s">
        <v>639</v>
      </c>
      <c r="CN67" t="s">
        <v>125</v>
      </c>
      <c r="CO67" t="s">
        <v>85</v>
      </c>
      <c r="CP67">
        <v>46105</v>
      </c>
      <c r="CQ67">
        <v>1</v>
      </c>
      <c r="CR67">
        <v>1</v>
      </c>
      <c r="CT67">
        <v>1</v>
      </c>
      <c r="CV67">
        <v>9.2592592592592588E-5</v>
      </c>
      <c r="CW67">
        <v>9.2592592592592588E-5</v>
      </c>
      <c r="CX67">
        <v>0.24945601851851851</v>
      </c>
      <c r="CY67">
        <v>0.13971064814814815</v>
      </c>
      <c r="CZ67">
        <v>77</v>
      </c>
      <c r="DA67">
        <v>213</v>
      </c>
      <c r="DB67">
        <v>20</v>
      </c>
      <c r="DC67">
        <v>1.9</v>
      </c>
      <c r="DD67">
        <v>24813</v>
      </c>
      <c r="DE67">
        <v>0.25969999999999999</v>
      </c>
      <c r="DF67">
        <v>1</v>
      </c>
      <c r="DG67">
        <v>0.05</v>
      </c>
      <c r="DH67">
        <v>8500</v>
      </c>
      <c r="DI67">
        <v>8500</v>
      </c>
      <c r="DJ67">
        <v>8500</v>
      </c>
      <c r="DK67">
        <v>1</v>
      </c>
      <c r="DL67">
        <v>0.15820000000000001</v>
      </c>
      <c r="DM67">
        <v>94</v>
      </c>
      <c r="DN67">
        <v>8500</v>
      </c>
    </row>
    <row r="68" spans="91:118" x14ac:dyDescent="0.25">
      <c r="CM68" t="s">
        <v>639</v>
      </c>
      <c r="CN68" t="s">
        <v>125</v>
      </c>
      <c r="CO68" t="s">
        <v>61</v>
      </c>
      <c r="CP68">
        <v>46093</v>
      </c>
      <c r="CQ68">
        <v>1</v>
      </c>
      <c r="CR68">
        <v>1</v>
      </c>
      <c r="CT68">
        <v>1</v>
      </c>
      <c r="CV68">
        <v>2.199074074074074E-4</v>
      </c>
      <c r="CW68">
        <v>2.199074074074074E-4</v>
      </c>
      <c r="CX68">
        <v>0.23854166666666668</v>
      </c>
      <c r="CY68">
        <v>9.825231481481482E-2</v>
      </c>
      <c r="CZ68">
        <v>79</v>
      </c>
      <c r="DA68">
        <v>188</v>
      </c>
      <c r="DB68">
        <v>18</v>
      </c>
      <c r="DC68" t="s">
        <v>694</v>
      </c>
      <c r="DD68">
        <v>51673</v>
      </c>
      <c r="DE68">
        <v>0.2278</v>
      </c>
      <c r="DF68">
        <v>1</v>
      </c>
      <c r="DG68">
        <v>5.5599999999999997E-2</v>
      </c>
      <c r="DH68">
        <v>3500</v>
      </c>
      <c r="DI68">
        <v>3500</v>
      </c>
      <c r="DJ68">
        <v>3500</v>
      </c>
      <c r="DK68">
        <v>1</v>
      </c>
      <c r="DL68">
        <v>0.11169999999999999</v>
      </c>
      <c r="DM68">
        <v>94</v>
      </c>
      <c r="DN68">
        <v>3500</v>
      </c>
    </row>
    <row r="69" spans="91:118" x14ac:dyDescent="0.25">
      <c r="CM69" t="s">
        <v>639</v>
      </c>
      <c r="CN69" t="s">
        <v>125</v>
      </c>
      <c r="CO69" t="s">
        <v>61</v>
      </c>
      <c r="CP69">
        <v>46094</v>
      </c>
      <c r="CQ69">
        <v>1</v>
      </c>
      <c r="CR69">
        <v>1</v>
      </c>
      <c r="CT69">
        <v>1</v>
      </c>
      <c r="CV69">
        <v>2.8935185185185184E-4</v>
      </c>
      <c r="CW69">
        <v>2.8935185185185184E-4</v>
      </c>
      <c r="CX69">
        <v>0.24996527777777777</v>
      </c>
      <c r="CY69">
        <v>8.6504629629629626E-2</v>
      </c>
      <c r="CZ69">
        <v>86</v>
      </c>
      <c r="DA69">
        <v>238</v>
      </c>
      <c r="DB69">
        <v>20</v>
      </c>
      <c r="DC69">
        <v>2.1</v>
      </c>
      <c r="DD69">
        <v>18394</v>
      </c>
      <c r="DE69">
        <v>0.2326</v>
      </c>
      <c r="DF69">
        <v>1</v>
      </c>
      <c r="DG69">
        <v>0.05</v>
      </c>
      <c r="DH69">
        <v>2000</v>
      </c>
      <c r="DI69">
        <v>2000</v>
      </c>
      <c r="DJ69">
        <v>2000</v>
      </c>
      <c r="DK69">
        <v>1</v>
      </c>
      <c r="DL69">
        <v>0.22170000000000001</v>
      </c>
      <c r="DM69">
        <v>94</v>
      </c>
      <c r="DN69">
        <v>2000</v>
      </c>
    </row>
    <row r="70" spans="91:118" x14ac:dyDescent="0.25">
      <c r="CM70" t="s">
        <v>639</v>
      </c>
      <c r="CN70" t="s">
        <v>125</v>
      </c>
      <c r="CO70" t="s">
        <v>12</v>
      </c>
      <c r="CP70">
        <v>46107</v>
      </c>
      <c r="CQ70">
        <v>1</v>
      </c>
      <c r="CR70">
        <v>1</v>
      </c>
      <c r="CT70">
        <v>1</v>
      </c>
      <c r="CV70">
        <v>1.3888888888888889E-4</v>
      </c>
      <c r="CW70">
        <v>1.3888888888888889E-4</v>
      </c>
      <c r="CX70">
        <v>0.17414351851851853</v>
      </c>
      <c r="CY70">
        <v>0.16927083333333334</v>
      </c>
      <c r="CZ70">
        <v>89</v>
      </c>
      <c r="DA70">
        <v>201</v>
      </c>
      <c r="DB70">
        <v>21</v>
      </c>
      <c r="DC70" t="s">
        <v>750</v>
      </c>
      <c r="DD70">
        <v>27593</v>
      </c>
      <c r="DE70">
        <v>0.23599999999999999</v>
      </c>
      <c r="DF70">
        <v>1</v>
      </c>
      <c r="DG70">
        <v>4.7600000000000003E-2</v>
      </c>
      <c r="DH70">
        <v>2500</v>
      </c>
      <c r="DI70">
        <v>2500</v>
      </c>
      <c r="DJ70">
        <v>2500</v>
      </c>
      <c r="DK70">
        <v>1</v>
      </c>
      <c r="DL70">
        <v>0.1171</v>
      </c>
      <c r="DM70">
        <v>94</v>
      </c>
      <c r="DN70">
        <v>2500</v>
      </c>
    </row>
    <row r="71" spans="91:118" x14ac:dyDescent="0.25">
      <c r="CM71" t="s">
        <v>639</v>
      </c>
      <c r="CN71" t="s">
        <v>125</v>
      </c>
      <c r="CO71" t="s">
        <v>122</v>
      </c>
      <c r="CP71">
        <v>46092</v>
      </c>
      <c r="CQ71">
        <v>1</v>
      </c>
      <c r="CR71">
        <v>1</v>
      </c>
      <c r="CS71">
        <v>1</v>
      </c>
      <c r="CV71">
        <v>4.5833333333333334E-3</v>
      </c>
      <c r="CW71">
        <v>4.5833333333333334E-3</v>
      </c>
      <c r="CX71">
        <v>0.25743055555555555</v>
      </c>
      <c r="CY71">
        <v>5.814814814814815E-2</v>
      </c>
      <c r="CZ71">
        <v>52</v>
      </c>
      <c r="DA71">
        <v>173</v>
      </c>
      <c r="DB71">
        <v>7</v>
      </c>
      <c r="DC71" t="s">
        <v>808</v>
      </c>
      <c r="DD71">
        <v>33839</v>
      </c>
      <c r="DE71">
        <v>0.1346</v>
      </c>
      <c r="DF71">
        <v>1</v>
      </c>
      <c r="DG71">
        <v>0.1429</v>
      </c>
      <c r="DH71">
        <v>4500</v>
      </c>
      <c r="DI71">
        <v>4500</v>
      </c>
      <c r="DJ71">
        <v>4500</v>
      </c>
      <c r="DK71">
        <v>1</v>
      </c>
      <c r="DL71">
        <v>0.18</v>
      </c>
      <c r="DM71">
        <v>94</v>
      </c>
      <c r="DN71">
        <v>4500</v>
      </c>
    </row>
    <row r="72" spans="91:118" x14ac:dyDescent="0.25">
      <c r="CM72" t="s">
        <v>639</v>
      </c>
      <c r="CN72" t="s">
        <v>125</v>
      </c>
      <c r="CO72" t="s">
        <v>122</v>
      </c>
      <c r="CP72">
        <v>46101</v>
      </c>
      <c r="CQ72">
        <v>1</v>
      </c>
      <c r="CR72">
        <v>1</v>
      </c>
      <c r="CT72">
        <v>1</v>
      </c>
      <c r="CV72">
        <v>5.3240740740740744E-4</v>
      </c>
      <c r="CW72">
        <v>5.3240740740740744E-4</v>
      </c>
      <c r="CX72">
        <v>0.18365740740740741</v>
      </c>
      <c r="CY72">
        <v>0.13957175925925927</v>
      </c>
      <c r="CZ72">
        <v>48</v>
      </c>
      <c r="DA72">
        <v>170</v>
      </c>
      <c r="DB72">
        <v>14</v>
      </c>
      <c r="DC72" t="s">
        <v>705</v>
      </c>
      <c r="DD72">
        <v>37312</v>
      </c>
      <c r="DE72">
        <v>0.29170000000000001</v>
      </c>
      <c r="DF72">
        <v>2</v>
      </c>
      <c r="DG72">
        <v>0.1429</v>
      </c>
      <c r="DH72">
        <v>7600</v>
      </c>
      <c r="DI72">
        <v>3800</v>
      </c>
      <c r="DJ72">
        <v>7600</v>
      </c>
      <c r="DK72">
        <v>1</v>
      </c>
      <c r="DL72">
        <v>0.22040000000000001</v>
      </c>
      <c r="DM72">
        <v>94</v>
      </c>
      <c r="DN72">
        <v>3800</v>
      </c>
    </row>
    <row r="73" spans="91:118" x14ac:dyDescent="0.25">
      <c r="CM73" t="s">
        <v>639</v>
      </c>
      <c r="CN73" t="s">
        <v>125</v>
      </c>
      <c r="CO73" t="s">
        <v>59</v>
      </c>
      <c r="CP73">
        <v>46108</v>
      </c>
      <c r="CQ73">
        <v>1</v>
      </c>
      <c r="CR73">
        <v>1</v>
      </c>
      <c r="CT73">
        <v>1</v>
      </c>
      <c r="CV73">
        <v>5.7870370370370373E-5</v>
      </c>
      <c r="CW73">
        <v>5.7870370370370373E-5</v>
      </c>
      <c r="CX73">
        <v>0.19706018518518517</v>
      </c>
      <c r="CY73">
        <v>0.15634259259259259</v>
      </c>
      <c r="CZ73">
        <v>209</v>
      </c>
      <c r="DA73">
        <v>343</v>
      </c>
      <c r="DB73">
        <v>16</v>
      </c>
      <c r="DC73">
        <v>3.625</v>
      </c>
      <c r="DD73">
        <v>37247</v>
      </c>
      <c r="DE73">
        <v>7.6600000000000001E-2</v>
      </c>
      <c r="DF73">
        <v>4</v>
      </c>
      <c r="DG73">
        <v>0.25</v>
      </c>
      <c r="DH73">
        <v>16785</v>
      </c>
      <c r="DI73">
        <v>4196</v>
      </c>
      <c r="DJ73">
        <v>16785</v>
      </c>
      <c r="DK73">
        <v>1</v>
      </c>
      <c r="DL73">
        <v>0.1216</v>
      </c>
      <c r="DM73">
        <v>94</v>
      </c>
      <c r="DN73">
        <v>4196</v>
      </c>
    </row>
    <row r="74" spans="91:118" x14ac:dyDescent="0.25">
      <c r="CM74" t="s">
        <v>639</v>
      </c>
      <c r="CN74" t="s">
        <v>2</v>
      </c>
      <c r="CO74" t="s">
        <v>15</v>
      </c>
      <c r="CP74">
        <v>46104</v>
      </c>
      <c r="CQ74">
        <v>1</v>
      </c>
      <c r="CR74">
        <v>1</v>
      </c>
      <c r="CT74">
        <v>1</v>
      </c>
      <c r="CV74">
        <v>2.3148148148148147E-5</v>
      </c>
      <c r="CW74">
        <v>2.3148148148148147E-5</v>
      </c>
      <c r="CX74">
        <v>0.15888888888888889</v>
      </c>
      <c r="CY74">
        <v>0.13803240740740741</v>
      </c>
      <c r="CZ74">
        <v>67</v>
      </c>
      <c r="DA74">
        <v>98</v>
      </c>
      <c r="DB74">
        <v>9</v>
      </c>
      <c r="DC74" t="s">
        <v>695</v>
      </c>
      <c r="DD74">
        <v>19387</v>
      </c>
      <c r="DE74">
        <v>0.1343</v>
      </c>
      <c r="DF74">
        <v>1</v>
      </c>
      <c r="DG74">
        <v>0.1111</v>
      </c>
      <c r="DH74">
        <v>5500</v>
      </c>
      <c r="DI74">
        <v>5500</v>
      </c>
      <c r="DJ74">
        <v>5500</v>
      </c>
      <c r="DK74">
        <v>1</v>
      </c>
      <c r="DL74">
        <v>0.252</v>
      </c>
      <c r="DM74">
        <v>94</v>
      </c>
      <c r="DN74">
        <v>5500</v>
      </c>
    </row>
    <row r="75" spans="91:118" x14ac:dyDescent="0.25">
      <c r="CM75" t="s">
        <v>639</v>
      </c>
      <c r="CN75" t="s">
        <v>2</v>
      </c>
      <c r="CO75" t="s">
        <v>15</v>
      </c>
      <c r="CP75">
        <v>46111</v>
      </c>
      <c r="CQ75">
        <v>1</v>
      </c>
      <c r="CR75">
        <v>1</v>
      </c>
      <c r="CT75">
        <v>1</v>
      </c>
      <c r="CV75">
        <v>6.9444444444444444E-5</v>
      </c>
      <c r="CW75">
        <v>6.9444444444444444E-5</v>
      </c>
      <c r="CX75">
        <v>0.15562500000000001</v>
      </c>
      <c r="CY75">
        <v>0.2270949074074074</v>
      </c>
      <c r="CZ75">
        <v>130</v>
      </c>
      <c r="DA75">
        <v>158</v>
      </c>
      <c r="DB75">
        <v>18</v>
      </c>
      <c r="DC75" t="s">
        <v>760</v>
      </c>
      <c r="DD75">
        <v>17027</v>
      </c>
      <c r="DE75">
        <v>0.13850000000000001</v>
      </c>
      <c r="DF75">
        <v>1</v>
      </c>
      <c r="DG75">
        <v>5.5599999999999997E-2</v>
      </c>
      <c r="DH75">
        <v>8000</v>
      </c>
      <c r="DI75">
        <v>8000</v>
      </c>
      <c r="DJ75">
        <v>8000</v>
      </c>
      <c r="DK75">
        <v>1</v>
      </c>
      <c r="DL75">
        <v>0.29049999999999998</v>
      </c>
      <c r="DM75">
        <v>94</v>
      </c>
      <c r="DN75">
        <v>8000</v>
      </c>
    </row>
    <row r="76" spans="91:118" x14ac:dyDescent="0.25">
      <c r="CM76" t="s">
        <v>639</v>
      </c>
      <c r="CN76" t="s">
        <v>2</v>
      </c>
      <c r="CO76" t="s">
        <v>24</v>
      </c>
      <c r="CP76">
        <v>46090</v>
      </c>
      <c r="CQ76">
        <v>1</v>
      </c>
      <c r="CR76">
        <v>1</v>
      </c>
      <c r="CT76">
        <v>1</v>
      </c>
      <c r="CV76">
        <v>4.6296296296296294E-5</v>
      </c>
      <c r="CW76">
        <v>4.6296296296296294E-5</v>
      </c>
      <c r="CX76">
        <v>0.22817129629629629</v>
      </c>
      <c r="CY76">
        <v>0.11171296296296296</v>
      </c>
      <c r="CZ76">
        <v>56</v>
      </c>
      <c r="DA76">
        <v>118</v>
      </c>
      <c r="DB76">
        <v>10</v>
      </c>
      <c r="DC76">
        <v>2.2999999999999998</v>
      </c>
      <c r="DD76">
        <v>24828</v>
      </c>
      <c r="DE76">
        <v>0.17860000000000001</v>
      </c>
      <c r="DF76">
        <v>1</v>
      </c>
      <c r="DG76">
        <v>0.1</v>
      </c>
      <c r="DH76">
        <v>3000</v>
      </c>
      <c r="DI76">
        <v>3000</v>
      </c>
      <c r="DJ76">
        <v>3000</v>
      </c>
      <c r="DK76">
        <v>1</v>
      </c>
      <c r="DL76">
        <v>0.2021</v>
      </c>
      <c r="DM76">
        <v>94</v>
      </c>
      <c r="DN76">
        <v>3000</v>
      </c>
    </row>
    <row r="77" spans="91:118" x14ac:dyDescent="0.25">
      <c r="CM77" t="s">
        <v>639</v>
      </c>
      <c r="CN77" t="s">
        <v>2</v>
      </c>
      <c r="CO77" t="s">
        <v>24</v>
      </c>
      <c r="CP77">
        <v>46100</v>
      </c>
      <c r="CQ77">
        <v>1</v>
      </c>
      <c r="CR77">
        <v>1</v>
      </c>
      <c r="CT77">
        <v>1</v>
      </c>
      <c r="CV77">
        <v>1.8518518518518518E-4</v>
      </c>
      <c r="CW77">
        <v>1.8518518518518518E-4</v>
      </c>
      <c r="CX77">
        <v>0.19633101851851853</v>
      </c>
      <c r="CY77">
        <v>0.15942129629629628</v>
      </c>
      <c r="CZ77">
        <v>69</v>
      </c>
      <c r="DA77">
        <v>142</v>
      </c>
      <c r="DB77">
        <v>19</v>
      </c>
      <c r="DC77" t="s">
        <v>688</v>
      </c>
      <c r="DD77">
        <v>20109</v>
      </c>
      <c r="DE77">
        <v>0.27539999999999998</v>
      </c>
      <c r="DF77">
        <v>1</v>
      </c>
      <c r="DG77">
        <v>5.2600000000000001E-2</v>
      </c>
      <c r="DH77">
        <v>5000</v>
      </c>
      <c r="DI77">
        <v>5000</v>
      </c>
      <c r="DJ77">
        <v>5000</v>
      </c>
      <c r="DK77">
        <v>1</v>
      </c>
      <c r="DL77">
        <v>0.22500000000000001</v>
      </c>
      <c r="DM77">
        <v>94</v>
      </c>
      <c r="DN77">
        <v>5000</v>
      </c>
    </row>
    <row r="78" spans="91:118" x14ac:dyDescent="0.25">
      <c r="CM78" t="s">
        <v>639</v>
      </c>
      <c r="CN78" t="s">
        <v>2</v>
      </c>
      <c r="CO78" t="s">
        <v>13</v>
      </c>
      <c r="CP78">
        <v>46107</v>
      </c>
      <c r="CQ78">
        <v>1</v>
      </c>
      <c r="CR78">
        <v>1</v>
      </c>
      <c r="CT78">
        <v>1</v>
      </c>
      <c r="CV78">
        <v>6.9444444444444444E-5</v>
      </c>
      <c r="CW78">
        <v>6.9444444444444444E-5</v>
      </c>
      <c r="CX78">
        <v>0.2164699074074074</v>
      </c>
      <c r="CY78">
        <v>0.12333333333333334</v>
      </c>
      <c r="CZ78">
        <v>66</v>
      </c>
      <c r="DA78">
        <v>123</v>
      </c>
      <c r="DB78">
        <v>22</v>
      </c>
      <c r="DC78" t="s">
        <v>678</v>
      </c>
      <c r="DD78">
        <v>28872</v>
      </c>
      <c r="DE78">
        <v>0.33329999999999999</v>
      </c>
      <c r="DF78">
        <v>1</v>
      </c>
      <c r="DG78">
        <v>4.5499999999999999E-2</v>
      </c>
      <c r="DH78">
        <v>2200</v>
      </c>
      <c r="DI78">
        <v>2200</v>
      </c>
      <c r="DJ78">
        <v>2200</v>
      </c>
      <c r="DK78">
        <v>1</v>
      </c>
      <c r="DL78">
        <v>0.1099</v>
      </c>
      <c r="DM78">
        <v>94</v>
      </c>
      <c r="DN78">
        <v>2200</v>
      </c>
    </row>
    <row r="79" spans="91:118" x14ac:dyDescent="0.25">
      <c r="CM79" t="s">
        <v>639</v>
      </c>
      <c r="CN79" t="s">
        <v>2</v>
      </c>
      <c r="CO79" t="s">
        <v>13</v>
      </c>
      <c r="CP79">
        <v>46112</v>
      </c>
      <c r="CQ79">
        <v>1</v>
      </c>
      <c r="CR79">
        <v>1</v>
      </c>
      <c r="CT79">
        <v>1</v>
      </c>
      <c r="CV79">
        <v>9.2592592592592588E-5</v>
      </c>
      <c r="CW79">
        <v>9.2592592592592588E-5</v>
      </c>
      <c r="CX79">
        <v>0.12207175925925925</v>
      </c>
      <c r="CY79">
        <v>0.25730324074074074</v>
      </c>
      <c r="CZ79">
        <v>57</v>
      </c>
      <c r="DA79">
        <v>115</v>
      </c>
      <c r="DB79">
        <v>15</v>
      </c>
      <c r="DC79" t="s">
        <v>679</v>
      </c>
      <c r="DD79">
        <v>27884</v>
      </c>
      <c r="DE79">
        <v>0.26319999999999999</v>
      </c>
      <c r="DF79">
        <v>1</v>
      </c>
      <c r="DG79">
        <v>6.6699999999999995E-2</v>
      </c>
      <c r="DH79">
        <v>2000</v>
      </c>
      <c r="DI79">
        <v>2000</v>
      </c>
      <c r="DJ79">
        <v>2000</v>
      </c>
      <c r="DK79">
        <v>1</v>
      </c>
      <c r="DL79">
        <v>0.15609999999999999</v>
      </c>
      <c r="DM79">
        <v>94</v>
      </c>
      <c r="DN79">
        <v>2000</v>
      </c>
    </row>
    <row r="80" spans="91:118" x14ac:dyDescent="0.25">
      <c r="CM80" t="s">
        <v>639</v>
      </c>
      <c r="CN80" t="s">
        <v>2</v>
      </c>
      <c r="CO80" t="s">
        <v>564</v>
      </c>
      <c r="CP80">
        <v>46092</v>
      </c>
      <c r="CQ80">
        <v>1</v>
      </c>
      <c r="CR80">
        <v>1</v>
      </c>
      <c r="CS80">
        <v>1</v>
      </c>
      <c r="CV80">
        <v>9.0972222222222218E-3</v>
      </c>
      <c r="CW80">
        <v>9.0972222222222218E-3</v>
      </c>
      <c r="CX80">
        <v>0.24215277777777777</v>
      </c>
      <c r="CY80">
        <v>0.10304398148148149</v>
      </c>
      <c r="CZ80">
        <v>36</v>
      </c>
      <c r="DA80">
        <v>66</v>
      </c>
      <c r="DB80">
        <v>6</v>
      </c>
      <c r="DC80">
        <v>1.5</v>
      </c>
      <c r="DD80">
        <v>31137</v>
      </c>
      <c r="DE80">
        <v>0.16669999999999999</v>
      </c>
      <c r="DF80">
        <v>1</v>
      </c>
      <c r="DG80">
        <v>0.16669999999999999</v>
      </c>
      <c r="DH80">
        <v>2900</v>
      </c>
      <c r="DI80">
        <v>2900</v>
      </c>
      <c r="DJ80">
        <v>2900</v>
      </c>
      <c r="DK80">
        <v>1</v>
      </c>
      <c r="DL80">
        <v>0.18379999999999999</v>
      </c>
      <c r="DM80">
        <v>94</v>
      </c>
      <c r="DN80">
        <v>2900</v>
      </c>
    </row>
    <row r="81" spans="91:118" x14ac:dyDescent="0.25">
      <c r="CM81" t="s">
        <v>639</v>
      </c>
      <c r="CN81" t="s">
        <v>2</v>
      </c>
      <c r="CO81" t="s">
        <v>65</v>
      </c>
      <c r="CP81">
        <v>46098</v>
      </c>
      <c r="CQ81">
        <v>1</v>
      </c>
      <c r="CR81">
        <v>1</v>
      </c>
      <c r="CT81">
        <v>1</v>
      </c>
      <c r="CV81">
        <v>2.5462962962962961E-4</v>
      </c>
      <c r="CW81">
        <v>2.5462962962962961E-4</v>
      </c>
      <c r="CX81">
        <v>0.21263888888888888</v>
      </c>
      <c r="CY81">
        <v>0.11984953703703703</v>
      </c>
      <c r="CZ81">
        <v>47</v>
      </c>
      <c r="DA81">
        <v>107</v>
      </c>
      <c r="DB81">
        <v>12</v>
      </c>
      <c r="DC81">
        <v>1.75</v>
      </c>
      <c r="DD81">
        <v>20679</v>
      </c>
      <c r="DE81">
        <v>0.25530000000000003</v>
      </c>
      <c r="DF81">
        <v>1</v>
      </c>
      <c r="DG81">
        <v>8.3299999999999999E-2</v>
      </c>
      <c r="DH81">
        <v>2500</v>
      </c>
      <c r="DI81">
        <v>2500</v>
      </c>
      <c r="DJ81">
        <v>2500</v>
      </c>
      <c r="DK81">
        <v>1</v>
      </c>
      <c r="DL81">
        <v>0.10639999999999999</v>
      </c>
      <c r="DM81">
        <v>94</v>
      </c>
      <c r="DN81">
        <v>2500</v>
      </c>
    </row>
    <row r="82" spans="91:118" x14ac:dyDescent="0.25">
      <c r="CM82" t="s">
        <v>639</v>
      </c>
      <c r="CN82" t="s">
        <v>2</v>
      </c>
      <c r="CO82" t="s">
        <v>65</v>
      </c>
      <c r="CP82">
        <v>46101</v>
      </c>
      <c r="CQ82">
        <v>1</v>
      </c>
      <c r="CR82">
        <v>1</v>
      </c>
      <c r="CT82">
        <v>1</v>
      </c>
      <c r="CV82">
        <v>1.3888888888888889E-4</v>
      </c>
      <c r="CW82">
        <v>1.3888888888888889E-4</v>
      </c>
      <c r="CX82">
        <v>0.21347222222222223</v>
      </c>
      <c r="CY82">
        <v>0.14574074074074075</v>
      </c>
      <c r="CZ82">
        <v>41</v>
      </c>
      <c r="DA82">
        <v>101</v>
      </c>
      <c r="DB82">
        <v>12</v>
      </c>
      <c r="DC82" t="s">
        <v>717</v>
      </c>
      <c r="DD82">
        <v>15431</v>
      </c>
      <c r="DE82">
        <v>0.29270000000000002</v>
      </c>
      <c r="DF82">
        <v>1</v>
      </c>
      <c r="DG82">
        <v>8.3299999999999999E-2</v>
      </c>
      <c r="DH82">
        <v>1750</v>
      </c>
      <c r="DI82">
        <v>1750</v>
      </c>
      <c r="DJ82">
        <v>1750</v>
      </c>
      <c r="DK82">
        <v>1</v>
      </c>
      <c r="DL82">
        <v>0.20710000000000001</v>
      </c>
      <c r="DM82">
        <v>94</v>
      </c>
      <c r="DN82">
        <v>1750</v>
      </c>
    </row>
    <row r="83" spans="91:118" x14ac:dyDescent="0.25">
      <c r="CM83" t="s">
        <v>639</v>
      </c>
      <c r="CN83" t="s">
        <v>2</v>
      </c>
      <c r="CO83" t="s">
        <v>65</v>
      </c>
      <c r="CP83">
        <v>46111</v>
      </c>
      <c r="CQ83">
        <v>1</v>
      </c>
      <c r="CR83">
        <v>1</v>
      </c>
      <c r="CT83">
        <v>1</v>
      </c>
      <c r="CV83">
        <v>4.6296296296296294E-5</v>
      </c>
      <c r="CW83">
        <v>4.6296296296296294E-5</v>
      </c>
      <c r="CX83">
        <v>0.19115740740740741</v>
      </c>
      <c r="CY83">
        <v>0.2050925925925926</v>
      </c>
      <c r="CZ83">
        <v>42</v>
      </c>
      <c r="DA83">
        <v>118</v>
      </c>
      <c r="DB83">
        <v>13</v>
      </c>
      <c r="DC83" t="s">
        <v>732</v>
      </c>
      <c r="DD83">
        <v>17318</v>
      </c>
      <c r="DE83">
        <v>0.3095</v>
      </c>
      <c r="DF83">
        <v>1</v>
      </c>
      <c r="DG83">
        <v>7.6899999999999996E-2</v>
      </c>
      <c r="DH83">
        <v>5000</v>
      </c>
      <c r="DI83">
        <v>5000</v>
      </c>
      <c r="DJ83">
        <v>5000</v>
      </c>
      <c r="DK83">
        <v>1</v>
      </c>
      <c r="DL83">
        <v>0.14280000000000001</v>
      </c>
      <c r="DM83">
        <v>94</v>
      </c>
      <c r="DN83">
        <v>5000</v>
      </c>
    </row>
    <row r="84" spans="91:118" x14ac:dyDescent="0.25">
      <c r="CM84" t="s">
        <v>639</v>
      </c>
      <c r="CN84" t="s">
        <v>2</v>
      </c>
      <c r="CO84" t="s">
        <v>23</v>
      </c>
      <c r="CP84">
        <v>46090</v>
      </c>
      <c r="CQ84">
        <v>1</v>
      </c>
      <c r="CR84">
        <v>1</v>
      </c>
      <c r="CT84">
        <v>1</v>
      </c>
      <c r="CV84">
        <v>1.3888888888888889E-4</v>
      </c>
      <c r="CW84">
        <v>1.3888888888888889E-4</v>
      </c>
      <c r="CX84">
        <v>0.22519675925925925</v>
      </c>
      <c r="CY84">
        <v>7.2476851851851848E-2</v>
      </c>
      <c r="CZ84">
        <v>76</v>
      </c>
      <c r="DA84">
        <v>161</v>
      </c>
      <c r="DB84">
        <v>14</v>
      </c>
      <c r="DC84" t="s">
        <v>1107</v>
      </c>
      <c r="DD84">
        <v>36912</v>
      </c>
      <c r="DE84">
        <v>0.1842</v>
      </c>
      <c r="DF84">
        <v>2</v>
      </c>
      <c r="DG84">
        <v>0.1429</v>
      </c>
      <c r="DH84">
        <v>2450</v>
      </c>
      <c r="DI84">
        <v>1225</v>
      </c>
      <c r="DJ84">
        <v>2450</v>
      </c>
      <c r="DK84">
        <v>1</v>
      </c>
      <c r="DL84">
        <v>0.1381</v>
      </c>
      <c r="DM84">
        <v>94</v>
      </c>
      <c r="DN84">
        <v>1225</v>
      </c>
    </row>
    <row r="85" spans="91:118" x14ac:dyDescent="0.25">
      <c r="CM85" t="s">
        <v>639</v>
      </c>
      <c r="CN85" t="s">
        <v>6</v>
      </c>
      <c r="CO85" t="s">
        <v>81</v>
      </c>
      <c r="CP85">
        <v>46105</v>
      </c>
      <c r="CQ85">
        <v>1</v>
      </c>
      <c r="CR85">
        <v>1</v>
      </c>
      <c r="CT85">
        <v>1</v>
      </c>
      <c r="CV85">
        <v>0</v>
      </c>
      <c r="CW85">
        <v>0</v>
      </c>
      <c r="CX85">
        <v>0.27818287037037037</v>
      </c>
      <c r="CY85">
        <v>0.11532407407407408</v>
      </c>
      <c r="CZ85">
        <v>85</v>
      </c>
      <c r="DA85">
        <v>147</v>
      </c>
      <c r="DB85">
        <v>16</v>
      </c>
      <c r="DC85">
        <v>2.125</v>
      </c>
      <c r="DD85">
        <v>30634</v>
      </c>
      <c r="DE85">
        <v>0.18820000000000001</v>
      </c>
      <c r="DF85">
        <v>2</v>
      </c>
      <c r="DG85">
        <v>0.125</v>
      </c>
      <c r="DH85">
        <v>4500</v>
      </c>
      <c r="DI85">
        <v>2250</v>
      </c>
      <c r="DJ85">
        <v>4500</v>
      </c>
      <c r="DK85">
        <v>1</v>
      </c>
      <c r="DL85">
        <v>0.14530000000000001</v>
      </c>
      <c r="DM85">
        <v>94</v>
      </c>
      <c r="DN85">
        <v>2250</v>
      </c>
    </row>
    <row r="86" spans="91:118" x14ac:dyDescent="0.25">
      <c r="CM86" t="s">
        <v>639</v>
      </c>
      <c r="CN86" t="s">
        <v>6</v>
      </c>
      <c r="CO86" t="s">
        <v>35</v>
      </c>
      <c r="CP86">
        <v>46100</v>
      </c>
      <c r="CQ86">
        <v>1</v>
      </c>
      <c r="CR86">
        <v>1</v>
      </c>
      <c r="CT86">
        <v>1</v>
      </c>
      <c r="CV86">
        <v>6.9444444444444444E-5</v>
      </c>
      <c r="CW86">
        <v>6.9444444444444444E-5</v>
      </c>
      <c r="CX86">
        <v>0.20018518518518519</v>
      </c>
      <c r="CY86">
        <v>0.10055555555555555</v>
      </c>
      <c r="CZ86">
        <v>70</v>
      </c>
      <c r="DA86">
        <v>131</v>
      </c>
      <c r="DB86">
        <v>17</v>
      </c>
      <c r="DC86" t="s">
        <v>718</v>
      </c>
      <c r="DD86">
        <v>33271</v>
      </c>
      <c r="DE86">
        <v>0.2429</v>
      </c>
      <c r="DF86">
        <v>2</v>
      </c>
      <c r="DG86">
        <v>0.1176</v>
      </c>
      <c r="DH86">
        <v>4000</v>
      </c>
      <c r="DI86">
        <v>2000</v>
      </c>
      <c r="DJ86">
        <v>4000</v>
      </c>
      <c r="DK86">
        <v>1</v>
      </c>
      <c r="DL86">
        <v>0.1772</v>
      </c>
      <c r="DM86">
        <v>94</v>
      </c>
      <c r="DN86">
        <v>2000</v>
      </c>
    </row>
    <row r="87" spans="91:118" x14ac:dyDescent="0.25">
      <c r="CM87" t="s">
        <v>639</v>
      </c>
      <c r="CN87" t="s">
        <v>6</v>
      </c>
      <c r="CO87" t="s">
        <v>50</v>
      </c>
      <c r="CP87">
        <v>46091</v>
      </c>
      <c r="CQ87">
        <v>1</v>
      </c>
      <c r="CR87">
        <v>1</v>
      </c>
      <c r="CT87">
        <v>1</v>
      </c>
      <c r="CV87">
        <v>1.1574074074074075E-4</v>
      </c>
      <c r="CW87">
        <v>1.1574074074074075E-4</v>
      </c>
      <c r="CX87">
        <v>0.24650462962962963</v>
      </c>
      <c r="CY87">
        <v>0.14912037037037038</v>
      </c>
      <c r="CZ87">
        <v>101</v>
      </c>
      <c r="DA87">
        <v>206</v>
      </c>
      <c r="DB87">
        <v>21</v>
      </c>
      <c r="DC87" t="s">
        <v>793</v>
      </c>
      <c r="DD87">
        <v>15531</v>
      </c>
      <c r="DE87">
        <v>0.2079</v>
      </c>
      <c r="DF87">
        <v>3</v>
      </c>
      <c r="DG87">
        <v>0.1429</v>
      </c>
      <c r="DH87">
        <v>8600</v>
      </c>
      <c r="DI87">
        <v>2867</v>
      </c>
      <c r="DJ87">
        <v>8600</v>
      </c>
      <c r="DK87">
        <v>1</v>
      </c>
      <c r="DL87">
        <v>0.13769999999999999</v>
      </c>
      <c r="DM87">
        <v>94</v>
      </c>
      <c r="DN87">
        <v>2867</v>
      </c>
    </row>
    <row r="88" spans="91:118" x14ac:dyDescent="0.25">
      <c r="CM88" t="s">
        <v>639</v>
      </c>
      <c r="CN88" t="s">
        <v>6</v>
      </c>
      <c r="CO88" t="s">
        <v>11</v>
      </c>
      <c r="CP88">
        <v>46104</v>
      </c>
      <c r="CQ88">
        <v>1</v>
      </c>
      <c r="CR88">
        <v>1</v>
      </c>
      <c r="CT88">
        <v>1</v>
      </c>
      <c r="CV88">
        <v>3.0208333333333333E-3</v>
      </c>
      <c r="CW88">
        <v>3.0208333333333333E-3</v>
      </c>
      <c r="CX88">
        <v>0.21292824074074074</v>
      </c>
      <c r="CY88">
        <v>0.10428240740740741</v>
      </c>
      <c r="CZ88">
        <v>102</v>
      </c>
      <c r="DA88">
        <v>182</v>
      </c>
      <c r="DB88">
        <v>21</v>
      </c>
      <c r="DC88" t="s">
        <v>757</v>
      </c>
      <c r="DD88">
        <v>28577</v>
      </c>
      <c r="DE88">
        <v>0.2059</v>
      </c>
      <c r="DF88">
        <v>3</v>
      </c>
      <c r="DG88">
        <v>0.1429</v>
      </c>
      <c r="DH88">
        <v>1700</v>
      </c>
      <c r="DI88">
        <v>567</v>
      </c>
      <c r="DJ88">
        <v>1700</v>
      </c>
      <c r="DK88">
        <v>1</v>
      </c>
      <c r="DL88">
        <v>0.25430000000000003</v>
      </c>
      <c r="DM88">
        <v>94</v>
      </c>
      <c r="DN88">
        <v>567</v>
      </c>
    </row>
    <row r="89" spans="91:118" x14ac:dyDescent="0.25">
      <c r="CM89" t="s">
        <v>639</v>
      </c>
      <c r="CN89" t="s">
        <v>6</v>
      </c>
      <c r="CO89" t="s">
        <v>97</v>
      </c>
      <c r="CP89">
        <v>46107</v>
      </c>
      <c r="CQ89">
        <v>1</v>
      </c>
      <c r="CR89">
        <v>1</v>
      </c>
      <c r="CT89">
        <v>1</v>
      </c>
      <c r="CV89">
        <v>2.3148148148148147E-5</v>
      </c>
      <c r="CW89">
        <v>2.3148148148148147E-5</v>
      </c>
      <c r="CX89">
        <v>0.2089351851851852</v>
      </c>
      <c r="CY89">
        <v>0.1567476851851852</v>
      </c>
      <c r="CZ89">
        <v>112</v>
      </c>
      <c r="DA89">
        <v>180</v>
      </c>
      <c r="DB89">
        <v>19</v>
      </c>
      <c r="DC89" t="s">
        <v>696</v>
      </c>
      <c r="DD89">
        <v>16641</v>
      </c>
      <c r="DE89">
        <v>0.1696</v>
      </c>
      <c r="DF89">
        <v>2</v>
      </c>
      <c r="DG89">
        <v>0.1053</v>
      </c>
      <c r="DH89">
        <v>7300</v>
      </c>
      <c r="DI89">
        <v>3650</v>
      </c>
      <c r="DJ89">
        <v>8200</v>
      </c>
      <c r="DK89">
        <v>1.1233</v>
      </c>
      <c r="DL89">
        <v>0.54769999999999996</v>
      </c>
      <c r="DM89">
        <v>94</v>
      </c>
      <c r="DN89">
        <v>4100</v>
      </c>
    </row>
    <row r="90" spans="91:118" x14ac:dyDescent="0.25">
      <c r="CM90" t="s">
        <v>639</v>
      </c>
      <c r="CN90" t="s">
        <v>6</v>
      </c>
      <c r="CO90" t="s">
        <v>34</v>
      </c>
      <c r="CP90">
        <v>46099</v>
      </c>
      <c r="CQ90">
        <v>1</v>
      </c>
      <c r="CR90">
        <v>1</v>
      </c>
      <c r="CT90">
        <v>1</v>
      </c>
      <c r="CV90">
        <v>1.0416666666666667E-4</v>
      </c>
      <c r="CW90">
        <v>1.0416666666666667E-4</v>
      </c>
      <c r="CX90">
        <v>0.25962962962962965</v>
      </c>
      <c r="CY90">
        <v>0.1431712962962963</v>
      </c>
      <c r="CZ90">
        <v>170</v>
      </c>
      <c r="DA90">
        <v>197</v>
      </c>
      <c r="DB90">
        <v>9</v>
      </c>
      <c r="DC90" t="s">
        <v>679</v>
      </c>
      <c r="DD90">
        <v>23628</v>
      </c>
      <c r="DE90">
        <v>5.2900000000000003E-2</v>
      </c>
      <c r="DF90">
        <v>1</v>
      </c>
      <c r="DG90">
        <v>0.1111</v>
      </c>
      <c r="DH90">
        <v>140</v>
      </c>
      <c r="DI90">
        <v>140</v>
      </c>
      <c r="DJ90">
        <v>140</v>
      </c>
      <c r="DK90">
        <v>1</v>
      </c>
      <c r="DL90">
        <v>0.81200000000000006</v>
      </c>
      <c r="DM90">
        <v>94</v>
      </c>
      <c r="DN90">
        <v>140</v>
      </c>
    </row>
    <row r="91" spans="91:118" x14ac:dyDescent="0.25">
      <c r="CM91" t="s">
        <v>639</v>
      </c>
      <c r="CN91" t="s">
        <v>7</v>
      </c>
      <c r="CO91" t="s">
        <v>495</v>
      </c>
      <c r="CP91">
        <v>46092</v>
      </c>
      <c r="CQ91">
        <v>1</v>
      </c>
      <c r="CR91">
        <v>1</v>
      </c>
      <c r="CT91">
        <v>1</v>
      </c>
      <c r="CV91">
        <v>0</v>
      </c>
      <c r="CW91">
        <v>0</v>
      </c>
      <c r="CX91">
        <v>0.22114583333333335</v>
      </c>
      <c r="CY91">
        <v>0.13443287037037038</v>
      </c>
      <c r="CZ91">
        <v>89</v>
      </c>
      <c r="DA91">
        <v>201</v>
      </c>
      <c r="DB91">
        <v>23</v>
      </c>
      <c r="DC91" t="s">
        <v>1108</v>
      </c>
      <c r="DD91">
        <v>7708</v>
      </c>
      <c r="DE91">
        <v>0.25840000000000002</v>
      </c>
      <c r="DF91">
        <v>4</v>
      </c>
      <c r="DG91">
        <v>0.1739</v>
      </c>
      <c r="DH91">
        <v>2698</v>
      </c>
      <c r="DI91">
        <v>675</v>
      </c>
      <c r="DJ91">
        <v>1903</v>
      </c>
      <c r="DK91">
        <v>0.70530000000000004</v>
      </c>
      <c r="DL91">
        <v>0.15759999999999999</v>
      </c>
      <c r="DM91">
        <v>94</v>
      </c>
      <c r="DN91">
        <v>952</v>
      </c>
    </row>
    <row r="92" spans="91:118" x14ac:dyDescent="0.25">
      <c r="CM92" t="s">
        <v>639</v>
      </c>
      <c r="CN92" t="s">
        <v>7</v>
      </c>
      <c r="CO92" t="s">
        <v>49</v>
      </c>
      <c r="CP92">
        <v>46084</v>
      </c>
      <c r="CQ92">
        <v>1</v>
      </c>
      <c r="CR92">
        <v>1</v>
      </c>
      <c r="CT92">
        <v>1</v>
      </c>
      <c r="CV92">
        <v>0</v>
      </c>
      <c r="CW92">
        <v>0</v>
      </c>
      <c r="CX92">
        <v>0.34509259259259262</v>
      </c>
      <c r="CY92">
        <v>5.5289351851851853E-2</v>
      </c>
      <c r="CZ92">
        <v>85</v>
      </c>
      <c r="DA92">
        <v>140</v>
      </c>
      <c r="DB92">
        <v>23</v>
      </c>
      <c r="DC92" t="s">
        <v>854</v>
      </c>
      <c r="DD92">
        <v>16978</v>
      </c>
      <c r="DE92">
        <v>0.27060000000000001</v>
      </c>
      <c r="DF92">
        <v>1</v>
      </c>
      <c r="DG92">
        <v>4.3499999999999997E-2</v>
      </c>
      <c r="DH92">
        <v>2500</v>
      </c>
      <c r="DI92">
        <v>2500</v>
      </c>
      <c r="DJ92">
        <v>2500</v>
      </c>
      <c r="DK92">
        <v>1</v>
      </c>
      <c r="DL92">
        <v>0.3125</v>
      </c>
      <c r="DM92">
        <v>94</v>
      </c>
      <c r="DN92">
        <v>2500</v>
      </c>
    </row>
    <row r="93" spans="91:118" x14ac:dyDescent="0.25">
      <c r="CM93" t="s">
        <v>639</v>
      </c>
      <c r="CN93" t="s">
        <v>7</v>
      </c>
      <c r="CO93" t="s">
        <v>49</v>
      </c>
      <c r="CP93">
        <v>46090</v>
      </c>
      <c r="CQ93">
        <v>1</v>
      </c>
      <c r="CR93">
        <v>1</v>
      </c>
      <c r="CT93">
        <v>1</v>
      </c>
      <c r="CV93">
        <v>1.25E-3</v>
      </c>
      <c r="CW93">
        <v>1.25E-3</v>
      </c>
      <c r="CX93">
        <v>0.21447916666666667</v>
      </c>
      <c r="CY93">
        <v>9.8611111111111108E-2</v>
      </c>
      <c r="CZ93">
        <v>43</v>
      </c>
      <c r="DA93">
        <v>74</v>
      </c>
      <c r="DB93">
        <v>11</v>
      </c>
      <c r="DC93" t="s">
        <v>678</v>
      </c>
      <c r="DD93">
        <v>11337</v>
      </c>
      <c r="DE93">
        <v>0.25580000000000003</v>
      </c>
      <c r="DF93">
        <v>1</v>
      </c>
      <c r="DG93">
        <v>9.0899999999999995E-2</v>
      </c>
      <c r="DH93">
        <v>2000</v>
      </c>
      <c r="DI93">
        <v>2000</v>
      </c>
      <c r="DJ93">
        <v>2000</v>
      </c>
      <c r="DK93">
        <v>1</v>
      </c>
      <c r="DL93">
        <v>0.1318</v>
      </c>
      <c r="DM93">
        <v>94</v>
      </c>
      <c r="DN93">
        <v>2000</v>
      </c>
    </row>
    <row r="94" spans="91:118" x14ac:dyDescent="0.25">
      <c r="CM94" t="s">
        <v>639</v>
      </c>
      <c r="CN94" t="s">
        <v>7</v>
      </c>
      <c r="CO94" t="s">
        <v>49</v>
      </c>
      <c r="CP94">
        <v>46112</v>
      </c>
      <c r="CQ94">
        <v>1</v>
      </c>
      <c r="CR94">
        <v>1</v>
      </c>
      <c r="CT94">
        <v>1</v>
      </c>
      <c r="CV94">
        <v>0</v>
      </c>
      <c r="CW94">
        <v>0</v>
      </c>
      <c r="CX94">
        <v>0.18917824074074074</v>
      </c>
      <c r="CY94">
        <v>0.18281249999999999</v>
      </c>
      <c r="CZ94">
        <v>42</v>
      </c>
      <c r="DA94">
        <v>94</v>
      </c>
      <c r="DB94">
        <v>18</v>
      </c>
      <c r="DC94" t="s">
        <v>679</v>
      </c>
      <c r="DD94">
        <v>17649</v>
      </c>
      <c r="DE94">
        <v>0.42859999999999998</v>
      </c>
      <c r="DF94">
        <v>2</v>
      </c>
      <c r="DG94">
        <v>0.1111</v>
      </c>
      <c r="DH94">
        <v>4500</v>
      </c>
      <c r="DI94">
        <v>2250</v>
      </c>
      <c r="DJ94">
        <v>4500</v>
      </c>
      <c r="DK94">
        <v>1</v>
      </c>
      <c r="DL94">
        <v>0.1542</v>
      </c>
      <c r="DM94">
        <v>94</v>
      </c>
      <c r="DN94">
        <v>2250</v>
      </c>
    </row>
    <row r="95" spans="91:118" x14ac:dyDescent="0.25">
      <c r="CM95" t="s">
        <v>639</v>
      </c>
      <c r="CN95" t="s">
        <v>7</v>
      </c>
      <c r="CO95" t="s">
        <v>48</v>
      </c>
      <c r="CP95">
        <v>46085</v>
      </c>
      <c r="CQ95">
        <v>1</v>
      </c>
      <c r="CR95">
        <v>1</v>
      </c>
      <c r="CT95">
        <v>1</v>
      </c>
      <c r="CV95">
        <v>4.0509259259259258E-4</v>
      </c>
      <c r="CW95">
        <v>4.0509259259259258E-4</v>
      </c>
      <c r="CX95">
        <v>0.23287037037037037</v>
      </c>
      <c r="CY95">
        <v>0.11982638888888889</v>
      </c>
      <c r="CZ95">
        <v>74</v>
      </c>
      <c r="DA95">
        <v>118</v>
      </c>
      <c r="DB95">
        <v>31</v>
      </c>
      <c r="DC95" t="s">
        <v>779</v>
      </c>
      <c r="DD95">
        <v>19081</v>
      </c>
      <c r="DE95">
        <v>0.41889999999999999</v>
      </c>
      <c r="DF95">
        <v>1</v>
      </c>
      <c r="DG95">
        <v>3.2300000000000002E-2</v>
      </c>
      <c r="DH95">
        <v>550</v>
      </c>
      <c r="DI95">
        <v>550</v>
      </c>
      <c r="DJ95">
        <v>550</v>
      </c>
      <c r="DK95">
        <v>1</v>
      </c>
      <c r="DL95">
        <v>0.99960000000000004</v>
      </c>
      <c r="DM95">
        <v>94</v>
      </c>
      <c r="DN95">
        <v>550</v>
      </c>
    </row>
    <row r="96" spans="91:118" x14ac:dyDescent="0.25">
      <c r="CM96" t="s">
        <v>639</v>
      </c>
      <c r="CN96" t="s">
        <v>7</v>
      </c>
      <c r="CO96" t="s">
        <v>48</v>
      </c>
      <c r="CP96">
        <v>46091</v>
      </c>
      <c r="CQ96">
        <v>1</v>
      </c>
      <c r="CR96">
        <v>1</v>
      </c>
      <c r="CT96">
        <v>1</v>
      </c>
      <c r="CV96">
        <v>1.6203703703703703E-4</v>
      </c>
      <c r="CW96">
        <v>1.6203703703703703E-4</v>
      </c>
      <c r="CX96">
        <v>0.27392361111111113</v>
      </c>
      <c r="CY96">
        <v>0.14811342592592591</v>
      </c>
      <c r="CZ96">
        <v>89</v>
      </c>
      <c r="DA96">
        <v>123</v>
      </c>
      <c r="DB96">
        <v>31</v>
      </c>
      <c r="DC96" t="s">
        <v>915</v>
      </c>
      <c r="DD96">
        <v>23248</v>
      </c>
      <c r="DE96">
        <v>0.3483</v>
      </c>
      <c r="DF96">
        <v>1</v>
      </c>
      <c r="DG96">
        <v>3.2300000000000002E-2</v>
      </c>
      <c r="DH96">
        <v>4500</v>
      </c>
      <c r="DI96">
        <v>4500</v>
      </c>
      <c r="DJ96">
        <v>4500</v>
      </c>
      <c r="DK96">
        <v>1</v>
      </c>
      <c r="DL96">
        <v>0.42509999999999998</v>
      </c>
      <c r="DM96">
        <v>94</v>
      </c>
      <c r="DN96">
        <v>4500</v>
      </c>
    </row>
    <row r="97" spans="91:118" x14ac:dyDescent="0.25">
      <c r="CM97" t="s">
        <v>639</v>
      </c>
      <c r="CN97" t="s">
        <v>7</v>
      </c>
      <c r="CO97" t="s">
        <v>48</v>
      </c>
      <c r="CP97">
        <v>46112</v>
      </c>
      <c r="CQ97">
        <v>1</v>
      </c>
      <c r="CR97">
        <v>1</v>
      </c>
      <c r="CT97">
        <v>1</v>
      </c>
      <c r="CV97">
        <v>6.2500000000000001E-4</v>
      </c>
      <c r="CW97">
        <v>6.2500000000000001E-4</v>
      </c>
      <c r="CX97">
        <v>0.19224537037037037</v>
      </c>
      <c r="CY97">
        <v>0.19394675925925925</v>
      </c>
      <c r="CZ97">
        <v>79</v>
      </c>
      <c r="DA97">
        <v>97</v>
      </c>
      <c r="DB97">
        <v>15</v>
      </c>
      <c r="DC97">
        <v>1.2</v>
      </c>
      <c r="DD97">
        <v>19635</v>
      </c>
      <c r="DE97">
        <v>0.18990000000000001</v>
      </c>
      <c r="DF97">
        <v>1</v>
      </c>
      <c r="DG97">
        <v>6.6699999999999995E-2</v>
      </c>
      <c r="DH97">
        <v>7000</v>
      </c>
      <c r="DI97">
        <v>7000</v>
      </c>
      <c r="DJ97">
        <v>7000</v>
      </c>
      <c r="DK97">
        <v>1</v>
      </c>
      <c r="DL97">
        <v>0.2979</v>
      </c>
      <c r="DM97">
        <v>94</v>
      </c>
      <c r="DN97">
        <v>7000</v>
      </c>
    </row>
    <row r="98" spans="91:118" x14ac:dyDescent="0.25">
      <c r="CM98" t="s">
        <v>639</v>
      </c>
      <c r="CN98" t="s">
        <v>3</v>
      </c>
      <c r="CO98" t="s">
        <v>174</v>
      </c>
      <c r="CP98">
        <v>46092</v>
      </c>
      <c r="CQ98">
        <v>1</v>
      </c>
      <c r="CR98">
        <v>1</v>
      </c>
      <c r="CT98">
        <v>1</v>
      </c>
      <c r="CV98">
        <v>2.2569444444444442E-3</v>
      </c>
      <c r="CW98">
        <v>2.2569444444444442E-3</v>
      </c>
      <c r="CX98">
        <v>0.19244212962962962</v>
      </c>
      <c r="CY98">
        <v>0.12715277777777778</v>
      </c>
      <c r="CZ98">
        <v>176</v>
      </c>
      <c r="DA98">
        <v>269</v>
      </c>
      <c r="DB98">
        <v>10</v>
      </c>
      <c r="DC98">
        <v>1.9</v>
      </c>
      <c r="DD98">
        <v>18839</v>
      </c>
      <c r="DE98">
        <v>5.6800000000000003E-2</v>
      </c>
      <c r="DF98">
        <v>2</v>
      </c>
      <c r="DG98">
        <v>0.2</v>
      </c>
      <c r="DH98">
        <v>5110</v>
      </c>
      <c r="DI98">
        <v>2555</v>
      </c>
      <c r="DJ98">
        <v>5110</v>
      </c>
      <c r="DK98">
        <v>1</v>
      </c>
      <c r="DL98">
        <v>0.41889999999999999</v>
      </c>
      <c r="DM98">
        <v>94</v>
      </c>
      <c r="DN98">
        <v>2555</v>
      </c>
    </row>
    <row r="99" spans="91:118" x14ac:dyDescent="0.25">
      <c r="CM99" t="s">
        <v>639</v>
      </c>
      <c r="CN99" t="s">
        <v>3</v>
      </c>
      <c r="CO99" t="s">
        <v>96</v>
      </c>
      <c r="CP99">
        <v>46112</v>
      </c>
      <c r="CQ99">
        <v>1</v>
      </c>
      <c r="CR99">
        <v>1</v>
      </c>
      <c r="CT99">
        <v>1</v>
      </c>
      <c r="CV99">
        <v>4.3981481481481481E-4</v>
      </c>
      <c r="CW99">
        <v>4.3981481481481481E-4</v>
      </c>
      <c r="CX99">
        <v>0.17585648148148147</v>
      </c>
      <c r="CY99">
        <v>0.21002314814814815</v>
      </c>
      <c r="CZ99">
        <v>76</v>
      </c>
      <c r="DA99">
        <v>137</v>
      </c>
      <c r="DB99">
        <v>15</v>
      </c>
      <c r="DC99" t="s">
        <v>903</v>
      </c>
      <c r="DD99">
        <v>19029</v>
      </c>
      <c r="DE99">
        <v>0.19739999999999999</v>
      </c>
      <c r="DF99">
        <v>3</v>
      </c>
      <c r="DG99">
        <v>0.2</v>
      </c>
      <c r="DH99">
        <v>3150</v>
      </c>
      <c r="DI99">
        <v>1050</v>
      </c>
      <c r="DJ99">
        <v>3150</v>
      </c>
      <c r="DK99">
        <v>1</v>
      </c>
      <c r="DL99">
        <v>0.3246</v>
      </c>
      <c r="DM99">
        <v>94</v>
      </c>
      <c r="DN99">
        <v>1050</v>
      </c>
    </row>
    <row r="100" spans="91:118" x14ac:dyDescent="0.25">
      <c r="CM100" t="s">
        <v>639</v>
      </c>
      <c r="CN100" t="s">
        <v>3</v>
      </c>
      <c r="CO100" t="s">
        <v>38</v>
      </c>
      <c r="CP100">
        <v>46111</v>
      </c>
      <c r="CQ100">
        <v>1</v>
      </c>
      <c r="CR100">
        <v>1</v>
      </c>
      <c r="CS100">
        <v>1</v>
      </c>
      <c r="CV100">
        <v>8.9583333333333338E-3</v>
      </c>
      <c r="CW100">
        <v>8.9583333333333338E-3</v>
      </c>
      <c r="CX100">
        <v>0.20756944444444445</v>
      </c>
      <c r="CY100">
        <v>0.16894675925925925</v>
      </c>
      <c r="CZ100">
        <v>91</v>
      </c>
      <c r="DA100">
        <v>134</v>
      </c>
      <c r="DB100">
        <v>33</v>
      </c>
      <c r="DC100" t="s">
        <v>979</v>
      </c>
      <c r="DD100">
        <v>21862</v>
      </c>
      <c r="DE100">
        <v>0.36259999999999998</v>
      </c>
      <c r="DF100">
        <v>6</v>
      </c>
      <c r="DG100">
        <v>0.18179999999999999</v>
      </c>
      <c r="DH100">
        <v>16365</v>
      </c>
      <c r="DI100">
        <v>2728</v>
      </c>
      <c r="DJ100">
        <v>16365</v>
      </c>
      <c r="DK100">
        <v>1</v>
      </c>
      <c r="DL100">
        <v>0.2913</v>
      </c>
      <c r="DM100">
        <v>94</v>
      </c>
      <c r="DN100">
        <v>2728</v>
      </c>
    </row>
    <row r="101" spans="91:118" x14ac:dyDescent="0.25">
      <c r="CM101" t="s">
        <v>639</v>
      </c>
      <c r="CN101" t="s">
        <v>3</v>
      </c>
      <c r="CO101" t="s">
        <v>78</v>
      </c>
      <c r="CP101">
        <v>46084</v>
      </c>
      <c r="CQ101">
        <v>1</v>
      </c>
      <c r="CR101">
        <v>1</v>
      </c>
      <c r="CT101">
        <v>1</v>
      </c>
      <c r="CV101">
        <v>4.3981481481481481E-4</v>
      </c>
      <c r="CW101">
        <v>4.3981481481481481E-4</v>
      </c>
      <c r="CX101">
        <v>0.31013888888888891</v>
      </c>
      <c r="CY101">
        <v>0.10671296296296297</v>
      </c>
      <c r="CZ101">
        <v>74</v>
      </c>
      <c r="DA101">
        <v>146</v>
      </c>
      <c r="DB101">
        <v>28</v>
      </c>
      <c r="DC101" t="s">
        <v>1109</v>
      </c>
      <c r="DD101">
        <v>22372</v>
      </c>
      <c r="DE101">
        <v>0.37840000000000001</v>
      </c>
      <c r="DF101">
        <v>3</v>
      </c>
      <c r="DG101">
        <v>0.1071</v>
      </c>
      <c r="DH101">
        <v>14995</v>
      </c>
      <c r="DI101">
        <v>4998</v>
      </c>
      <c r="DJ101">
        <v>14995</v>
      </c>
      <c r="DK101">
        <v>1</v>
      </c>
      <c r="DL101">
        <v>0.4385</v>
      </c>
      <c r="DM101">
        <v>94</v>
      </c>
      <c r="DN101">
        <v>4998</v>
      </c>
    </row>
    <row r="102" spans="91:118" x14ac:dyDescent="0.25">
      <c r="CM102" t="s">
        <v>639</v>
      </c>
      <c r="CN102" t="s">
        <v>3</v>
      </c>
      <c r="CO102" t="s">
        <v>78</v>
      </c>
      <c r="CP102">
        <v>46097</v>
      </c>
      <c r="CQ102">
        <v>1</v>
      </c>
      <c r="CR102">
        <v>1</v>
      </c>
      <c r="CT102">
        <v>1</v>
      </c>
      <c r="CV102">
        <v>0</v>
      </c>
      <c r="CW102">
        <v>0</v>
      </c>
      <c r="CX102">
        <v>0.28628472222222223</v>
      </c>
      <c r="CY102">
        <v>0.12959490740740739</v>
      </c>
      <c r="CZ102">
        <v>78</v>
      </c>
      <c r="DA102">
        <v>169</v>
      </c>
      <c r="DB102">
        <v>45</v>
      </c>
      <c r="DC102" t="s">
        <v>1110</v>
      </c>
      <c r="DD102">
        <v>13711</v>
      </c>
      <c r="DE102">
        <v>0.57689999999999997</v>
      </c>
      <c r="DF102">
        <v>2</v>
      </c>
      <c r="DG102">
        <v>4.4400000000000002E-2</v>
      </c>
      <c r="DH102">
        <v>17800</v>
      </c>
      <c r="DI102">
        <v>8900</v>
      </c>
      <c r="DJ102">
        <v>17000</v>
      </c>
      <c r="DK102">
        <v>0.95509999999999995</v>
      </c>
      <c r="DL102">
        <v>0.2321</v>
      </c>
      <c r="DM102">
        <v>94</v>
      </c>
      <c r="DN102">
        <v>17000</v>
      </c>
    </row>
    <row r="103" spans="91:118" x14ac:dyDescent="0.25">
      <c r="CM103" t="s">
        <v>639</v>
      </c>
      <c r="CN103" t="s">
        <v>3</v>
      </c>
      <c r="CO103" t="s">
        <v>76</v>
      </c>
      <c r="CP103">
        <v>46105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0.21084490740740741</v>
      </c>
      <c r="CY103">
        <v>9.7291666666666665E-2</v>
      </c>
      <c r="CZ103">
        <v>77</v>
      </c>
      <c r="DA103">
        <v>104</v>
      </c>
      <c r="DB103">
        <v>13</v>
      </c>
      <c r="DC103" t="s">
        <v>709</v>
      </c>
      <c r="DD103">
        <v>28354</v>
      </c>
      <c r="DE103">
        <v>0.16880000000000001</v>
      </c>
      <c r="DF103">
        <v>1</v>
      </c>
      <c r="DG103">
        <v>7.6899999999999996E-2</v>
      </c>
      <c r="DH103">
        <v>3000</v>
      </c>
      <c r="DI103">
        <v>3000</v>
      </c>
      <c r="DJ103">
        <v>3000</v>
      </c>
      <c r="DK103">
        <v>1</v>
      </c>
      <c r="DL103">
        <v>0.1991</v>
      </c>
      <c r="DM103">
        <v>94</v>
      </c>
      <c r="DN103">
        <v>3000</v>
      </c>
    </row>
    <row r="104" spans="91:118" x14ac:dyDescent="0.25">
      <c r="CM104" t="s">
        <v>639</v>
      </c>
      <c r="CN104" t="s">
        <v>125</v>
      </c>
      <c r="CO104" t="s">
        <v>18</v>
      </c>
      <c r="CP104">
        <v>46094</v>
      </c>
      <c r="CQ104">
        <v>1</v>
      </c>
      <c r="CR104">
        <v>1</v>
      </c>
      <c r="CT104">
        <v>1</v>
      </c>
      <c r="CV104">
        <v>1.5046296296296297E-4</v>
      </c>
      <c r="CW104">
        <v>1.5046296296296297E-4</v>
      </c>
      <c r="CX104">
        <v>0.24408564814814815</v>
      </c>
      <c r="CY104">
        <v>0.10025462962962962</v>
      </c>
      <c r="CZ104">
        <v>100</v>
      </c>
      <c r="DA104">
        <v>177</v>
      </c>
      <c r="DB104">
        <v>15</v>
      </c>
      <c r="DC104">
        <v>1.4</v>
      </c>
      <c r="DD104">
        <v>46543</v>
      </c>
      <c r="DE104">
        <v>0.15</v>
      </c>
      <c r="DF104">
        <v>2</v>
      </c>
      <c r="DG104">
        <v>0.1333</v>
      </c>
      <c r="DH104">
        <v>2600</v>
      </c>
      <c r="DI104">
        <v>1300</v>
      </c>
      <c r="DJ104">
        <v>2000</v>
      </c>
      <c r="DK104">
        <v>0.76919999999999999</v>
      </c>
      <c r="DL104">
        <v>0.184</v>
      </c>
      <c r="DM104">
        <v>92</v>
      </c>
      <c r="DN104">
        <v>2000</v>
      </c>
    </row>
    <row r="105" spans="91:118" x14ac:dyDescent="0.25">
      <c r="CM105" t="s">
        <v>639</v>
      </c>
      <c r="CN105" t="s">
        <v>125</v>
      </c>
      <c r="CO105" t="s">
        <v>61</v>
      </c>
      <c r="CP105">
        <v>46086</v>
      </c>
      <c r="CQ105">
        <v>1</v>
      </c>
      <c r="CR105">
        <v>1</v>
      </c>
      <c r="CT105">
        <v>1</v>
      </c>
      <c r="CV105">
        <v>5.7870370370370373E-5</v>
      </c>
      <c r="CW105">
        <v>5.7870370370370373E-5</v>
      </c>
      <c r="CX105">
        <v>0.33524305555555556</v>
      </c>
      <c r="CY105">
        <v>8.5312499999999999E-2</v>
      </c>
      <c r="CZ105">
        <v>119</v>
      </c>
      <c r="DA105">
        <v>297</v>
      </c>
      <c r="DB105">
        <v>20</v>
      </c>
      <c r="DC105">
        <v>1.95</v>
      </c>
      <c r="DD105">
        <v>48151</v>
      </c>
      <c r="DE105">
        <v>0.1681</v>
      </c>
      <c r="DF105">
        <v>1</v>
      </c>
      <c r="DG105">
        <v>0.05</v>
      </c>
      <c r="DH105">
        <v>600</v>
      </c>
      <c r="DI105">
        <v>600</v>
      </c>
      <c r="DJ105">
        <v>600</v>
      </c>
      <c r="DK105">
        <v>1</v>
      </c>
      <c r="DL105">
        <v>0.16839999999999999</v>
      </c>
      <c r="DM105">
        <v>92</v>
      </c>
      <c r="DN105">
        <v>600</v>
      </c>
    </row>
    <row r="106" spans="91:118" x14ac:dyDescent="0.25">
      <c r="CM106" t="s">
        <v>639</v>
      </c>
      <c r="CN106" t="s">
        <v>125</v>
      </c>
      <c r="CO106" t="s">
        <v>72</v>
      </c>
      <c r="CP106">
        <v>46084</v>
      </c>
      <c r="CQ106">
        <v>1</v>
      </c>
      <c r="CR106">
        <v>1</v>
      </c>
      <c r="CT106">
        <v>1</v>
      </c>
      <c r="CV106">
        <v>1.1574074074074075E-4</v>
      </c>
      <c r="CW106">
        <v>1.1574074074074075E-4</v>
      </c>
      <c r="CX106">
        <v>0.30900462962962966</v>
      </c>
      <c r="CY106">
        <v>9.8761574074074071E-2</v>
      </c>
      <c r="CZ106">
        <v>156</v>
      </c>
      <c r="DA106">
        <v>354</v>
      </c>
      <c r="DB106">
        <v>29</v>
      </c>
      <c r="DC106" t="s">
        <v>893</v>
      </c>
      <c r="DD106">
        <v>28727</v>
      </c>
      <c r="DE106">
        <v>0.18590000000000001</v>
      </c>
      <c r="DF106">
        <v>2</v>
      </c>
      <c r="DG106">
        <v>6.9000000000000006E-2</v>
      </c>
      <c r="DH106">
        <v>13000</v>
      </c>
      <c r="DI106">
        <v>6500</v>
      </c>
      <c r="DJ106">
        <v>13000</v>
      </c>
      <c r="DK106">
        <v>1</v>
      </c>
      <c r="DL106">
        <v>0.2452</v>
      </c>
      <c r="DM106">
        <v>92</v>
      </c>
      <c r="DN106">
        <v>6500</v>
      </c>
    </row>
    <row r="107" spans="91:118" x14ac:dyDescent="0.25">
      <c r="CM107" t="s">
        <v>639</v>
      </c>
      <c r="CN107" t="s">
        <v>125</v>
      </c>
      <c r="CO107" t="s">
        <v>12</v>
      </c>
      <c r="CP107">
        <v>46100</v>
      </c>
      <c r="CQ107">
        <v>1</v>
      </c>
      <c r="CR107">
        <v>1</v>
      </c>
      <c r="CT107">
        <v>1</v>
      </c>
      <c r="CV107">
        <v>0</v>
      </c>
      <c r="CW107">
        <v>0</v>
      </c>
      <c r="CX107">
        <v>0.20319444444444446</v>
      </c>
      <c r="CY107">
        <v>0.15118055555555557</v>
      </c>
      <c r="CZ107">
        <v>88</v>
      </c>
      <c r="DA107">
        <v>191</v>
      </c>
      <c r="DB107">
        <v>17</v>
      </c>
      <c r="DC107" t="s">
        <v>849</v>
      </c>
      <c r="DD107">
        <v>20098</v>
      </c>
      <c r="DE107">
        <v>0.19320000000000001</v>
      </c>
      <c r="DF107">
        <v>1</v>
      </c>
      <c r="DG107">
        <v>5.8799999999999998E-2</v>
      </c>
      <c r="DH107">
        <v>1000</v>
      </c>
      <c r="DI107">
        <v>1000</v>
      </c>
      <c r="DJ107">
        <v>1000</v>
      </c>
      <c r="DK107">
        <v>1</v>
      </c>
      <c r="DL107">
        <v>0.54069999999999996</v>
      </c>
      <c r="DM107">
        <v>92</v>
      </c>
      <c r="DN107">
        <v>1000</v>
      </c>
    </row>
    <row r="108" spans="91:118" x14ac:dyDescent="0.25">
      <c r="CM108" t="s">
        <v>639</v>
      </c>
      <c r="CN108" t="s">
        <v>125</v>
      </c>
      <c r="CO108" t="s">
        <v>12</v>
      </c>
      <c r="CP108">
        <v>46111</v>
      </c>
      <c r="CQ108">
        <v>1</v>
      </c>
      <c r="CR108">
        <v>1</v>
      </c>
      <c r="CT108">
        <v>1</v>
      </c>
      <c r="CV108">
        <v>1.273148148148148E-4</v>
      </c>
      <c r="CW108">
        <v>1.273148148148148E-4</v>
      </c>
      <c r="CX108">
        <v>0.22118055555555555</v>
      </c>
      <c r="CY108">
        <v>0.16451388888888888</v>
      </c>
      <c r="CZ108">
        <v>106</v>
      </c>
      <c r="DA108">
        <v>239</v>
      </c>
      <c r="DB108">
        <v>23</v>
      </c>
      <c r="DC108" t="s">
        <v>752</v>
      </c>
      <c r="DD108">
        <v>18797</v>
      </c>
      <c r="DE108">
        <v>0.217</v>
      </c>
      <c r="DF108">
        <v>1</v>
      </c>
      <c r="DG108">
        <v>4.3499999999999997E-2</v>
      </c>
      <c r="DH108">
        <v>2100</v>
      </c>
      <c r="DI108">
        <v>2100</v>
      </c>
      <c r="DJ108">
        <v>2100</v>
      </c>
      <c r="DK108">
        <v>1</v>
      </c>
      <c r="DL108">
        <v>0.18379999999999999</v>
      </c>
      <c r="DM108">
        <v>92</v>
      </c>
      <c r="DN108">
        <v>2100</v>
      </c>
    </row>
    <row r="109" spans="91:118" x14ac:dyDescent="0.25">
      <c r="CM109" t="s">
        <v>639</v>
      </c>
      <c r="CN109" t="s">
        <v>125</v>
      </c>
      <c r="CO109" t="s">
        <v>12</v>
      </c>
      <c r="CP109">
        <v>46112</v>
      </c>
      <c r="CQ109">
        <v>1</v>
      </c>
      <c r="CR109">
        <v>1</v>
      </c>
      <c r="CT109">
        <v>1</v>
      </c>
      <c r="CV109">
        <v>3.3564814814814812E-4</v>
      </c>
      <c r="CW109">
        <v>3.3564814814814812E-4</v>
      </c>
      <c r="CX109">
        <v>0.2005787037037037</v>
      </c>
      <c r="CY109">
        <v>0.17983796296296295</v>
      </c>
      <c r="CZ109">
        <v>70</v>
      </c>
      <c r="DA109">
        <v>196</v>
      </c>
      <c r="DB109">
        <v>22</v>
      </c>
      <c r="DC109" t="s">
        <v>703</v>
      </c>
      <c r="DD109">
        <v>20487</v>
      </c>
      <c r="DE109">
        <v>0.31430000000000002</v>
      </c>
      <c r="DF109">
        <v>3</v>
      </c>
      <c r="DG109">
        <v>0.13639999999999999</v>
      </c>
      <c r="DH109">
        <v>10800</v>
      </c>
      <c r="DI109">
        <v>3600</v>
      </c>
      <c r="DJ109">
        <v>10800</v>
      </c>
      <c r="DK109">
        <v>1</v>
      </c>
      <c r="DL109">
        <v>0.27629999999999999</v>
      </c>
      <c r="DM109">
        <v>92</v>
      </c>
      <c r="DN109">
        <v>3600</v>
      </c>
    </row>
    <row r="110" spans="91:118" x14ac:dyDescent="0.25">
      <c r="CM110" t="s">
        <v>639</v>
      </c>
      <c r="CN110" t="s">
        <v>125</v>
      </c>
      <c r="CO110" t="s">
        <v>122</v>
      </c>
      <c r="CP110">
        <v>46099</v>
      </c>
      <c r="CQ110">
        <v>1</v>
      </c>
      <c r="CR110">
        <v>1</v>
      </c>
      <c r="CS110">
        <v>1</v>
      </c>
      <c r="CV110">
        <v>1.2476851851851852E-2</v>
      </c>
      <c r="CW110">
        <v>1.2476851851851852E-2</v>
      </c>
      <c r="CX110">
        <v>0.16877314814814814</v>
      </c>
      <c r="CY110">
        <v>0.15472222222222223</v>
      </c>
      <c r="CZ110">
        <v>57</v>
      </c>
      <c r="DA110">
        <v>157</v>
      </c>
      <c r="DB110">
        <v>13</v>
      </c>
      <c r="DC110" t="s">
        <v>792</v>
      </c>
      <c r="DD110">
        <v>22383</v>
      </c>
      <c r="DE110">
        <v>0.2281</v>
      </c>
      <c r="DF110">
        <v>1</v>
      </c>
      <c r="DG110">
        <v>7.6899999999999996E-2</v>
      </c>
      <c r="DH110">
        <v>2300</v>
      </c>
      <c r="DI110">
        <v>2300</v>
      </c>
      <c r="DJ110">
        <v>2300</v>
      </c>
      <c r="DK110">
        <v>1</v>
      </c>
      <c r="DL110">
        <v>0.1721</v>
      </c>
      <c r="DM110">
        <v>92</v>
      </c>
      <c r="DN110">
        <v>2300</v>
      </c>
    </row>
    <row r="111" spans="91:118" x14ac:dyDescent="0.25">
      <c r="CM111" t="s">
        <v>639</v>
      </c>
      <c r="CN111" t="s">
        <v>125</v>
      </c>
      <c r="CO111" t="s">
        <v>75</v>
      </c>
      <c r="CP111">
        <v>46108</v>
      </c>
      <c r="CQ111">
        <v>1</v>
      </c>
      <c r="CR111">
        <v>1</v>
      </c>
      <c r="CT111">
        <v>1</v>
      </c>
      <c r="CV111">
        <v>2.7777777777777778E-4</v>
      </c>
      <c r="CW111">
        <v>2.7777777777777778E-4</v>
      </c>
      <c r="CX111">
        <v>0.18778935185185186</v>
      </c>
      <c r="CY111">
        <v>0.15476851851851853</v>
      </c>
      <c r="CZ111">
        <v>91</v>
      </c>
      <c r="DA111">
        <v>195</v>
      </c>
      <c r="DB111">
        <v>18</v>
      </c>
      <c r="DC111" t="s">
        <v>692</v>
      </c>
      <c r="DD111">
        <v>28760</v>
      </c>
      <c r="DE111">
        <v>0.1978</v>
      </c>
      <c r="DF111">
        <v>2</v>
      </c>
      <c r="DG111">
        <v>0.1111</v>
      </c>
      <c r="DH111">
        <v>9129</v>
      </c>
      <c r="DI111">
        <v>4565</v>
      </c>
      <c r="DJ111">
        <v>9129</v>
      </c>
      <c r="DK111">
        <v>1</v>
      </c>
      <c r="DL111">
        <v>0.18</v>
      </c>
      <c r="DM111">
        <v>92</v>
      </c>
      <c r="DN111">
        <v>4565</v>
      </c>
    </row>
    <row r="112" spans="91:118" x14ac:dyDescent="0.25">
      <c r="CM112" t="s">
        <v>639</v>
      </c>
      <c r="CN112" t="s">
        <v>2</v>
      </c>
      <c r="CO112" t="s">
        <v>22</v>
      </c>
      <c r="CP112">
        <v>46086</v>
      </c>
      <c r="CQ112">
        <v>1</v>
      </c>
      <c r="CR112">
        <v>1</v>
      </c>
      <c r="CT112">
        <v>1</v>
      </c>
      <c r="CV112">
        <v>0</v>
      </c>
      <c r="CW112">
        <v>0</v>
      </c>
      <c r="CX112">
        <v>0.30895833333333333</v>
      </c>
      <c r="CY112">
        <v>0.10651620370370371</v>
      </c>
      <c r="CZ112">
        <v>66</v>
      </c>
      <c r="DA112">
        <v>151</v>
      </c>
      <c r="DB112">
        <v>12</v>
      </c>
      <c r="DC112">
        <v>2.25</v>
      </c>
      <c r="DD112">
        <v>23422</v>
      </c>
      <c r="DE112">
        <v>0.18179999999999999</v>
      </c>
      <c r="DF112">
        <v>2</v>
      </c>
      <c r="DG112">
        <v>0.16669999999999999</v>
      </c>
      <c r="DH112">
        <v>3250</v>
      </c>
      <c r="DI112">
        <v>1625</v>
      </c>
      <c r="DJ112">
        <v>3250</v>
      </c>
      <c r="DK112">
        <v>1</v>
      </c>
      <c r="DL112">
        <v>0.1278</v>
      </c>
      <c r="DM112">
        <v>92</v>
      </c>
      <c r="DN112">
        <v>1625</v>
      </c>
    </row>
    <row r="113" spans="91:118" x14ac:dyDescent="0.25">
      <c r="CM113" t="s">
        <v>639</v>
      </c>
      <c r="CN113" t="s">
        <v>2</v>
      </c>
      <c r="CO113" t="s">
        <v>22</v>
      </c>
      <c r="CP113">
        <v>46087</v>
      </c>
      <c r="CQ113">
        <v>1</v>
      </c>
      <c r="CR113">
        <v>1</v>
      </c>
      <c r="CT113">
        <v>1</v>
      </c>
      <c r="CV113">
        <v>3.9351851851851852E-4</v>
      </c>
      <c r="CW113">
        <v>3.9351851851851852E-4</v>
      </c>
      <c r="CX113">
        <v>0.25146990740740743</v>
      </c>
      <c r="CY113">
        <v>8.802083333333334E-2</v>
      </c>
      <c r="CZ113">
        <v>45</v>
      </c>
      <c r="DA113">
        <v>78</v>
      </c>
      <c r="DB113">
        <v>12</v>
      </c>
      <c r="DC113">
        <v>2</v>
      </c>
      <c r="DD113">
        <v>11646</v>
      </c>
      <c r="DE113">
        <v>0.26669999999999999</v>
      </c>
      <c r="DF113">
        <v>2</v>
      </c>
      <c r="DG113">
        <v>0.16669999999999999</v>
      </c>
      <c r="DH113">
        <v>5250</v>
      </c>
      <c r="DI113">
        <v>2625</v>
      </c>
      <c r="DJ113">
        <v>5250</v>
      </c>
      <c r="DK113">
        <v>1</v>
      </c>
      <c r="DL113">
        <v>0.1004</v>
      </c>
      <c r="DM113">
        <v>92</v>
      </c>
      <c r="DN113">
        <v>2625</v>
      </c>
    </row>
    <row r="114" spans="91:118" x14ac:dyDescent="0.25">
      <c r="CM114" t="s">
        <v>639</v>
      </c>
      <c r="CN114" t="s">
        <v>2</v>
      </c>
      <c r="CO114" t="s">
        <v>22</v>
      </c>
      <c r="CP114">
        <v>46107</v>
      </c>
      <c r="CQ114">
        <v>1</v>
      </c>
      <c r="CR114">
        <v>1</v>
      </c>
      <c r="CT114">
        <v>1</v>
      </c>
      <c r="CV114">
        <v>0</v>
      </c>
      <c r="CW114">
        <v>0</v>
      </c>
      <c r="CX114">
        <v>0.18670138888888888</v>
      </c>
      <c r="CY114">
        <v>0.15504629629629629</v>
      </c>
      <c r="CZ114">
        <v>72</v>
      </c>
      <c r="DA114">
        <v>138</v>
      </c>
      <c r="DB114">
        <v>19</v>
      </c>
      <c r="DC114" t="s">
        <v>797</v>
      </c>
      <c r="DD114">
        <v>24291</v>
      </c>
      <c r="DE114">
        <v>0.26390000000000002</v>
      </c>
      <c r="DF114">
        <v>1</v>
      </c>
      <c r="DG114">
        <v>5.2600000000000001E-2</v>
      </c>
      <c r="DH114">
        <v>1800</v>
      </c>
      <c r="DI114">
        <v>1800</v>
      </c>
      <c r="DJ114">
        <v>1800</v>
      </c>
      <c r="DK114">
        <v>1</v>
      </c>
      <c r="DL114">
        <v>0.1158</v>
      </c>
      <c r="DM114">
        <v>92</v>
      </c>
      <c r="DN114">
        <v>1800</v>
      </c>
    </row>
    <row r="115" spans="91:118" x14ac:dyDescent="0.25">
      <c r="CM115" t="s">
        <v>639</v>
      </c>
      <c r="CN115" t="s">
        <v>2</v>
      </c>
      <c r="CO115" t="s">
        <v>564</v>
      </c>
      <c r="CP115">
        <v>46099</v>
      </c>
      <c r="CQ115">
        <v>1</v>
      </c>
      <c r="CR115">
        <v>1</v>
      </c>
      <c r="CT115">
        <v>1</v>
      </c>
      <c r="CV115">
        <v>0</v>
      </c>
      <c r="CW115">
        <v>0</v>
      </c>
      <c r="CX115">
        <v>0.21892361111111111</v>
      </c>
      <c r="CY115">
        <v>0.12878472222222223</v>
      </c>
      <c r="CZ115">
        <v>56</v>
      </c>
      <c r="DA115">
        <v>108</v>
      </c>
      <c r="DB115">
        <v>21</v>
      </c>
      <c r="DC115" t="s">
        <v>684</v>
      </c>
      <c r="DD115">
        <v>39274</v>
      </c>
      <c r="DE115">
        <v>0.375</v>
      </c>
      <c r="DF115">
        <v>3</v>
      </c>
      <c r="DG115">
        <v>0.1429</v>
      </c>
      <c r="DH115">
        <v>3997</v>
      </c>
      <c r="DI115">
        <v>1332</v>
      </c>
      <c r="DJ115">
        <v>3500</v>
      </c>
      <c r="DK115">
        <v>0.87560000000000004</v>
      </c>
      <c r="DL115">
        <v>0.1163</v>
      </c>
      <c r="DM115">
        <v>92</v>
      </c>
      <c r="DN115">
        <v>3500</v>
      </c>
    </row>
    <row r="116" spans="91:118" x14ac:dyDescent="0.25">
      <c r="CM116" t="s">
        <v>639</v>
      </c>
      <c r="CN116" t="s">
        <v>2</v>
      </c>
      <c r="CO116" t="s">
        <v>564</v>
      </c>
      <c r="CP116">
        <v>46107</v>
      </c>
      <c r="CQ116">
        <v>1</v>
      </c>
      <c r="CR116">
        <v>1</v>
      </c>
      <c r="CT116">
        <v>1</v>
      </c>
      <c r="CV116">
        <v>0</v>
      </c>
      <c r="CW116">
        <v>0</v>
      </c>
      <c r="CX116">
        <v>0.21263888888888888</v>
      </c>
      <c r="CY116">
        <v>0.12606481481481482</v>
      </c>
      <c r="CZ116">
        <v>69</v>
      </c>
      <c r="DA116">
        <v>97</v>
      </c>
      <c r="DB116">
        <v>12</v>
      </c>
      <c r="DC116" t="s">
        <v>679</v>
      </c>
      <c r="DD116">
        <v>32670</v>
      </c>
      <c r="DE116">
        <v>0.1739</v>
      </c>
      <c r="DF116">
        <v>1</v>
      </c>
      <c r="DG116">
        <v>8.3299999999999999E-2</v>
      </c>
      <c r="DH116">
        <v>242</v>
      </c>
      <c r="DI116">
        <v>242</v>
      </c>
      <c r="DJ116">
        <v>242</v>
      </c>
      <c r="DK116">
        <v>1</v>
      </c>
      <c r="DM116">
        <v>92</v>
      </c>
      <c r="DN116">
        <v>242</v>
      </c>
    </row>
    <row r="117" spans="91:118" x14ac:dyDescent="0.25">
      <c r="CM117" t="s">
        <v>639</v>
      </c>
      <c r="CN117" t="s">
        <v>2</v>
      </c>
      <c r="CO117" t="s">
        <v>65</v>
      </c>
      <c r="CP117">
        <v>46104</v>
      </c>
      <c r="CQ117">
        <v>1</v>
      </c>
      <c r="CR117">
        <v>1</v>
      </c>
      <c r="CT117">
        <v>1</v>
      </c>
      <c r="CV117">
        <v>5.7870370370370373E-5</v>
      </c>
      <c r="CW117">
        <v>5.7870370370370373E-5</v>
      </c>
      <c r="CX117">
        <v>0.17822916666666666</v>
      </c>
      <c r="CY117">
        <v>0.14472222222222222</v>
      </c>
      <c r="CZ117">
        <v>35</v>
      </c>
      <c r="DA117">
        <v>95</v>
      </c>
      <c r="DB117">
        <v>11</v>
      </c>
      <c r="DC117" t="s">
        <v>852</v>
      </c>
      <c r="DD117">
        <v>29549</v>
      </c>
      <c r="DE117">
        <v>0.31430000000000002</v>
      </c>
      <c r="DF117">
        <v>2</v>
      </c>
      <c r="DG117">
        <v>0.18179999999999999</v>
      </c>
      <c r="DH117">
        <v>9450</v>
      </c>
      <c r="DI117">
        <v>4725</v>
      </c>
      <c r="DJ117">
        <v>10400</v>
      </c>
      <c r="DK117">
        <v>1.1005</v>
      </c>
      <c r="DL117">
        <v>0.1338</v>
      </c>
      <c r="DM117">
        <v>92</v>
      </c>
      <c r="DN117">
        <v>5200</v>
      </c>
    </row>
    <row r="118" spans="91:118" x14ac:dyDescent="0.25">
      <c r="CM118" t="s">
        <v>639</v>
      </c>
      <c r="CN118" t="s">
        <v>2</v>
      </c>
      <c r="CO118" t="s">
        <v>65</v>
      </c>
      <c r="CP118">
        <v>46106</v>
      </c>
      <c r="CQ118">
        <v>1</v>
      </c>
      <c r="CR118">
        <v>1</v>
      </c>
      <c r="CT118">
        <v>1</v>
      </c>
      <c r="CV118">
        <v>8.1018518518518516E-5</v>
      </c>
      <c r="CW118">
        <v>8.1018518518518516E-5</v>
      </c>
      <c r="CX118">
        <v>0.16563657407407406</v>
      </c>
      <c r="CY118">
        <v>0.18299768518518519</v>
      </c>
      <c r="CZ118">
        <v>32</v>
      </c>
      <c r="DA118">
        <v>90</v>
      </c>
      <c r="DB118">
        <v>7</v>
      </c>
      <c r="DC118" t="s">
        <v>855</v>
      </c>
      <c r="DD118">
        <v>20275</v>
      </c>
      <c r="DE118">
        <v>0.21879999999999999</v>
      </c>
      <c r="DF118">
        <v>1</v>
      </c>
      <c r="DG118">
        <v>0.1429</v>
      </c>
      <c r="DH118">
        <v>350</v>
      </c>
      <c r="DI118">
        <v>350</v>
      </c>
      <c r="DJ118">
        <v>350</v>
      </c>
      <c r="DK118">
        <v>1</v>
      </c>
      <c r="DL118">
        <v>0.19950000000000001</v>
      </c>
      <c r="DM118">
        <v>92</v>
      </c>
      <c r="DN118">
        <v>350</v>
      </c>
    </row>
    <row r="119" spans="91:118" x14ac:dyDescent="0.25">
      <c r="CM119" t="s">
        <v>639</v>
      </c>
      <c r="CN119" t="s">
        <v>2</v>
      </c>
      <c r="CO119" t="s">
        <v>23</v>
      </c>
      <c r="CP119">
        <v>46101</v>
      </c>
      <c r="CQ119">
        <v>1</v>
      </c>
      <c r="CR119">
        <v>1</v>
      </c>
      <c r="CT119">
        <v>1</v>
      </c>
      <c r="CV119">
        <v>2.5462962962962961E-4</v>
      </c>
      <c r="CW119">
        <v>2.5462962962962961E-4</v>
      </c>
      <c r="CX119">
        <v>0.18802083333333333</v>
      </c>
      <c r="CY119">
        <v>6.2743055555555552E-2</v>
      </c>
      <c r="CZ119">
        <v>72</v>
      </c>
      <c r="DA119">
        <v>141</v>
      </c>
      <c r="DB119">
        <v>5</v>
      </c>
      <c r="DC119">
        <v>2.2000000000000002</v>
      </c>
      <c r="DD119">
        <v>34727</v>
      </c>
      <c r="DE119">
        <v>6.9400000000000003E-2</v>
      </c>
      <c r="DF119">
        <v>1</v>
      </c>
      <c r="DG119">
        <v>0.2</v>
      </c>
      <c r="DH119">
        <v>875</v>
      </c>
      <c r="DI119">
        <v>875</v>
      </c>
      <c r="DJ119">
        <v>875</v>
      </c>
      <c r="DK119">
        <v>1</v>
      </c>
      <c r="DM119">
        <v>92</v>
      </c>
      <c r="DN119">
        <v>875</v>
      </c>
    </row>
    <row r="120" spans="91:118" x14ac:dyDescent="0.25">
      <c r="CM120" t="s">
        <v>639</v>
      </c>
      <c r="CN120" t="s">
        <v>2</v>
      </c>
      <c r="CO120" t="s">
        <v>23</v>
      </c>
      <c r="CP120">
        <v>46104</v>
      </c>
      <c r="CQ120">
        <v>1</v>
      </c>
      <c r="CR120">
        <v>1</v>
      </c>
      <c r="CT120">
        <v>1</v>
      </c>
      <c r="CV120">
        <v>4.6296296296296294E-5</v>
      </c>
      <c r="CW120">
        <v>4.6296296296296294E-5</v>
      </c>
      <c r="CX120">
        <v>0.16644675925925925</v>
      </c>
      <c r="CY120">
        <v>0.14917824074074074</v>
      </c>
      <c r="CZ120">
        <v>74</v>
      </c>
      <c r="DA120">
        <v>151</v>
      </c>
      <c r="DB120">
        <v>16</v>
      </c>
      <c r="DC120">
        <v>2.4375</v>
      </c>
      <c r="DD120">
        <v>13520</v>
      </c>
      <c r="DE120">
        <v>0.2162</v>
      </c>
      <c r="DF120">
        <v>5</v>
      </c>
      <c r="DG120">
        <v>0.3125</v>
      </c>
      <c r="DH120">
        <v>8250</v>
      </c>
      <c r="DI120">
        <v>1650</v>
      </c>
      <c r="DJ120">
        <v>8250</v>
      </c>
      <c r="DK120">
        <v>1</v>
      </c>
      <c r="DL120">
        <v>0.192</v>
      </c>
      <c r="DM120">
        <v>92</v>
      </c>
      <c r="DN120">
        <v>1650</v>
      </c>
    </row>
    <row r="121" spans="91:118" x14ac:dyDescent="0.25">
      <c r="CM121" t="s">
        <v>639</v>
      </c>
      <c r="CN121" t="s">
        <v>2</v>
      </c>
      <c r="CO121" t="s">
        <v>23</v>
      </c>
      <c r="CP121">
        <v>46105</v>
      </c>
      <c r="CQ121">
        <v>1</v>
      </c>
      <c r="CR121">
        <v>1</v>
      </c>
      <c r="CS121">
        <v>1</v>
      </c>
      <c r="CV121">
        <v>7.013888888888889E-3</v>
      </c>
      <c r="CW121">
        <v>7.013888888888889E-3</v>
      </c>
      <c r="CX121">
        <v>0.19449074074074074</v>
      </c>
      <c r="CY121">
        <v>0.15033564814814815</v>
      </c>
      <c r="CZ121">
        <v>143</v>
      </c>
      <c r="DA121">
        <v>249</v>
      </c>
      <c r="DB121">
        <v>23</v>
      </c>
      <c r="DC121" t="s">
        <v>858</v>
      </c>
      <c r="DD121">
        <v>17581</v>
      </c>
      <c r="DE121">
        <v>0.1608</v>
      </c>
      <c r="DF121">
        <v>3</v>
      </c>
      <c r="DG121">
        <v>0.13039999999999999</v>
      </c>
      <c r="DH121">
        <v>4100</v>
      </c>
      <c r="DI121">
        <v>1367</v>
      </c>
      <c r="DJ121">
        <v>4100</v>
      </c>
      <c r="DK121">
        <v>1</v>
      </c>
      <c r="DL121">
        <v>0.16769999999999999</v>
      </c>
      <c r="DM121">
        <v>92</v>
      </c>
      <c r="DN121">
        <v>1367</v>
      </c>
    </row>
    <row r="122" spans="91:118" x14ac:dyDescent="0.25">
      <c r="CM122" t="s">
        <v>639</v>
      </c>
      <c r="CN122" t="s">
        <v>2</v>
      </c>
      <c r="CO122" t="s">
        <v>25</v>
      </c>
      <c r="CP122">
        <v>46091</v>
      </c>
      <c r="CQ122">
        <v>1</v>
      </c>
      <c r="CR122">
        <v>1</v>
      </c>
      <c r="CT122">
        <v>1</v>
      </c>
      <c r="CV122">
        <v>1.3541666666666667E-3</v>
      </c>
      <c r="CW122">
        <v>1.3541666666666667E-3</v>
      </c>
      <c r="CX122">
        <v>0.2477199074074074</v>
      </c>
      <c r="CY122">
        <v>0.15125</v>
      </c>
      <c r="CZ122">
        <v>54</v>
      </c>
      <c r="DA122">
        <v>133</v>
      </c>
      <c r="DB122">
        <v>26</v>
      </c>
      <c r="DC122" t="s">
        <v>889</v>
      </c>
      <c r="DD122">
        <v>33283</v>
      </c>
      <c r="DE122">
        <v>0.48149999999999998</v>
      </c>
      <c r="DF122">
        <v>2</v>
      </c>
      <c r="DG122">
        <v>7.6899999999999996E-2</v>
      </c>
      <c r="DH122">
        <v>2500</v>
      </c>
      <c r="DI122">
        <v>1250</v>
      </c>
      <c r="DJ122">
        <v>2500</v>
      </c>
      <c r="DK122">
        <v>1</v>
      </c>
      <c r="DL122">
        <v>0.14749999999999999</v>
      </c>
      <c r="DM122">
        <v>92</v>
      </c>
      <c r="DN122">
        <v>1250</v>
      </c>
    </row>
    <row r="123" spans="91:118" x14ac:dyDescent="0.25">
      <c r="CM123" t="s">
        <v>639</v>
      </c>
      <c r="CN123" t="s">
        <v>2</v>
      </c>
      <c r="CO123" t="s">
        <v>25</v>
      </c>
      <c r="CP123">
        <v>46099</v>
      </c>
      <c r="CQ123">
        <v>1</v>
      </c>
      <c r="CR123">
        <v>1</v>
      </c>
      <c r="CT123">
        <v>1</v>
      </c>
      <c r="CV123">
        <v>1.8287037037037037E-3</v>
      </c>
      <c r="CW123">
        <v>1.8287037037037037E-3</v>
      </c>
      <c r="CX123">
        <v>0.17180555555555554</v>
      </c>
      <c r="CY123">
        <v>0.13875000000000001</v>
      </c>
      <c r="CZ123">
        <v>58</v>
      </c>
      <c r="DA123">
        <v>117</v>
      </c>
      <c r="DB123">
        <v>19</v>
      </c>
      <c r="DC123" t="s">
        <v>688</v>
      </c>
      <c r="DD123">
        <v>42889</v>
      </c>
      <c r="DE123">
        <v>0.3276</v>
      </c>
      <c r="DF123">
        <v>2</v>
      </c>
      <c r="DG123">
        <v>0.1053</v>
      </c>
      <c r="DH123">
        <v>3000</v>
      </c>
      <c r="DI123">
        <v>1500</v>
      </c>
      <c r="DJ123">
        <v>3000</v>
      </c>
      <c r="DK123">
        <v>1</v>
      </c>
      <c r="DL123">
        <v>0.2215</v>
      </c>
      <c r="DM123">
        <v>92</v>
      </c>
      <c r="DN123">
        <v>1500</v>
      </c>
    </row>
    <row r="124" spans="91:118" x14ac:dyDescent="0.25">
      <c r="CM124" t="s">
        <v>639</v>
      </c>
      <c r="CN124" t="s">
        <v>6</v>
      </c>
      <c r="CO124" t="s">
        <v>19</v>
      </c>
      <c r="CP124">
        <v>46104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0.21365740740740741</v>
      </c>
      <c r="CY124">
        <v>0.12175925925925926</v>
      </c>
      <c r="CZ124">
        <v>173</v>
      </c>
      <c r="DA124">
        <v>260</v>
      </c>
      <c r="DB124">
        <v>19</v>
      </c>
      <c r="DC124" t="s">
        <v>730</v>
      </c>
      <c r="DD124">
        <v>19690</v>
      </c>
      <c r="DE124">
        <v>0.10979999999999999</v>
      </c>
      <c r="DF124">
        <v>2</v>
      </c>
      <c r="DG124">
        <v>0.1053</v>
      </c>
      <c r="DH124">
        <v>2880</v>
      </c>
      <c r="DI124">
        <v>1440</v>
      </c>
      <c r="DJ124">
        <v>2880</v>
      </c>
      <c r="DK124">
        <v>1</v>
      </c>
      <c r="DL124">
        <v>0.27160000000000001</v>
      </c>
      <c r="DM124">
        <v>92</v>
      </c>
      <c r="DN124">
        <v>1440</v>
      </c>
    </row>
    <row r="125" spans="91:118" x14ac:dyDescent="0.25">
      <c r="CM125" t="s">
        <v>639</v>
      </c>
      <c r="CN125" t="s">
        <v>6</v>
      </c>
      <c r="CO125" t="s">
        <v>19</v>
      </c>
      <c r="CP125">
        <v>46107</v>
      </c>
      <c r="CQ125">
        <v>1</v>
      </c>
      <c r="CR125">
        <v>1</v>
      </c>
      <c r="CT125">
        <v>1</v>
      </c>
      <c r="CV125">
        <v>1.1574074074074075E-4</v>
      </c>
      <c r="CW125">
        <v>1.1574074074074075E-4</v>
      </c>
      <c r="CX125">
        <v>0.20730324074074075</v>
      </c>
      <c r="CY125">
        <v>0.15349537037037037</v>
      </c>
      <c r="CZ125">
        <v>151</v>
      </c>
      <c r="DA125">
        <v>246</v>
      </c>
      <c r="DB125">
        <v>15</v>
      </c>
      <c r="DC125">
        <v>2</v>
      </c>
      <c r="DD125">
        <v>35544</v>
      </c>
      <c r="DE125">
        <v>9.9299999999999999E-2</v>
      </c>
      <c r="DF125">
        <v>1</v>
      </c>
      <c r="DG125">
        <v>6.6699999999999995E-2</v>
      </c>
      <c r="DH125">
        <v>2300</v>
      </c>
      <c r="DI125">
        <v>2300</v>
      </c>
      <c r="DJ125">
        <v>2300</v>
      </c>
      <c r="DK125">
        <v>1</v>
      </c>
      <c r="DL125">
        <v>0.22170000000000001</v>
      </c>
      <c r="DM125">
        <v>92</v>
      </c>
      <c r="DN125">
        <v>2300</v>
      </c>
    </row>
    <row r="126" spans="91:118" x14ac:dyDescent="0.25">
      <c r="CM126" t="s">
        <v>639</v>
      </c>
      <c r="CN126" t="s">
        <v>6</v>
      </c>
      <c r="CO126" t="s">
        <v>80</v>
      </c>
      <c r="CP126">
        <v>46099</v>
      </c>
      <c r="CQ126">
        <v>1</v>
      </c>
      <c r="CR126">
        <v>1</v>
      </c>
      <c r="CT126">
        <v>1</v>
      </c>
      <c r="CV126">
        <v>6.9444444444444444E-5</v>
      </c>
      <c r="CW126">
        <v>6.9444444444444444E-5</v>
      </c>
      <c r="CX126">
        <v>0.19922453703703705</v>
      </c>
      <c r="CY126">
        <v>0.19393518518518518</v>
      </c>
      <c r="CZ126">
        <v>77</v>
      </c>
      <c r="DA126">
        <v>118</v>
      </c>
      <c r="DB126">
        <v>10</v>
      </c>
      <c r="DC126">
        <v>2.2999999999999998</v>
      </c>
      <c r="DD126">
        <v>33335</v>
      </c>
      <c r="DE126">
        <v>0.12989999999999999</v>
      </c>
      <c r="DF126">
        <v>1</v>
      </c>
      <c r="DG126">
        <v>0.1</v>
      </c>
      <c r="DH126">
        <v>550</v>
      </c>
      <c r="DI126">
        <v>550</v>
      </c>
      <c r="DJ126">
        <v>550</v>
      </c>
      <c r="DK126">
        <v>1</v>
      </c>
      <c r="DL126">
        <v>0.1799</v>
      </c>
      <c r="DM126">
        <v>92</v>
      </c>
      <c r="DN126">
        <v>550</v>
      </c>
    </row>
    <row r="127" spans="91:118" x14ac:dyDescent="0.25">
      <c r="CM127" t="s">
        <v>639</v>
      </c>
      <c r="CN127" t="s">
        <v>6</v>
      </c>
      <c r="CO127" t="s">
        <v>80</v>
      </c>
      <c r="CP127">
        <v>46108</v>
      </c>
      <c r="CQ127">
        <v>1</v>
      </c>
      <c r="CR127">
        <v>1</v>
      </c>
      <c r="CT127">
        <v>1</v>
      </c>
      <c r="CV127">
        <v>5.7870370370370373E-5</v>
      </c>
      <c r="CW127">
        <v>5.7870370370370373E-5</v>
      </c>
      <c r="CX127">
        <v>0.21280092592592592</v>
      </c>
      <c r="CY127">
        <v>0.13893518518518519</v>
      </c>
      <c r="CZ127">
        <v>65</v>
      </c>
      <c r="DA127">
        <v>110</v>
      </c>
      <c r="DB127">
        <v>15</v>
      </c>
      <c r="DC127" t="s">
        <v>747</v>
      </c>
      <c r="DD127">
        <v>39257</v>
      </c>
      <c r="DE127">
        <v>0.23080000000000001</v>
      </c>
      <c r="DF127">
        <v>1</v>
      </c>
      <c r="DG127">
        <v>6.6699999999999995E-2</v>
      </c>
      <c r="DH127">
        <v>654</v>
      </c>
      <c r="DI127">
        <v>654</v>
      </c>
      <c r="DJ127">
        <v>654</v>
      </c>
      <c r="DK127">
        <v>1</v>
      </c>
      <c r="DL127">
        <v>0.18010000000000001</v>
      </c>
      <c r="DM127">
        <v>92</v>
      </c>
      <c r="DN127">
        <v>654</v>
      </c>
    </row>
    <row r="128" spans="91:118" x14ac:dyDescent="0.25">
      <c r="CM128" t="s">
        <v>639</v>
      </c>
      <c r="CN128" t="s">
        <v>6</v>
      </c>
      <c r="CO128" t="s">
        <v>81</v>
      </c>
      <c r="CP128">
        <v>46092</v>
      </c>
      <c r="CQ128">
        <v>1</v>
      </c>
      <c r="CR128">
        <v>1</v>
      </c>
      <c r="CT128">
        <v>1</v>
      </c>
      <c r="CV128">
        <v>1.273148148148148E-4</v>
      </c>
      <c r="CW128">
        <v>1.273148148148148E-4</v>
      </c>
      <c r="CX128">
        <v>0.27319444444444446</v>
      </c>
      <c r="CY128">
        <v>8.3287037037037034E-2</v>
      </c>
      <c r="CZ128">
        <v>58</v>
      </c>
      <c r="DA128">
        <v>132</v>
      </c>
      <c r="DB128">
        <v>10</v>
      </c>
      <c r="DC128">
        <v>2.2999999999999998</v>
      </c>
      <c r="DD128">
        <v>22683</v>
      </c>
      <c r="DE128">
        <v>0.1724</v>
      </c>
      <c r="DF128">
        <v>2</v>
      </c>
      <c r="DG128">
        <v>0.2</v>
      </c>
      <c r="DH128">
        <v>2200</v>
      </c>
      <c r="DI128">
        <v>1100</v>
      </c>
      <c r="DJ128">
        <v>2200</v>
      </c>
      <c r="DK128">
        <v>1</v>
      </c>
      <c r="DL128">
        <v>0.1086</v>
      </c>
      <c r="DM128">
        <v>92</v>
      </c>
      <c r="DN128">
        <v>1100</v>
      </c>
    </row>
    <row r="129" spans="91:118" x14ac:dyDescent="0.25">
      <c r="CM129" t="s">
        <v>639</v>
      </c>
      <c r="CN129" t="s">
        <v>6</v>
      </c>
      <c r="CO129" t="s">
        <v>81</v>
      </c>
      <c r="CP129">
        <v>46097</v>
      </c>
      <c r="CQ129">
        <v>1</v>
      </c>
      <c r="CR129">
        <v>1</v>
      </c>
      <c r="CT129">
        <v>1</v>
      </c>
      <c r="CV129">
        <v>8.1018518518518516E-5</v>
      </c>
      <c r="CW129">
        <v>8.1018518518518516E-5</v>
      </c>
      <c r="CX129">
        <v>0.35327546296296297</v>
      </c>
      <c r="CY129">
        <v>9.6099537037037039E-2</v>
      </c>
      <c r="CZ129">
        <v>89</v>
      </c>
      <c r="DA129">
        <v>163</v>
      </c>
      <c r="DB129">
        <v>21</v>
      </c>
      <c r="DC129" t="s">
        <v>967</v>
      </c>
      <c r="DD129">
        <v>19134</v>
      </c>
      <c r="DE129">
        <v>0.23599999999999999</v>
      </c>
      <c r="DF129">
        <v>1</v>
      </c>
      <c r="DG129">
        <v>4.7600000000000003E-2</v>
      </c>
      <c r="DH129">
        <v>420</v>
      </c>
      <c r="DI129">
        <v>420</v>
      </c>
      <c r="DJ129">
        <v>420</v>
      </c>
      <c r="DK129">
        <v>1</v>
      </c>
      <c r="DL129">
        <v>0.1802</v>
      </c>
      <c r="DM129">
        <v>92</v>
      </c>
      <c r="DN129">
        <v>420</v>
      </c>
    </row>
    <row r="130" spans="91:118" x14ac:dyDescent="0.25">
      <c r="CM130" t="s">
        <v>639</v>
      </c>
      <c r="CN130" t="s">
        <v>6</v>
      </c>
      <c r="CO130" t="s">
        <v>37</v>
      </c>
      <c r="CP130">
        <v>46098</v>
      </c>
      <c r="CQ130">
        <v>1</v>
      </c>
      <c r="CR130">
        <v>1</v>
      </c>
      <c r="CT130">
        <v>1</v>
      </c>
      <c r="CV130">
        <v>1.273148148148148E-4</v>
      </c>
      <c r="CW130">
        <v>1.273148148148148E-4</v>
      </c>
      <c r="CX130">
        <v>0.19443287037037038</v>
      </c>
      <c r="CY130">
        <v>0.15363425925925925</v>
      </c>
      <c r="CZ130">
        <v>67</v>
      </c>
      <c r="DA130">
        <v>143</v>
      </c>
      <c r="DB130">
        <v>14</v>
      </c>
      <c r="DC130" t="s">
        <v>801</v>
      </c>
      <c r="DD130">
        <v>29690</v>
      </c>
      <c r="DE130">
        <v>0.20899999999999999</v>
      </c>
      <c r="DF130">
        <v>1</v>
      </c>
      <c r="DG130">
        <v>7.1400000000000005E-2</v>
      </c>
      <c r="DH130">
        <v>3800</v>
      </c>
      <c r="DI130">
        <v>3800</v>
      </c>
      <c r="DJ130">
        <v>3800</v>
      </c>
      <c r="DK130">
        <v>1</v>
      </c>
      <c r="DL130">
        <v>0.2243</v>
      </c>
      <c r="DM130">
        <v>92</v>
      </c>
      <c r="DN130">
        <v>3800</v>
      </c>
    </row>
    <row r="131" spans="91:118" x14ac:dyDescent="0.25">
      <c r="CM131" t="s">
        <v>639</v>
      </c>
      <c r="CN131" t="s">
        <v>6</v>
      </c>
      <c r="CO131" t="s">
        <v>50</v>
      </c>
      <c r="CP131">
        <v>46100</v>
      </c>
      <c r="CQ131">
        <v>1</v>
      </c>
      <c r="CR131">
        <v>1</v>
      </c>
      <c r="CS131">
        <v>1</v>
      </c>
      <c r="CV131">
        <v>2.5937499999999999E-2</v>
      </c>
      <c r="CW131">
        <v>2.5937499999999999E-2</v>
      </c>
      <c r="CX131">
        <v>0.15726851851851853</v>
      </c>
      <c r="CY131">
        <v>0.11938657407407408</v>
      </c>
      <c r="CZ131">
        <v>59</v>
      </c>
      <c r="DA131">
        <v>117</v>
      </c>
      <c r="DB131">
        <v>11</v>
      </c>
      <c r="DC131" t="s">
        <v>700</v>
      </c>
      <c r="DD131">
        <v>20826</v>
      </c>
      <c r="DE131">
        <v>0.18640000000000001</v>
      </c>
      <c r="DF131">
        <v>1</v>
      </c>
      <c r="DG131">
        <v>9.0899999999999995E-2</v>
      </c>
      <c r="DH131">
        <v>3500</v>
      </c>
      <c r="DI131">
        <v>3500</v>
      </c>
      <c r="DJ131">
        <v>3500</v>
      </c>
      <c r="DK131">
        <v>1</v>
      </c>
      <c r="DL131">
        <v>0.36159999999999998</v>
      </c>
      <c r="DM131">
        <v>92</v>
      </c>
      <c r="DN131">
        <v>3500</v>
      </c>
    </row>
    <row r="132" spans="91:118" x14ac:dyDescent="0.25">
      <c r="CM132" t="s">
        <v>639</v>
      </c>
      <c r="CN132" t="s">
        <v>6</v>
      </c>
      <c r="CO132" t="s">
        <v>34</v>
      </c>
      <c r="CP132">
        <v>46085</v>
      </c>
      <c r="CQ132">
        <v>1</v>
      </c>
      <c r="CR132">
        <v>1</v>
      </c>
      <c r="CT132">
        <v>1</v>
      </c>
      <c r="CV132">
        <v>2.3148148148148147E-5</v>
      </c>
      <c r="CW132">
        <v>2.3148148148148147E-5</v>
      </c>
      <c r="CX132">
        <v>0.23523148148148149</v>
      </c>
      <c r="CY132">
        <v>0.10900462962962963</v>
      </c>
      <c r="CZ132">
        <v>81</v>
      </c>
      <c r="DA132">
        <v>117</v>
      </c>
      <c r="DB132">
        <v>9</v>
      </c>
      <c r="DC132" t="s">
        <v>712</v>
      </c>
      <c r="DD132">
        <v>13961</v>
      </c>
      <c r="DE132">
        <v>0.1111</v>
      </c>
      <c r="DF132">
        <v>2</v>
      </c>
      <c r="DG132">
        <v>0.22220000000000001</v>
      </c>
      <c r="DH132">
        <v>1450</v>
      </c>
      <c r="DI132">
        <v>725</v>
      </c>
      <c r="DJ132">
        <v>1450</v>
      </c>
      <c r="DK132">
        <v>1</v>
      </c>
      <c r="DL132">
        <v>0.24560000000000001</v>
      </c>
      <c r="DM132">
        <v>92</v>
      </c>
      <c r="DN132">
        <v>725</v>
      </c>
    </row>
    <row r="133" spans="91:118" x14ac:dyDescent="0.25">
      <c r="CM133" t="s">
        <v>639</v>
      </c>
      <c r="CN133" t="s">
        <v>6</v>
      </c>
      <c r="CO133" t="s">
        <v>34</v>
      </c>
      <c r="CP133">
        <v>46106</v>
      </c>
      <c r="CQ133">
        <v>1</v>
      </c>
      <c r="CR133">
        <v>1</v>
      </c>
      <c r="CT133">
        <v>1</v>
      </c>
      <c r="CV133">
        <v>5.7870370370370373E-5</v>
      </c>
      <c r="CW133">
        <v>5.7870370370370373E-5</v>
      </c>
      <c r="CX133">
        <v>0.11642361111111112</v>
      </c>
      <c r="CY133">
        <v>0.17678240740740742</v>
      </c>
      <c r="CZ133">
        <v>118</v>
      </c>
      <c r="DA133">
        <v>151</v>
      </c>
      <c r="DB133">
        <v>3</v>
      </c>
      <c r="DC133">
        <v>3</v>
      </c>
      <c r="DD133">
        <v>21361</v>
      </c>
      <c r="DE133">
        <v>2.5399999999999999E-2</v>
      </c>
      <c r="DF133">
        <v>1</v>
      </c>
      <c r="DG133">
        <v>0.33329999999999999</v>
      </c>
      <c r="DH133">
        <v>2500</v>
      </c>
      <c r="DI133">
        <v>2500</v>
      </c>
      <c r="DJ133">
        <v>2500</v>
      </c>
      <c r="DK133">
        <v>1</v>
      </c>
      <c r="DL133">
        <v>0.1065</v>
      </c>
      <c r="DM133">
        <v>92</v>
      </c>
      <c r="DN133">
        <v>2500</v>
      </c>
    </row>
    <row r="134" spans="91:118" x14ac:dyDescent="0.25">
      <c r="CM134" t="s">
        <v>639</v>
      </c>
      <c r="CN134" t="s">
        <v>7</v>
      </c>
      <c r="CO134" t="s">
        <v>495</v>
      </c>
      <c r="CP134">
        <v>46094</v>
      </c>
      <c r="CQ134">
        <v>1</v>
      </c>
      <c r="CR134">
        <v>1</v>
      </c>
      <c r="CT134">
        <v>1</v>
      </c>
      <c r="CV134">
        <v>0</v>
      </c>
      <c r="CW134">
        <v>0</v>
      </c>
      <c r="CX134">
        <v>0.18435185185185185</v>
      </c>
      <c r="CY134">
        <v>0.17460648148148147</v>
      </c>
      <c r="CZ134">
        <v>136</v>
      </c>
      <c r="DA134">
        <v>295</v>
      </c>
      <c r="DB134">
        <v>41</v>
      </c>
      <c r="DC134" t="s">
        <v>877</v>
      </c>
      <c r="DD134">
        <v>8447</v>
      </c>
      <c r="DE134">
        <v>0.30149999999999999</v>
      </c>
      <c r="DF134">
        <v>3</v>
      </c>
      <c r="DG134">
        <v>7.3200000000000001E-2</v>
      </c>
      <c r="DH134">
        <v>450</v>
      </c>
      <c r="DI134">
        <v>150</v>
      </c>
      <c r="DJ134">
        <v>450</v>
      </c>
      <c r="DK134">
        <v>1</v>
      </c>
      <c r="DL134">
        <v>0.1691</v>
      </c>
      <c r="DM134">
        <v>92</v>
      </c>
      <c r="DN134">
        <v>150</v>
      </c>
    </row>
    <row r="135" spans="91:118" x14ac:dyDescent="0.25">
      <c r="CM135" t="s">
        <v>639</v>
      </c>
      <c r="CN135" t="s">
        <v>7</v>
      </c>
      <c r="CO135" t="s">
        <v>495</v>
      </c>
      <c r="CP135">
        <v>46099</v>
      </c>
      <c r="CQ135">
        <v>1</v>
      </c>
      <c r="CR135">
        <v>1</v>
      </c>
      <c r="CT135">
        <v>1</v>
      </c>
      <c r="CV135">
        <v>1.6203703703703703E-4</v>
      </c>
      <c r="CW135">
        <v>1.6203703703703703E-4</v>
      </c>
      <c r="CX135">
        <v>0.19740740740740742</v>
      </c>
      <c r="CY135">
        <v>0.14804398148148148</v>
      </c>
      <c r="CZ135">
        <v>203</v>
      </c>
      <c r="DA135">
        <v>369</v>
      </c>
      <c r="DB135">
        <v>38</v>
      </c>
      <c r="DC135">
        <v>1.5</v>
      </c>
      <c r="DD135">
        <v>7454</v>
      </c>
      <c r="DE135">
        <v>0.18720000000000001</v>
      </c>
      <c r="DM135">
        <v>92</v>
      </c>
    </row>
    <row r="136" spans="91:118" x14ac:dyDescent="0.25">
      <c r="CM136" t="s">
        <v>639</v>
      </c>
      <c r="CN136" t="s">
        <v>7</v>
      </c>
      <c r="CO136" t="s">
        <v>51</v>
      </c>
      <c r="CP136">
        <v>46099</v>
      </c>
      <c r="CQ136">
        <v>1</v>
      </c>
      <c r="CR136">
        <v>1</v>
      </c>
      <c r="CT136">
        <v>1</v>
      </c>
      <c r="CV136">
        <v>0</v>
      </c>
      <c r="CW136">
        <v>0</v>
      </c>
      <c r="CX136">
        <v>0.2137037037037037</v>
      </c>
      <c r="CY136">
        <v>0.10012731481481481</v>
      </c>
      <c r="CZ136">
        <v>88</v>
      </c>
      <c r="DA136">
        <v>176</v>
      </c>
      <c r="DB136">
        <v>8</v>
      </c>
      <c r="DC136">
        <v>1.625</v>
      </c>
      <c r="DD136">
        <v>43348</v>
      </c>
      <c r="DE136">
        <v>9.0899999999999995E-2</v>
      </c>
      <c r="DM136">
        <v>92</v>
      </c>
    </row>
    <row r="137" spans="91:118" x14ac:dyDescent="0.25">
      <c r="CM137" t="s">
        <v>639</v>
      </c>
      <c r="CN137" t="s">
        <v>7</v>
      </c>
      <c r="CO137" t="s">
        <v>49</v>
      </c>
      <c r="CP137">
        <v>46094</v>
      </c>
      <c r="CQ137">
        <v>1</v>
      </c>
      <c r="CR137">
        <v>1</v>
      </c>
      <c r="CT137">
        <v>1</v>
      </c>
      <c r="CV137">
        <v>0</v>
      </c>
      <c r="CW137">
        <v>0</v>
      </c>
      <c r="CX137">
        <v>0.24126157407407409</v>
      </c>
      <c r="CY137">
        <v>0.12375</v>
      </c>
      <c r="CZ137">
        <v>61</v>
      </c>
      <c r="DA137">
        <v>96</v>
      </c>
      <c r="DB137">
        <v>15</v>
      </c>
      <c r="DC137" t="s">
        <v>679</v>
      </c>
      <c r="DD137">
        <v>27746</v>
      </c>
      <c r="DE137">
        <v>0.24590000000000001</v>
      </c>
      <c r="DF137">
        <v>1</v>
      </c>
      <c r="DG137">
        <v>6.6699999999999995E-2</v>
      </c>
      <c r="DH137">
        <v>500</v>
      </c>
      <c r="DI137">
        <v>500</v>
      </c>
      <c r="DJ137">
        <v>500</v>
      </c>
      <c r="DK137">
        <v>1</v>
      </c>
      <c r="DL137">
        <v>0.21590000000000001</v>
      </c>
      <c r="DM137">
        <v>92</v>
      </c>
      <c r="DN137">
        <v>500</v>
      </c>
    </row>
    <row r="138" spans="91:118" x14ac:dyDescent="0.25">
      <c r="CM138" t="s">
        <v>639</v>
      </c>
      <c r="CN138" t="s">
        <v>7</v>
      </c>
      <c r="CO138" t="s">
        <v>565</v>
      </c>
      <c r="CP138">
        <v>46099</v>
      </c>
      <c r="CQ138">
        <v>1</v>
      </c>
      <c r="CR138">
        <v>1</v>
      </c>
      <c r="CT138">
        <v>1</v>
      </c>
      <c r="CV138">
        <v>1.8518518518518518E-4</v>
      </c>
      <c r="CW138">
        <v>1.8518518518518518E-4</v>
      </c>
      <c r="CX138">
        <v>0.18135416666666668</v>
      </c>
      <c r="CY138">
        <v>0.10104166666666667</v>
      </c>
      <c r="CZ138">
        <v>131</v>
      </c>
      <c r="DA138">
        <v>224</v>
      </c>
      <c r="DB138">
        <v>45</v>
      </c>
      <c r="DC138" t="s">
        <v>679</v>
      </c>
      <c r="DD138">
        <v>19674</v>
      </c>
      <c r="DE138">
        <v>0.34350000000000003</v>
      </c>
      <c r="DM138">
        <v>92</v>
      </c>
    </row>
    <row r="139" spans="91:118" x14ac:dyDescent="0.25">
      <c r="CM139" t="s">
        <v>639</v>
      </c>
      <c r="CN139" t="s">
        <v>7</v>
      </c>
      <c r="CO139" t="s">
        <v>549</v>
      </c>
      <c r="CP139">
        <v>46099</v>
      </c>
      <c r="CQ139">
        <v>1</v>
      </c>
      <c r="CR139">
        <v>1</v>
      </c>
      <c r="CT139">
        <v>1</v>
      </c>
      <c r="CV139">
        <v>2.3148148148148149E-4</v>
      </c>
      <c r="CW139">
        <v>2.3148148148148149E-4</v>
      </c>
      <c r="CX139">
        <v>0.19259259259259259</v>
      </c>
      <c r="CY139">
        <v>0.12228009259259259</v>
      </c>
      <c r="CZ139">
        <v>180</v>
      </c>
      <c r="DA139">
        <v>241</v>
      </c>
      <c r="DB139">
        <v>29</v>
      </c>
      <c r="DC139" t="s">
        <v>985</v>
      </c>
      <c r="DD139">
        <v>13618</v>
      </c>
      <c r="DE139">
        <v>0.16109999999999999</v>
      </c>
      <c r="DM139">
        <v>92</v>
      </c>
    </row>
    <row r="140" spans="91:118" x14ac:dyDescent="0.25">
      <c r="CM140" t="s">
        <v>639</v>
      </c>
      <c r="CN140" t="s">
        <v>7</v>
      </c>
      <c r="CO140" t="s">
        <v>73</v>
      </c>
      <c r="CP140">
        <v>46100</v>
      </c>
      <c r="CQ140">
        <v>1</v>
      </c>
      <c r="CR140">
        <v>1</v>
      </c>
      <c r="CS140">
        <v>1</v>
      </c>
      <c r="CV140">
        <v>8.4375000000000006E-3</v>
      </c>
      <c r="CW140">
        <v>8.4375000000000006E-3</v>
      </c>
      <c r="CX140">
        <v>0.23130787037037037</v>
      </c>
      <c r="CY140">
        <v>0.11055555555555556</v>
      </c>
      <c r="CZ140">
        <v>77</v>
      </c>
      <c r="DA140">
        <v>112</v>
      </c>
      <c r="DB140">
        <v>13</v>
      </c>
      <c r="DC140" t="s">
        <v>884</v>
      </c>
      <c r="DD140">
        <v>21002</v>
      </c>
      <c r="DE140">
        <v>0.16880000000000001</v>
      </c>
      <c r="DF140">
        <v>1</v>
      </c>
      <c r="DG140">
        <v>7.6899999999999996E-2</v>
      </c>
      <c r="DH140">
        <v>3500</v>
      </c>
      <c r="DI140">
        <v>3500</v>
      </c>
      <c r="DJ140">
        <v>3500</v>
      </c>
      <c r="DK140">
        <v>1</v>
      </c>
      <c r="DL140">
        <v>8.77E-2</v>
      </c>
      <c r="DM140">
        <v>92</v>
      </c>
      <c r="DN140">
        <v>3500</v>
      </c>
    </row>
    <row r="141" spans="91:118" x14ac:dyDescent="0.25">
      <c r="CM141" t="s">
        <v>639</v>
      </c>
      <c r="CN141" t="s">
        <v>7</v>
      </c>
      <c r="CO141" t="s">
        <v>557</v>
      </c>
      <c r="CP141">
        <v>46099</v>
      </c>
      <c r="CQ141">
        <v>1</v>
      </c>
      <c r="CR141">
        <v>1</v>
      </c>
      <c r="CT141">
        <v>1</v>
      </c>
      <c r="CV141">
        <v>0</v>
      </c>
      <c r="CW141">
        <v>0</v>
      </c>
      <c r="CX141">
        <v>0.16243055555555555</v>
      </c>
      <c r="CY141">
        <v>0.14445601851851853</v>
      </c>
      <c r="CZ141">
        <v>126</v>
      </c>
      <c r="DA141">
        <v>234</v>
      </c>
      <c r="DB141">
        <v>31</v>
      </c>
      <c r="DC141" t="s">
        <v>1111</v>
      </c>
      <c r="DD141">
        <v>7219</v>
      </c>
      <c r="DE141">
        <v>0.246</v>
      </c>
      <c r="DM141">
        <v>92</v>
      </c>
    </row>
    <row r="142" spans="91:118" x14ac:dyDescent="0.25">
      <c r="CM142" t="s">
        <v>639</v>
      </c>
      <c r="CN142" t="s">
        <v>7</v>
      </c>
      <c r="CO142" t="s">
        <v>48</v>
      </c>
      <c r="CP142">
        <v>46099</v>
      </c>
      <c r="CQ142">
        <v>1</v>
      </c>
      <c r="CR142">
        <v>1</v>
      </c>
      <c r="CT142">
        <v>1</v>
      </c>
      <c r="CV142">
        <v>1.3888888888888889E-4</v>
      </c>
      <c r="CW142">
        <v>1.3888888888888889E-4</v>
      </c>
      <c r="CX142">
        <v>0.22799768518518518</v>
      </c>
      <c r="CY142">
        <v>0.10930555555555556</v>
      </c>
      <c r="CZ142">
        <v>106</v>
      </c>
      <c r="DA142">
        <v>147</v>
      </c>
      <c r="DB142">
        <v>20</v>
      </c>
      <c r="DC142">
        <v>1.45</v>
      </c>
      <c r="DD142">
        <v>15784</v>
      </c>
      <c r="DE142">
        <v>0.18870000000000001</v>
      </c>
      <c r="DM142">
        <v>92</v>
      </c>
    </row>
    <row r="143" spans="91:118" x14ac:dyDescent="0.25">
      <c r="CM143" t="s">
        <v>639</v>
      </c>
      <c r="CN143" t="s">
        <v>3</v>
      </c>
      <c r="CO143" t="s">
        <v>174</v>
      </c>
      <c r="CP143">
        <v>46108</v>
      </c>
      <c r="CQ143">
        <v>1</v>
      </c>
      <c r="CR143">
        <v>1</v>
      </c>
      <c r="CT143">
        <v>1</v>
      </c>
      <c r="CV143">
        <v>0</v>
      </c>
      <c r="CW143">
        <v>0</v>
      </c>
      <c r="CX143">
        <v>0.18905092592592593</v>
      </c>
      <c r="CY143">
        <v>0.19793981481481482</v>
      </c>
      <c r="CZ143">
        <v>138</v>
      </c>
      <c r="DA143">
        <v>215</v>
      </c>
      <c r="DB143">
        <v>19</v>
      </c>
      <c r="DC143" t="s">
        <v>756</v>
      </c>
      <c r="DD143">
        <v>27503</v>
      </c>
      <c r="DE143">
        <v>0.13769999999999999</v>
      </c>
      <c r="DF143">
        <v>2</v>
      </c>
      <c r="DG143">
        <v>0.1053</v>
      </c>
      <c r="DH143">
        <v>3600</v>
      </c>
      <c r="DI143">
        <v>1800</v>
      </c>
      <c r="DJ143">
        <v>3600</v>
      </c>
      <c r="DK143">
        <v>1</v>
      </c>
      <c r="DL143">
        <v>0.16980000000000001</v>
      </c>
      <c r="DM143">
        <v>92</v>
      </c>
      <c r="DN143">
        <v>1800</v>
      </c>
    </row>
    <row r="144" spans="91:118" x14ac:dyDescent="0.25">
      <c r="CM144" t="s">
        <v>639</v>
      </c>
      <c r="CN144" t="s">
        <v>3</v>
      </c>
      <c r="CO144" t="s">
        <v>29</v>
      </c>
      <c r="CP144">
        <v>46083</v>
      </c>
      <c r="CQ144">
        <v>1</v>
      </c>
      <c r="CR144">
        <v>1</v>
      </c>
      <c r="CT144">
        <v>1</v>
      </c>
      <c r="CV144">
        <v>1.3773148148148147E-3</v>
      </c>
      <c r="CW144">
        <v>1.3773148148148147E-3</v>
      </c>
      <c r="CX144">
        <v>0.22146990740740741</v>
      </c>
      <c r="CY144">
        <v>9.509259259259259E-2</v>
      </c>
      <c r="CZ144">
        <v>100</v>
      </c>
      <c r="DA144">
        <v>171</v>
      </c>
      <c r="DB144">
        <v>51</v>
      </c>
      <c r="DC144" t="s">
        <v>679</v>
      </c>
      <c r="DD144">
        <v>21276</v>
      </c>
      <c r="DE144">
        <v>0.51</v>
      </c>
      <c r="DF144">
        <v>18</v>
      </c>
      <c r="DG144">
        <v>0.35289999999999999</v>
      </c>
      <c r="DH144">
        <v>17317</v>
      </c>
      <c r="DI144">
        <v>962</v>
      </c>
      <c r="DJ144">
        <v>17317</v>
      </c>
      <c r="DK144">
        <v>1</v>
      </c>
      <c r="DL144">
        <v>7.9500000000000001E-2</v>
      </c>
      <c r="DM144">
        <v>92</v>
      </c>
      <c r="DN144">
        <v>962</v>
      </c>
    </row>
    <row r="145" spans="91:118" x14ac:dyDescent="0.25">
      <c r="CM145" t="s">
        <v>639</v>
      </c>
      <c r="CN145" t="s">
        <v>3</v>
      </c>
      <c r="CO145" t="s">
        <v>38</v>
      </c>
      <c r="CP145">
        <v>46104</v>
      </c>
      <c r="CQ145">
        <v>1</v>
      </c>
      <c r="CR145">
        <v>1</v>
      </c>
      <c r="CT145">
        <v>1</v>
      </c>
      <c r="CV145">
        <v>9.6064814814814819E-4</v>
      </c>
      <c r="CW145">
        <v>9.6064814814814819E-4</v>
      </c>
      <c r="CX145">
        <v>0.19003472222222223</v>
      </c>
      <c r="CY145">
        <v>0.12304398148148148</v>
      </c>
      <c r="CZ145">
        <v>76</v>
      </c>
      <c r="DA145">
        <v>107</v>
      </c>
      <c r="DB145">
        <v>28</v>
      </c>
      <c r="DC145" t="s">
        <v>1047</v>
      </c>
      <c r="DD145">
        <v>15671</v>
      </c>
      <c r="DE145">
        <v>0.36840000000000001</v>
      </c>
      <c r="DF145">
        <v>3</v>
      </c>
      <c r="DG145">
        <v>0.1071</v>
      </c>
      <c r="DH145">
        <v>4900</v>
      </c>
      <c r="DI145">
        <v>1633</v>
      </c>
      <c r="DJ145">
        <v>4300</v>
      </c>
      <c r="DK145">
        <v>0.87760000000000005</v>
      </c>
      <c r="DL145">
        <v>0.214</v>
      </c>
      <c r="DM145">
        <v>92</v>
      </c>
      <c r="DN145">
        <v>2150</v>
      </c>
    </row>
    <row r="146" spans="91:118" x14ac:dyDescent="0.25">
      <c r="CM146" t="s">
        <v>639</v>
      </c>
      <c r="CN146" t="s">
        <v>3</v>
      </c>
      <c r="CO146" t="s">
        <v>79</v>
      </c>
      <c r="CP146">
        <v>46098</v>
      </c>
      <c r="CQ146">
        <v>1</v>
      </c>
      <c r="CR146">
        <v>1</v>
      </c>
      <c r="CT146">
        <v>1</v>
      </c>
      <c r="CV146">
        <v>0</v>
      </c>
      <c r="CW146">
        <v>0</v>
      </c>
      <c r="CX146">
        <v>0.13405092592592593</v>
      </c>
      <c r="CY146">
        <v>3.2951388888888891E-2</v>
      </c>
      <c r="CZ146">
        <v>64</v>
      </c>
      <c r="DA146">
        <v>138</v>
      </c>
      <c r="DB146">
        <v>22</v>
      </c>
      <c r="DC146" t="s">
        <v>700</v>
      </c>
      <c r="DD146">
        <v>49769</v>
      </c>
      <c r="DE146">
        <v>0.34379999999999999</v>
      </c>
      <c r="DF146">
        <v>1</v>
      </c>
      <c r="DG146">
        <v>4.5499999999999999E-2</v>
      </c>
      <c r="DH146">
        <v>1200</v>
      </c>
      <c r="DI146">
        <v>1200</v>
      </c>
      <c r="DJ146">
        <v>1200</v>
      </c>
      <c r="DK146">
        <v>1</v>
      </c>
      <c r="DL146">
        <v>0.40100000000000002</v>
      </c>
      <c r="DM146">
        <v>92</v>
      </c>
      <c r="DN146">
        <v>1200</v>
      </c>
    </row>
    <row r="147" spans="91:118" x14ac:dyDescent="0.25">
      <c r="CM147" t="s">
        <v>639</v>
      </c>
      <c r="CN147" t="s">
        <v>3</v>
      </c>
      <c r="CO147" t="s">
        <v>78</v>
      </c>
      <c r="CP147">
        <v>46101</v>
      </c>
      <c r="CQ147">
        <v>1</v>
      </c>
      <c r="CR147">
        <v>1</v>
      </c>
      <c r="CT147">
        <v>1</v>
      </c>
      <c r="CV147">
        <v>1.1805555555555556E-3</v>
      </c>
      <c r="CW147">
        <v>1.1805555555555556E-3</v>
      </c>
      <c r="CX147">
        <v>0.1759375</v>
      </c>
      <c r="CY147">
        <v>0.19761574074074073</v>
      </c>
      <c r="CZ147">
        <v>62</v>
      </c>
      <c r="DA147">
        <v>120</v>
      </c>
      <c r="DB147">
        <v>31</v>
      </c>
      <c r="DC147" t="s">
        <v>1001</v>
      </c>
      <c r="DD147">
        <v>18978</v>
      </c>
      <c r="DE147">
        <v>0.5</v>
      </c>
      <c r="DF147">
        <v>3</v>
      </c>
      <c r="DG147">
        <v>9.6799999999999997E-2</v>
      </c>
      <c r="DH147">
        <v>2140</v>
      </c>
      <c r="DI147">
        <v>713</v>
      </c>
      <c r="DJ147">
        <v>2120</v>
      </c>
      <c r="DK147">
        <v>0.99070000000000003</v>
      </c>
      <c r="DL147">
        <v>0.98509999999999998</v>
      </c>
      <c r="DM147">
        <v>92</v>
      </c>
      <c r="DN147">
        <v>1060</v>
      </c>
    </row>
    <row r="148" spans="91:118" x14ac:dyDescent="0.25">
      <c r="CM148" t="s">
        <v>639</v>
      </c>
      <c r="CN148" t="s">
        <v>3</v>
      </c>
      <c r="CO148" t="s">
        <v>78</v>
      </c>
      <c r="CP148">
        <v>46107</v>
      </c>
      <c r="CQ148">
        <v>1</v>
      </c>
      <c r="CR148">
        <v>1</v>
      </c>
      <c r="CT148">
        <v>1</v>
      </c>
      <c r="CV148">
        <v>6.9444444444444444E-5</v>
      </c>
      <c r="CW148">
        <v>6.9444444444444444E-5</v>
      </c>
      <c r="CX148">
        <v>0.1708912037037037</v>
      </c>
      <c r="CY148">
        <v>0.17046296296296296</v>
      </c>
      <c r="CZ148">
        <v>82</v>
      </c>
      <c r="DA148">
        <v>168</v>
      </c>
      <c r="DB148">
        <v>21</v>
      </c>
      <c r="DC148" t="s">
        <v>808</v>
      </c>
      <c r="DD148">
        <v>18855</v>
      </c>
      <c r="DE148">
        <v>0.25609999999999999</v>
      </c>
      <c r="DF148">
        <v>2</v>
      </c>
      <c r="DG148">
        <v>9.5200000000000007E-2</v>
      </c>
      <c r="DH148">
        <v>4250</v>
      </c>
      <c r="DI148">
        <v>2125</v>
      </c>
      <c r="DJ148">
        <v>4250</v>
      </c>
      <c r="DK148">
        <v>1</v>
      </c>
      <c r="DL148">
        <v>0.31759999999999999</v>
      </c>
      <c r="DM148">
        <v>92</v>
      </c>
      <c r="DN148">
        <v>2125</v>
      </c>
    </row>
    <row r="149" spans="91:118" x14ac:dyDescent="0.25">
      <c r="CM149" t="s">
        <v>639</v>
      </c>
      <c r="CN149" t="s">
        <v>3</v>
      </c>
      <c r="CO149" t="s">
        <v>76</v>
      </c>
      <c r="CP149">
        <v>46090</v>
      </c>
      <c r="CQ149">
        <v>1</v>
      </c>
      <c r="CR149">
        <v>1</v>
      </c>
      <c r="CT149">
        <v>1</v>
      </c>
      <c r="CV149">
        <v>2.3148148148148147E-5</v>
      </c>
      <c r="CW149">
        <v>2.3148148148148147E-5</v>
      </c>
      <c r="CX149">
        <v>0.20502314814814815</v>
      </c>
      <c r="CY149">
        <v>9.4120370370370368E-2</v>
      </c>
      <c r="CZ149">
        <v>40</v>
      </c>
      <c r="DA149">
        <v>71</v>
      </c>
      <c r="DB149">
        <v>16</v>
      </c>
      <c r="DC149">
        <v>1.875</v>
      </c>
      <c r="DD149">
        <v>26543</v>
      </c>
      <c r="DE149">
        <v>0.4</v>
      </c>
      <c r="DF149">
        <v>2</v>
      </c>
      <c r="DG149">
        <v>0.125</v>
      </c>
      <c r="DH149">
        <v>23500</v>
      </c>
      <c r="DI149">
        <v>11750</v>
      </c>
      <c r="DJ149">
        <v>23500</v>
      </c>
      <c r="DK149">
        <v>1</v>
      </c>
      <c r="DL149">
        <v>0.66249999999999998</v>
      </c>
      <c r="DM149">
        <v>92</v>
      </c>
      <c r="DN149">
        <v>11750</v>
      </c>
    </row>
    <row r="150" spans="91:118" x14ac:dyDescent="0.25">
      <c r="CM150" t="s">
        <v>639</v>
      </c>
      <c r="CN150" t="s">
        <v>3</v>
      </c>
      <c r="CO150" t="s">
        <v>76</v>
      </c>
      <c r="CP150">
        <v>46098</v>
      </c>
      <c r="CQ150">
        <v>1</v>
      </c>
      <c r="CR150">
        <v>1</v>
      </c>
      <c r="CT150">
        <v>1</v>
      </c>
      <c r="CV150">
        <v>1.5046296296296297E-4</v>
      </c>
      <c r="CW150">
        <v>1.5046296296296297E-4</v>
      </c>
      <c r="CX150">
        <v>0.18143518518518517</v>
      </c>
      <c r="CY150">
        <v>0.12655092592592593</v>
      </c>
      <c r="CZ150">
        <v>67</v>
      </c>
      <c r="DA150">
        <v>100</v>
      </c>
      <c r="DB150">
        <v>12</v>
      </c>
      <c r="DC150" t="s">
        <v>694</v>
      </c>
      <c r="DD150">
        <v>23053</v>
      </c>
      <c r="DE150">
        <v>0.17910000000000001</v>
      </c>
      <c r="DF150">
        <v>1</v>
      </c>
      <c r="DG150">
        <v>8.3299999999999999E-2</v>
      </c>
      <c r="DH150">
        <v>6000</v>
      </c>
      <c r="DI150">
        <v>6000</v>
      </c>
      <c r="DJ150">
        <v>6000</v>
      </c>
      <c r="DK150">
        <v>1</v>
      </c>
      <c r="DL150">
        <v>0.22159999999999999</v>
      </c>
      <c r="DM150">
        <v>92</v>
      </c>
      <c r="DN150">
        <v>6000</v>
      </c>
    </row>
    <row r="151" spans="91:118" x14ac:dyDescent="0.25">
      <c r="CM151" t="s">
        <v>639</v>
      </c>
      <c r="CN151" t="s">
        <v>3</v>
      </c>
      <c r="CO151" t="s">
        <v>76</v>
      </c>
      <c r="CP151">
        <v>46111</v>
      </c>
      <c r="CQ151">
        <v>1</v>
      </c>
      <c r="CR151">
        <v>1</v>
      </c>
      <c r="CS151">
        <v>1</v>
      </c>
      <c r="CV151">
        <v>1.6747685185185185E-2</v>
      </c>
      <c r="CW151">
        <v>1.6747685185185185E-2</v>
      </c>
      <c r="CX151">
        <v>0.18026620370370369</v>
      </c>
      <c r="CY151">
        <v>9.2986111111111117E-2</v>
      </c>
      <c r="CZ151">
        <v>63</v>
      </c>
      <c r="DA151">
        <v>84</v>
      </c>
      <c r="DB151">
        <v>7</v>
      </c>
      <c r="DC151" t="s">
        <v>705</v>
      </c>
      <c r="DD151">
        <v>32104</v>
      </c>
      <c r="DE151">
        <v>0.1111</v>
      </c>
      <c r="DF151">
        <v>1</v>
      </c>
      <c r="DG151">
        <v>0.1429</v>
      </c>
      <c r="DH151">
        <v>2000</v>
      </c>
      <c r="DI151">
        <v>2000</v>
      </c>
      <c r="DJ151">
        <v>2000</v>
      </c>
      <c r="DK151">
        <v>1</v>
      </c>
      <c r="DL151">
        <v>0.46079999999999999</v>
      </c>
      <c r="DM151">
        <v>92</v>
      </c>
      <c r="DN151">
        <v>2000</v>
      </c>
    </row>
    <row r="152" spans="91:118" x14ac:dyDescent="0.25">
      <c r="CM152" t="s">
        <v>639</v>
      </c>
      <c r="CN152" t="s">
        <v>125</v>
      </c>
      <c r="CO152" t="s">
        <v>18</v>
      </c>
      <c r="CP152">
        <v>46086</v>
      </c>
      <c r="CQ152">
        <v>1</v>
      </c>
      <c r="CR152">
        <v>1</v>
      </c>
      <c r="CT152">
        <v>1</v>
      </c>
      <c r="CV152">
        <v>1.273148148148148E-4</v>
      </c>
      <c r="CW152">
        <v>1.273148148148148E-4</v>
      </c>
      <c r="CX152">
        <v>0.33696759259259257</v>
      </c>
      <c r="CY152">
        <v>7.6550925925925925E-2</v>
      </c>
      <c r="CZ152">
        <v>170</v>
      </c>
      <c r="DA152">
        <v>288</v>
      </c>
      <c r="DB152">
        <v>20</v>
      </c>
      <c r="DC152">
        <v>1.65</v>
      </c>
      <c r="DD152">
        <v>45077</v>
      </c>
      <c r="DE152">
        <v>0.1176</v>
      </c>
      <c r="DF152">
        <v>1</v>
      </c>
      <c r="DG152">
        <v>0.05</v>
      </c>
      <c r="DH152">
        <v>2200</v>
      </c>
      <c r="DI152">
        <v>2200</v>
      </c>
      <c r="DJ152">
        <v>2200</v>
      </c>
      <c r="DK152">
        <v>1</v>
      </c>
      <c r="DL152">
        <v>0.12690000000000001</v>
      </c>
      <c r="DM152">
        <v>90</v>
      </c>
      <c r="DN152">
        <v>2200</v>
      </c>
    </row>
    <row r="153" spans="91:118" x14ac:dyDescent="0.25">
      <c r="CM153" t="s">
        <v>639</v>
      </c>
      <c r="CN153" t="s">
        <v>125</v>
      </c>
      <c r="CO153" t="s">
        <v>18</v>
      </c>
      <c r="CP153">
        <v>46091</v>
      </c>
      <c r="CQ153">
        <v>1</v>
      </c>
      <c r="CR153">
        <v>1</v>
      </c>
      <c r="CT153">
        <v>1</v>
      </c>
      <c r="CV153">
        <v>1.5046296296296297E-4</v>
      </c>
      <c r="CW153">
        <v>1.5046296296296297E-4</v>
      </c>
      <c r="CX153">
        <v>0.3269097222222222</v>
      </c>
      <c r="CY153">
        <v>8.8842592592592598E-2</v>
      </c>
      <c r="CZ153">
        <v>163</v>
      </c>
      <c r="DA153">
        <v>320</v>
      </c>
      <c r="DB153">
        <v>15</v>
      </c>
      <c r="DC153">
        <v>1.4</v>
      </c>
      <c r="DD153">
        <v>42480</v>
      </c>
      <c r="DE153">
        <v>9.1999999999999998E-2</v>
      </c>
      <c r="DF153">
        <v>1</v>
      </c>
      <c r="DG153">
        <v>6.6699999999999995E-2</v>
      </c>
      <c r="DH153">
        <v>8000</v>
      </c>
      <c r="DI153">
        <v>8000</v>
      </c>
      <c r="DJ153">
        <v>8000</v>
      </c>
      <c r="DK153">
        <v>1</v>
      </c>
      <c r="DL153">
        <v>0.1167</v>
      </c>
      <c r="DM153">
        <v>90</v>
      </c>
      <c r="DN153">
        <v>8000</v>
      </c>
    </row>
    <row r="154" spans="91:118" x14ac:dyDescent="0.25">
      <c r="CM154" t="s">
        <v>639</v>
      </c>
      <c r="CN154" t="s">
        <v>125</v>
      </c>
      <c r="CO154" t="s">
        <v>109</v>
      </c>
      <c r="CP154">
        <v>46098</v>
      </c>
      <c r="CQ154">
        <v>1</v>
      </c>
      <c r="CR154">
        <v>1</v>
      </c>
      <c r="CT154">
        <v>1</v>
      </c>
      <c r="CV154">
        <v>1.8518518518518518E-4</v>
      </c>
      <c r="CW154">
        <v>1.8518518518518518E-4</v>
      </c>
      <c r="CX154">
        <v>0.21124999999999999</v>
      </c>
      <c r="CY154">
        <v>0.1302662037037037</v>
      </c>
      <c r="CZ154">
        <v>103</v>
      </c>
      <c r="DA154">
        <v>190</v>
      </c>
      <c r="DB154">
        <v>15</v>
      </c>
      <c r="DC154" t="s">
        <v>747</v>
      </c>
      <c r="DD154">
        <v>36079</v>
      </c>
      <c r="DE154">
        <v>0.14560000000000001</v>
      </c>
      <c r="DF154">
        <v>1</v>
      </c>
      <c r="DG154">
        <v>6.6699999999999995E-2</v>
      </c>
      <c r="DH154">
        <v>8000</v>
      </c>
      <c r="DI154">
        <v>8000</v>
      </c>
      <c r="DJ154">
        <v>8000</v>
      </c>
      <c r="DK154">
        <v>1</v>
      </c>
      <c r="DL154">
        <v>0.16950000000000001</v>
      </c>
      <c r="DM154">
        <v>90</v>
      </c>
      <c r="DN154">
        <v>8000</v>
      </c>
    </row>
    <row r="155" spans="91:118" x14ac:dyDescent="0.25">
      <c r="CM155" t="s">
        <v>639</v>
      </c>
      <c r="CN155" t="s">
        <v>125</v>
      </c>
      <c r="CO155" t="s">
        <v>60</v>
      </c>
      <c r="CP155">
        <v>46101</v>
      </c>
      <c r="CQ155">
        <v>1</v>
      </c>
      <c r="CR155">
        <v>1</v>
      </c>
      <c r="CT155">
        <v>1</v>
      </c>
      <c r="CV155">
        <v>8.1018518518518516E-5</v>
      </c>
      <c r="CW155">
        <v>8.1018518518518516E-5</v>
      </c>
      <c r="CX155">
        <v>0.20935185185185184</v>
      </c>
      <c r="CY155">
        <v>0.11541666666666667</v>
      </c>
      <c r="CZ155">
        <v>93</v>
      </c>
      <c r="DA155">
        <v>131</v>
      </c>
      <c r="DB155">
        <v>5</v>
      </c>
      <c r="DC155">
        <v>2.6</v>
      </c>
      <c r="DD155">
        <v>66839</v>
      </c>
      <c r="DE155">
        <v>5.3800000000000001E-2</v>
      </c>
      <c r="DF155">
        <v>2</v>
      </c>
      <c r="DG155">
        <v>0.4</v>
      </c>
      <c r="DH155">
        <v>21426</v>
      </c>
      <c r="DI155">
        <v>10713</v>
      </c>
      <c r="DJ155">
        <v>21426</v>
      </c>
      <c r="DK155">
        <v>1</v>
      </c>
      <c r="DL155">
        <v>0.1057</v>
      </c>
      <c r="DM155">
        <v>90</v>
      </c>
      <c r="DN155">
        <v>10713</v>
      </c>
    </row>
    <row r="156" spans="91:118" x14ac:dyDescent="0.25">
      <c r="CM156" t="s">
        <v>639</v>
      </c>
      <c r="CN156" t="s">
        <v>125</v>
      </c>
      <c r="CO156" t="s">
        <v>72</v>
      </c>
      <c r="CP156">
        <v>46106</v>
      </c>
      <c r="CQ156">
        <v>1</v>
      </c>
      <c r="CR156">
        <v>1</v>
      </c>
      <c r="CT156">
        <v>1</v>
      </c>
      <c r="CV156">
        <v>4.6296296296296294E-5</v>
      </c>
      <c r="CW156">
        <v>4.6296296296296294E-5</v>
      </c>
      <c r="CX156">
        <v>0.17131944444444444</v>
      </c>
      <c r="CY156">
        <v>0.16931712962962964</v>
      </c>
      <c r="CZ156">
        <v>113</v>
      </c>
      <c r="DA156">
        <v>286</v>
      </c>
      <c r="DB156">
        <v>5</v>
      </c>
      <c r="DC156">
        <v>1.4</v>
      </c>
      <c r="DD156">
        <v>61903</v>
      </c>
      <c r="DE156">
        <v>4.4200000000000003E-2</v>
      </c>
      <c r="DF156">
        <v>1</v>
      </c>
      <c r="DG156">
        <v>0.2</v>
      </c>
      <c r="DH156">
        <v>4000</v>
      </c>
      <c r="DI156">
        <v>4000</v>
      </c>
      <c r="DM156">
        <v>90</v>
      </c>
    </row>
    <row r="157" spans="91:118" x14ac:dyDescent="0.25">
      <c r="CM157" t="s">
        <v>639</v>
      </c>
      <c r="CN157" t="s">
        <v>125</v>
      </c>
      <c r="CO157" t="s">
        <v>72</v>
      </c>
      <c r="CP157">
        <v>46107</v>
      </c>
      <c r="CQ157">
        <v>1</v>
      </c>
      <c r="CR157">
        <v>1</v>
      </c>
      <c r="CT157">
        <v>1</v>
      </c>
      <c r="CV157">
        <v>1.3888888888888889E-4</v>
      </c>
      <c r="CW157">
        <v>1.3888888888888889E-4</v>
      </c>
      <c r="CX157">
        <v>0.14521990740740739</v>
      </c>
      <c r="CY157">
        <v>0.19251157407407407</v>
      </c>
      <c r="CZ157">
        <v>97</v>
      </c>
      <c r="DA157">
        <v>229</v>
      </c>
      <c r="DB157">
        <v>16</v>
      </c>
      <c r="DC157">
        <v>1.75</v>
      </c>
      <c r="DD157">
        <v>26310</v>
      </c>
      <c r="DE157">
        <v>0.16489999999999999</v>
      </c>
      <c r="DF157">
        <v>1</v>
      </c>
      <c r="DG157">
        <v>6.25E-2</v>
      </c>
      <c r="DH157">
        <v>4000</v>
      </c>
      <c r="DI157">
        <v>4000</v>
      </c>
      <c r="DJ157">
        <v>4000</v>
      </c>
      <c r="DK157">
        <v>1</v>
      </c>
      <c r="DL157">
        <v>0.1071</v>
      </c>
      <c r="DM157">
        <v>90</v>
      </c>
      <c r="DN157">
        <v>4000</v>
      </c>
    </row>
    <row r="158" spans="91:118" x14ac:dyDescent="0.25">
      <c r="CM158" t="s">
        <v>639</v>
      </c>
      <c r="CN158" t="s">
        <v>125</v>
      </c>
      <c r="CO158" t="s">
        <v>75</v>
      </c>
      <c r="CP158">
        <v>46094</v>
      </c>
      <c r="CQ158">
        <v>1</v>
      </c>
      <c r="CR158">
        <v>1</v>
      </c>
      <c r="CT158">
        <v>1</v>
      </c>
      <c r="CV158">
        <v>1.5046296296296297E-4</v>
      </c>
      <c r="CW158">
        <v>1.5046296296296297E-4</v>
      </c>
      <c r="CX158">
        <v>0.21591435185185184</v>
      </c>
      <c r="CY158">
        <v>0.11751157407407407</v>
      </c>
      <c r="CZ158">
        <v>65</v>
      </c>
      <c r="DA158">
        <v>138</v>
      </c>
      <c r="DB158">
        <v>11</v>
      </c>
      <c r="DC158" t="s">
        <v>857</v>
      </c>
      <c r="DD158">
        <v>35435</v>
      </c>
      <c r="DE158">
        <v>0.16919999999999999</v>
      </c>
      <c r="DF158">
        <v>2</v>
      </c>
      <c r="DG158">
        <v>0.18179999999999999</v>
      </c>
      <c r="DH158">
        <v>12515</v>
      </c>
      <c r="DI158">
        <v>6258</v>
      </c>
      <c r="DJ158">
        <v>12000</v>
      </c>
      <c r="DK158">
        <v>0.95879999999999999</v>
      </c>
      <c r="DL158">
        <v>0.14860000000000001</v>
      </c>
      <c r="DM158">
        <v>90</v>
      </c>
      <c r="DN158">
        <v>12000</v>
      </c>
    </row>
    <row r="159" spans="91:118" x14ac:dyDescent="0.25">
      <c r="CM159" t="s">
        <v>639</v>
      </c>
      <c r="CN159" t="s">
        <v>125</v>
      </c>
      <c r="CO159" t="s">
        <v>59</v>
      </c>
      <c r="CP159">
        <v>46100</v>
      </c>
      <c r="CQ159">
        <v>1</v>
      </c>
      <c r="CR159">
        <v>1</v>
      </c>
      <c r="CT159">
        <v>1</v>
      </c>
      <c r="CV159">
        <v>1.1574074074074073E-5</v>
      </c>
      <c r="CW159">
        <v>1.1574074074074073E-5</v>
      </c>
      <c r="CX159">
        <v>0.18091435185185184</v>
      </c>
      <c r="CY159">
        <v>0.17729166666666665</v>
      </c>
      <c r="CZ159">
        <v>188</v>
      </c>
      <c r="DA159">
        <v>372</v>
      </c>
      <c r="DB159">
        <v>22</v>
      </c>
      <c r="DC159" t="s">
        <v>685</v>
      </c>
      <c r="DD159">
        <v>44760</v>
      </c>
      <c r="DE159">
        <v>0.11700000000000001</v>
      </c>
      <c r="DF159">
        <v>1</v>
      </c>
      <c r="DG159">
        <v>4.5499999999999999E-2</v>
      </c>
      <c r="DH159">
        <v>9000</v>
      </c>
      <c r="DI159">
        <v>9000</v>
      </c>
      <c r="DJ159">
        <v>9000</v>
      </c>
      <c r="DK159">
        <v>1</v>
      </c>
      <c r="DL159">
        <v>0.10340000000000001</v>
      </c>
      <c r="DM159">
        <v>90</v>
      </c>
      <c r="DN159">
        <v>9000</v>
      </c>
    </row>
    <row r="160" spans="91:118" x14ac:dyDescent="0.25">
      <c r="CM160" t="s">
        <v>639</v>
      </c>
      <c r="CN160" t="s">
        <v>2</v>
      </c>
      <c r="CO160" t="s">
        <v>15</v>
      </c>
      <c r="CP160">
        <v>46084</v>
      </c>
      <c r="CQ160">
        <v>1</v>
      </c>
      <c r="CR160">
        <v>1</v>
      </c>
      <c r="CT160">
        <v>1</v>
      </c>
      <c r="CV160">
        <v>4.6296296296296294E-5</v>
      </c>
      <c r="CW160">
        <v>4.6296296296296294E-5</v>
      </c>
      <c r="CX160">
        <v>0.28187499999999999</v>
      </c>
      <c r="CY160">
        <v>0.14598379629629629</v>
      </c>
      <c r="CZ160">
        <v>69</v>
      </c>
      <c r="DA160">
        <v>102</v>
      </c>
      <c r="DB160">
        <v>15</v>
      </c>
      <c r="DC160" t="s">
        <v>813</v>
      </c>
      <c r="DD160">
        <v>14688</v>
      </c>
      <c r="DE160">
        <v>0.21740000000000001</v>
      </c>
      <c r="DF160">
        <v>1</v>
      </c>
      <c r="DG160">
        <v>6.6699999999999995E-2</v>
      </c>
      <c r="DH160">
        <v>5200</v>
      </c>
      <c r="DI160">
        <v>5200</v>
      </c>
      <c r="DJ160">
        <v>5200</v>
      </c>
      <c r="DK160">
        <v>1</v>
      </c>
      <c r="DL160">
        <v>0.14599999999999999</v>
      </c>
      <c r="DM160">
        <v>90</v>
      </c>
      <c r="DN160">
        <v>5200</v>
      </c>
    </row>
    <row r="161" spans="91:118" x14ac:dyDescent="0.25">
      <c r="CM161" t="s">
        <v>639</v>
      </c>
      <c r="CN161" t="s">
        <v>2</v>
      </c>
      <c r="CO161" t="s">
        <v>15</v>
      </c>
      <c r="CP161">
        <v>46097</v>
      </c>
      <c r="CQ161">
        <v>1</v>
      </c>
      <c r="CR161">
        <v>1</v>
      </c>
      <c r="CT161">
        <v>1</v>
      </c>
      <c r="CV161">
        <v>1.0416666666666667E-4</v>
      </c>
      <c r="CW161">
        <v>1.0416666666666667E-4</v>
      </c>
      <c r="CX161">
        <v>0.22084490740740742</v>
      </c>
      <c r="CY161">
        <v>0.1585300925925926</v>
      </c>
      <c r="CZ161">
        <v>70</v>
      </c>
      <c r="DA161">
        <v>110</v>
      </c>
      <c r="DB161">
        <v>23</v>
      </c>
      <c r="DC161" t="s">
        <v>719</v>
      </c>
      <c r="DD161">
        <v>40440</v>
      </c>
      <c r="DE161">
        <v>0.3286</v>
      </c>
      <c r="DF161">
        <v>2</v>
      </c>
      <c r="DG161">
        <v>8.6999999999999994E-2</v>
      </c>
      <c r="DH161">
        <v>15600</v>
      </c>
      <c r="DI161">
        <v>7800</v>
      </c>
      <c r="DJ161">
        <v>15600</v>
      </c>
      <c r="DK161">
        <v>1</v>
      </c>
      <c r="DL161">
        <v>0.16309999999999999</v>
      </c>
      <c r="DM161">
        <v>90</v>
      </c>
      <c r="DN161">
        <v>7800</v>
      </c>
    </row>
    <row r="162" spans="91:118" x14ac:dyDescent="0.25">
      <c r="CM162" t="s">
        <v>639</v>
      </c>
      <c r="CN162" t="s">
        <v>2</v>
      </c>
      <c r="CO162" t="s">
        <v>377</v>
      </c>
      <c r="CP162">
        <v>46091</v>
      </c>
      <c r="CQ162">
        <v>1</v>
      </c>
      <c r="CR162">
        <v>1</v>
      </c>
      <c r="CT162">
        <v>1</v>
      </c>
      <c r="CV162">
        <v>0</v>
      </c>
      <c r="CW162">
        <v>0</v>
      </c>
      <c r="CX162">
        <v>0.24201388888888889</v>
      </c>
      <c r="CY162">
        <v>0.14318287037037036</v>
      </c>
      <c r="CZ162">
        <v>81</v>
      </c>
      <c r="DA162">
        <v>143</v>
      </c>
      <c r="DB162">
        <v>27</v>
      </c>
      <c r="DC162" t="s">
        <v>723</v>
      </c>
      <c r="DD162">
        <v>28340</v>
      </c>
      <c r="DE162">
        <v>0.33329999999999999</v>
      </c>
      <c r="DF162">
        <v>2</v>
      </c>
      <c r="DG162">
        <v>7.4099999999999999E-2</v>
      </c>
      <c r="DH162">
        <v>2900</v>
      </c>
      <c r="DI162">
        <v>1450</v>
      </c>
      <c r="DJ162">
        <v>2900</v>
      </c>
      <c r="DK162">
        <v>1</v>
      </c>
      <c r="DL162">
        <v>0.2051</v>
      </c>
      <c r="DM162">
        <v>90</v>
      </c>
      <c r="DN162">
        <v>1450</v>
      </c>
    </row>
    <row r="163" spans="91:118" x14ac:dyDescent="0.25">
      <c r="CM163" t="s">
        <v>639</v>
      </c>
      <c r="CN163" t="s">
        <v>2</v>
      </c>
      <c r="CO163" t="s">
        <v>22</v>
      </c>
      <c r="CP163">
        <v>46098</v>
      </c>
      <c r="CQ163">
        <v>1</v>
      </c>
      <c r="CR163">
        <v>1</v>
      </c>
      <c r="CT163">
        <v>1</v>
      </c>
      <c r="CV163">
        <v>2.3148148148148149E-4</v>
      </c>
      <c r="CW163">
        <v>2.3148148148148149E-4</v>
      </c>
      <c r="CX163">
        <v>0.20520833333333333</v>
      </c>
      <c r="CY163">
        <v>0.11613425925925926</v>
      </c>
      <c r="CZ163">
        <v>72</v>
      </c>
      <c r="DA163">
        <v>124</v>
      </c>
      <c r="DB163">
        <v>14</v>
      </c>
      <c r="DC163" t="s">
        <v>767</v>
      </c>
      <c r="DD163">
        <v>28602</v>
      </c>
      <c r="DE163">
        <v>0.19439999999999999</v>
      </c>
      <c r="DF163">
        <v>1</v>
      </c>
      <c r="DG163">
        <v>7.1400000000000005E-2</v>
      </c>
      <c r="DH163">
        <v>20000</v>
      </c>
      <c r="DI163">
        <v>20000</v>
      </c>
      <c r="DJ163">
        <v>20000</v>
      </c>
      <c r="DK163">
        <v>1</v>
      </c>
      <c r="DL163">
        <v>0.11650000000000001</v>
      </c>
      <c r="DM163">
        <v>90</v>
      </c>
      <c r="DN163">
        <v>20000</v>
      </c>
    </row>
    <row r="164" spans="91:118" x14ac:dyDescent="0.25">
      <c r="CM164" t="s">
        <v>639</v>
      </c>
      <c r="CN164" t="s">
        <v>2</v>
      </c>
      <c r="CO164" t="s">
        <v>24</v>
      </c>
      <c r="CP164">
        <v>46084</v>
      </c>
      <c r="CQ164">
        <v>1</v>
      </c>
      <c r="CR164">
        <v>1</v>
      </c>
      <c r="CT164">
        <v>1</v>
      </c>
      <c r="CV164">
        <v>2.4305555555555555E-4</v>
      </c>
      <c r="CW164">
        <v>2.4305555555555555E-4</v>
      </c>
      <c r="CX164">
        <v>0.34414351851851854</v>
      </c>
      <c r="CY164">
        <v>8.6249999999999993E-2</v>
      </c>
      <c r="CZ164">
        <v>70</v>
      </c>
      <c r="DA164">
        <v>135</v>
      </c>
      <c r="DB164">
        <v>23</v>
      </c>
      <c r="DC164" t="s">
        <v>719</v>
      </c>
      <c r="DD164">
        <v>14830</v>
      </c>
      <c r="DE164">
        <v>0.3286</v>
      </c>
      <c r="DF164">
        <v>2</v>
      </c>
      <c r="DG164">
        <v>8.6999999999999994E-2</v>
      </c>
      <c r="DH164">
        <v>700</v>
      </c>
      <c r="DI164">
        <v>350</v>
      </c>
      <c r="DJ164">
        <v>700</v>
      </c>
      <c r="DK164">
        <v>1</v>
      </c>
      <c r="DL164">
        <v>0.61240000000000006</v>
      </c>
      <c r="DM164">
        <v>90</v>
      </c>
      <c r="DN164">
        <v>350</v>
      </c>
    </row>
    <row r="165" spans="91:118" x14ac:dyDescent="0.25">
      <c r="CM165" t="s">
        <v>639</v>
      </c>
      <c r="CN165" t="s">
        <v>2</v>
      </c>
      <c r="CO165" t="s">
        <v>24</v>
      </c>
      <c r="CP165">
        <v>46091</v>
      </c>
      <c r="CQ165">
        <v>1</v>
      </c>
      <c r="CR165">
        <v>1</v>
      </c>
      <c r="CT165">
        <v>1</v>
      </c>
      <c r="CV165">
        <v>2.0370370370370369E-3</v>
      </c>
      <c r="CW165">
        <v>2.0370370370370369E-3</v>
      </c>
      <c r="CX165">
        <v>0.30140046296296297</v>
      </c>
      <c r="CY165">
        <v>0.1041087962962963</v>
      </c>
      <c r="CZ165">
        <v>78</v>
      </c>
      <c r="DA165">
        <v>170</v>
      </c>
      <c r="DB165">
        <v>26</v>
      </c>
      <c r="DC165" t="s">
        <v>806</v>
      </c>
      <c r="DD165">
        <v>40130</v>
      </c>
      <c r="DE165">
        <v>0.33329999999999999</v>
      </c>
      <c r="DF165">
        <v>2</v>
      </c>
      <c r="DG165">
        <v>7.6899999999999996E-2</v>
      </c>
      <c r="DH165">
        <v>3200</v>
      </c>
      <c r="DI165">
        <v>1600</v>
      </c>
      <c r="DJ165">
        <v>3200</v>
      </c>
      <c r="DK165">
        <v>1</v>
      </c>
      <c r="DL165">
        <v>0.12590000000000001</v>
      </c>
      <c r="DM165">
        <v>90</v>
      </c>
      <c r="DN165">
        <v>1600</v>
      </c>
    </row>
    <row r="166" spans="91:118" x14ac:dyDescent="0.25">
      <c r="CM166" t="s">
        <v>639</v>
      </c>
      <c r="CN166" t="s">
        <v>2</v>
      </c>
      <c r="CO166" t="s">
        <v>24</v>
      </c>
      <c r="CP166">
        <v>46106</v>
      </c>
      <c r="CQ166">
        <v>1</v>
      </c>
      <c r="CR166">
        <v>1</v>
      </c>
      <c r="CT166">
        <v>1</v>
      </c>
      <c r="CV166">
        <v>1.0416666666666667E-4</v>
      </c>
      <c r="CW166">
        <v>1.0416666666666667E-4</v>
      </c>
      <c r="CX166">
        <v>0.15966435185185185</v>
      </c>
      <c r="CY166">
        <v>0.21936342592592592</v>
      </c>
      <c r="CZ166">
        <v>44</v>
      </c>
      <c r="DA166">
        <v>85</v>
      </c>
      <c r="DB166">
        <v>11</v>
      </c>
      <c r="DC166" t="s">
        <v>685</v>
      </c>
      <c r="DD166">
        <v>24788</v>
      </c>
      <c r="DE166">
        <v>0.25</v>
      </c>
      <c r="DF166">
        <v>2</v>
      </c>
      <c r="DG166">
        <v>0.18179999999999999</v>
      </c>
      <c r="DH166">
        <v>1495</v>
      </c>
      <c r="DI166">
        <v>748</v>
      </c>
      <c r="DM166">
        <v>90</v>
      </c>
    </row>
    <row r="167" spans="91:118" x14ac:dyDescent="0.25">
      <c r="CM167" t="s">
        <v>639</v>
      </c>
      <c r="CN167" t="s">
        <v>2</v>
      </c>
      <c r="CO167" t="s">
        <v>564</v>
      </c>
      <c r="CP167">
        <v>46093</v>
      </c>
      <c r="CQ167">
        <v>1</v>
      </c>
      <c r="CR167">
        <v>1</v>
      </c>
      <c r="CT167">
        <v>1</v>
      </c>
      <c r="CV167">
        <v>0</v>
      </c>
      <c r="CW167">
        <v>0</v>
      </c>
      <c r="CX167">
        <v>0.23769675925925926</v>
      </c>
      <c r="CY167">
        <v>9.3865740740740736E-2</v>
      </c>
      <c r="CZ167">
        <v>58</v>
      </c>
      <c r="DA167">
        <v>103</v>
      </c>
      <c r="DB167">
        <v>20</v>
      </c>
      <c r="DC167">
        <v>1.65</v>
      </c>
      <c r="DD167">
        <v>14022</v>
      </c>
      <c r="DE167">
        <v>0.3448</v>
      </c>
      <c r="DF167">
        <v>1</v>
      </c>
      <c r="DG167">
        <v>0.05</v>
      </c>
      <c r="DH167">
        <v>142</v>
      </c>
      <c r="DI167">
        <v>142</v>
      </c>
      <c r="DJ167">
        <v>142</v>
      </c>
      <c r="DK167">
        <v>1</v>
      </c>
      <c r="DL167">
        <v>0.66149999999999998</v>
      </c>
      <c r="DM167">
        <v>90</v>
      </c>
      <c r="DN167">
        <v>142</v>
      </c>
    </row>
    <row r="168" spans="91:118" x14ac:dyDescent="0.25">
      <c r="CM168" t="s">
        <v>639</v>
      </c>
      <c r="CN168" t="s">
        <v>2</v>
      </c>
      <c r="CO168" t="s">
        <v>65</v>
      </c>
      <c r="CP168">
        <v>46091</v>
      </c>
      <c r="CQ168">
        <v>1</v>
      </c>
      <c r="CR168">
        <v>1</v>
      </c>
      <c r="CT168">
        <v>1</v>
      </c>
      <c r="CV168">
        <v>2.199074074074074E-4</v>
      </c>
      <c r="CW168">
        <v>2.199074074074074E-4</v>
      </c>
      <c r="CX168">
        <v>0.31276620370370373</v>
      </c>
      <c r="CY168">
        <v>8.8935185185185187E-2</v>
      </c>
      <c r="CZ168">
        <v>54</v>
      </c>
      <c r="DA168">
        <v>140</v>
      </c>
      <c r="DB168">
        <v>4</v>
      </c>
      <c r="DC168">
        <v>2.5</v>
      </c>
      <c r="DD168">
        <v>26305</v>
      </c>
      <c r="DE168">
        <v>7.4099999999999999E-2</v>
      </c>
      <c r="DF168">
        <v>1</v>
      </c>
      <c r="DG168">
        <v>0.25</v>
      </c>
      <c r="DH168">
        <v>2000</v>
      </c>
      <c r="DI168">
        <v>2000</v>
      </c>
      <c r="DJ168">
        <v>2000</v>
      </c>
      <c r="DK168">
        <v>1</v>
      </c>
      <c r="DL168">
        <v>0.13070000000000001</v>
      </c>
      <c r="DM168">
        <v>90</v>
      </c>
      <c r="DN168">
        <v>2000</v>
      </c>
    </row>
    <row r="169" spans="91:118" x14ac:dyDescent="0.25">
      <c r="CM169" t="s">
        <v>639</v>
      </c>
      <c r="CN169" t="s">
        <v>2</v>
      </c>
      <c r="CO169" t="s">
        <v>65</v>
      </c>
      <c r="CP169">
        <v>46108</v>
      </c>
      <c r="CQ169">
        <v>1</v>
      </c>
      <c r="CR169">
        <v>1</v>
      </c>
      <c r="CT169">
        <v>1</v>
      </c>
      <c r="CV169">
        <v>1.1574074074074075E-4</v>
      </c>
      <c r="CW169">
        <v>1.1574074074074075E-4</v>
      </c>
      <c r="CX169">
        <v>0.18479166666666666</v>
      </c>
      <c r="CY169">
        <v>0.16152777777777777</v>
      </c>
      <c r="CZ169">
        <v>41</v>
      </c>
      <c r="DA169">
        <v>92</v>
      </c>
      <c r="DB169">
        <v>13</v>
      </c>
      <c r="DC169" t="s">
        <v>804</v>
      </c>
      <c r="DD169">
        <v>25149</v>
      </c>
      <c r="DE169">
        <v>0.31709999999999999</v>
      </c>
      <c r="DF169">
        <v>2</v>
      </c>
      <c r="DG169">
        <v>0.15379999999999999</v>
      </c>
      <c r="DH169">
        <v>1552</v>
      </c>
      <c r="DI169">
        <v>776</v>
      </c>
      <c r="DJ169">
        <v>952</v>
      </c>
      <c r="DK169">
        <v>0.61339999999999995</v>
      </c>
      <c r="DL169">
        <v>0.32379999999999998</v>
      </c>
      <c r="DM169">
        <v>90</v>
      </c>
      <c r="DN169">
        <v>952</v>
      </c>
    </row>
    <row r="170" spans="91:118" x14ac:dyDescent="0.25">
      <c r="CM170" t="s">
        <v>639</v>
      </c>
      <c r="CN170" t="s">
        <v>2</v>
      </c>
      <c r="CO170" t="s">
        <v>23</v>
      </c>
      <c r="CP170">
        <v>46085</v>
      </c>
      <c r="CQ170">
        <v>1</v>
      </c>
      <c r="CR170">
        <v>1</v>
      </c>
      <c r="CT170">
        <v>1</v>
      </c>
      <c r="CV170">
        <v>1.273148148148148E-4</v>
      </c>
      <c r="CW170">
        <v>1.273148148148148E-4</v>
      </c>
      <c r="CX170">
        <v>0.25521990740740741</v>
      </c>
      <c r="CY170">
        <v>0.1025925925925926</v>
      </c>
      <c r="CZ170">
        <v>63</v>
      </c>
      <c r="DA170">
        <v>125</v>
      </c>
      <c r="DB170">
        <v>18</v>
      </c>
      <c r="DC170">
        <v>2</v>
      </c>
      <c r="DD170">
        <v>45470</v>
      </c>
      <c r="DE170">
        <v>0.28570000000000001</v>
      </c>
      <c r="DF170">
        <v>2</v>
      </c>
      <c r="DG170">
        <v>0.1111</v>
      </c>
      <c r="DH170">
        <v>4500</v>
      </c>
      <c r="DI170">
        <v>2250</v>
      </c>
      <c r="DJ170">
        <v>4500</v>
      </c>
      <c r="DK170">
        <v>1</v>
      </c>
      <c r="DL170">
        <v>0.1227</v>
      </c>
      <c r="DM170">
        <v>90</v>
      </c>
      <c r="DN170">
        <v>2250</v>
      </c>
    </row>
    <row r="171" spans="91:118" x14ac:dyDescent="0.25">
      <c r="CM171" t="s">
        <v>639</v>
      </c>
      <c r="CN171" t="s">
        <v>2</v>
      </c>
      <c r="CO171" t="s">
        <v>25</v>
      </c>
      <c r="CP171">
        <v>46094</v>
      </c>
      <c r="CQ171">
        <v>1</v>
      </c>
      <c r="CR171">
        <v>1</v>
      </c>
      <c r="CS171">
        <v>1</v>
      </c>
      <c r="CV171">
        <v>5.8796296296296296E-3</v>
      </c>
      <c r="CW171">
        <v>5.8796296296296296E-3</v>
      </c>
      <c r="CX171">
        <v>0.16349537037037037</v>
      </c>
      <c r="CY171">
        <v>0.15579861111111112</v>
      </c>
      <c r="CZ171">
        <v>57</v>
      </c>
      <c r="DA171">
        <v>110</v>
      </c>
      <c r="DB171">
        <v>21</v>
      </c>
      <c r="DC171" t="s">
        <v>881</v>
      </c>
      <c r="DD171">
        <v>24581</v>
      </c>
      <c r="DE171">
        <v>0.36840000000000001</v>
      </c>
      <c r="DF171">
        <v>1</v>
      </c>
      <c r="DG171">
        <v>4.7600000000000003E-2</v>
      </c>
      <c r="DH171">
        <v>9000</v>
      </c>
      <c r="DI171">
        <v>9000</v>
      </c>
      <c r="DJ171">
        <v>9000</v>
      </c>
      <c r="DK171">
        <v>1</v>
      </c>
      <c r="DL171">
        <v>0.20760000000000001</v>
      </c>
      <c r="DM171">
        <v>90</v>
      </c>
      <c r="DN171">
        <v>9000</v>
      </c>
    </row>
    <row r="172" spans="91:118" x14ac:dyDescent="0.25">
      <c r="CM172" t="s">
        <v>639</v>
      </c>
      <c r="CN172" t="s">
        <v>2</v>
      </c>
      <c r="CO172" t="s">
        <v>25</v>
      </c>
      <c r="CP172">
        <v>46111</v>
      </c>
      <c r="CQ172">
        <v>1</v>
      </c>
      <c r="CR172">
        <v>1</v>
      </c>
      <c r="CS172">
        <v>1</v>
      </c>
      <c r="CV172">
        <v>1.1886574074074074E-2</v>
      </c>
      <c r="CW172">
        <v>1.1886574074074074E-2</v>
      </c>
      <c r="CX172">
        <v>0.11643518518518518</v>
      </c>
      <c r="CY172">
        <v>0.24428240740740742</v>
      </c>
      <c r="CZ172">
        <v>49</v>
      </c>
      <c r="DA172">
        <v>92</v>
      </c>
      <c r="DB172">
        <v>18</v>
      </c>
      <c r="DC172" t="s">
        <v>720</v>
      </c>
      <c r="DD172">
        <v>18207</v>
      </c>
      <c r="DE172">
        <v>0.36730000000000002</v>
      </c>
      <c r="DF172">
        <v>5</v>
      </c>
      <c r="DG172">
        <v>0.27779999999999999</v>
      </c>
      <c r="DH172">
        <v>3575</v>
      </c>
      <c r="DI172">
        <v>715</v>
      </c>
      <c r="DJ172">
        <v>3575</v>
      </c>
      <c r="DK172">
        <v>1</v>
      </c>
      <c r="DL172">
        <v>0.14080000000000001</v>
      </c>
      <c r="DM172">
        <v>90</v>
      </c>
      <c r="DN172">
        <v>715</v>
      </c>
    </row>
    <row r="173" spans="91:118" x14ac:dyDescent="0.25">
      <c r="CM173" t="s">
        <v>639</v>
      </c>
      <c r="CN173" t="s">
        <v>2</v>
      </c>
      <c r="CO173" t="s">
        <v>25</v>
      </c>
      <c r="CP173">
        <v>46112</v>
      </c>
      <c r="CQ173">
        <v>1</v>
      </c>
      <c r="CR173">
        <v>1</v>
      </c>
      <c r="CS173">
        <v>1</v>
      </c>
      <c r="CV173">
        <v>0.13060185185185186</v>
      </c>
      <c r="CW173">
        <v>0.13060185185185186</v>
      </c>
      <c r="CX173">
        <v>6.0648148148148145E-3</v>
      </c>
      <c r="CY173">
        <v>0.27185185185185184</v>
      </c>
      <c r="CZ173">
        <v>39</v>
      </c>
      <c r="DA173">
        <v>84</v>
      </c>
      <c r="DB173">
        <v>11</v>
      </c>
      <c r="DC173" t="s">
        <v>948</v>
      </c>
      <c r="DD173">
        <v>31161</v>
      </c>
      <c r="DE173">
        <v>0.28210000000000002</v>
      </c>
      <c r="DF173">
        <v>1</v>
      </c>
      <c r="DG173">
        <v>9.0899999999999995E-2</v>
      </c>
      <c r="DH173">
        <v>3000</v>
      </c>
      <c r="DI173">
        <v>3000</v>
      </c>
      <c r="DJ173">
        <v>3000</v>
      </c>
      <c r="DK173">
        <v>1</v>
      </c>
      <c r="DL173">
        <v>0.1103</v>
      </c>
      <c r="DM173">
        <v>90</v>
      </c>
      <c r="DN173">
        <v>3000</v>
      </c>
    </row>
    <row r="174" spans="91:118" x14ac:dyDescent="0.25">
      <c r="CM174" t="s">
        <v>639</v>
      </c>
      <c r="CN174" t="s">
        <v>6</v>
      </c>
      <c r="CO174" t="s">
        <v>80</v>
      </c>
      <c r="CP174">
        <v>46101</v>
      </c>
      <c r="CQ174">
        <v>1</v>
      </c>
      <c r="CR174">
        <v>1</v>
      </c>
      <c r="CT174">
        <v>1</v>
      </c>
      <c r="CV174">
        <v>5.3240740740740744E-4</v>
      </c>
      <c r="CW174">
        <v>5.3240740740740744E-4</v>
      </c>
      <c r="CX174">
        <v>0.18337962962962964</v>
      </c>
      <c r="CY174">
        <v>0.15751157407407407</v>
      </c>
      <c r="CZ174">
        <v>49</v>
      </c>
      <c r="DA174">
        <v>102</v>
      </c>
      <c r="DB174">
        <v>11</v>
      </c>
      <c r="DC174" t="s">
        <v>676</v>
      </c>
      <c r="DD174">
        <v>35328</v>
      </c>
      <c r="DE174">
        <v>0.22450000000000001</v>
      </c>
      <c r="DF174">
        <v>1</v>
      </c>
      <c r="DG174">
        <v>9.0899999999999995E-2</v>
      </c>
      <c r="DH174">
        <v>700</v>
      </c>
      <c r="DI174">
        <v>700</v>
      </c>
      <c r="DJ174">
        <v>700</v>
      </c>
      <c r="DK174">
        <v>1</v>
      </c>
      <c r="DL174">
        <v>0.19489999999999999</v>
      </c>
      <c r="DM174">
        <v>90</v>
      </c>
      <c r="DN174">
        <v>700</v>
      </c>
    </row>
    <row r="175" spans="91:118" x14ac:dyDescent="0.25">
      <c r="CM175" t="s">
        <v>639</v>
      </c>
      <c r="CN175" t="s">
        <v>6</v>
      </c>
      <c r="CO175" t="s">
        <v>81</v>
      </c>
      <c r="CP175">
        <v>46086</v>
      </c>
      <c r="CQ175">
        <v>1</v>
      </c>
      <c r="CR175">
        <v>1</v>
      </c>
      <c r="CT175">
        <v>1</v>
      </c>
      <c r="CV175">
        <v>9.2592592592592588E-5</v>
      </c>
      <c r="CW175">
        <v>9.2592592592592588E-5</v>
      </c>
      <c r="CX175">
        <v>0.29128472222222224</v>
      </c>
      <c r="CY175">
        <v>0.14664351851851851</v>
      </c>
      <c r="CZ175">
        <v>101</v>
      </c>
      <c r="DA175">
        <v>199</v>
      </c>
      <c r="DB175">
        <v>11</v>
      </c>
      <c r="DC175">
        <v>2</v>
      </c>
      <c r="DD175">
        <v>17104</v>
      </c>
      <c r="DE175">
        <v>0.1089</v>
      </c>
      <c r="DF175">
        <v>1</v>
      </c>
      <c r="DG175">
        <v>9.0899999999999995E-2</v>
      </c>
      <c r="DH175">
        <v>1100</v>
      </c>
      <c r="DI175">
        <v>1100</v>
      </c>
      <c r="DJ175">
        <v>1100</v>
      </c>
      <c r="DK175">
        <v>1</v>
      </c>
      <c r="DL175">
        <v>0.22509999999999999</v>
      </c>
      <c r="DM175">
        <v>90</v>
      </c>
      <c r="DN175">
        <v>1100</v>
      </c>
    </row>
    <row r="176" spans="91:118" x14ac:dyDescent="0.25">
      <c r="CM176" t="s">
        <v>639</v>
      </c>
      <c r="CN176" t="s">
        <v>6</v>
      </c>
      <c r="CO176" t="s">
        <v>50</v>
      </c>
      <c r="CP176">
        <v>46105</v>
      </c>
      <c r="CQ176">
        <v>1</v>
      </c>
      <c r="CR176">
        <v>1</v>
      </c>
      <c r="CT176">
        <v>1</v>
      </c>
      <c r="CV176">
        <v>1.0416666666666667E-4</v>
      </c>
      <c r="CW176">
        <v>1.0416666666666667E-4</v>
      </c>
      <c r="CX176">
        <v>0.1809375</v>
      </c>
      <c r="CY176">
        <v>0.22046296296296297</v>
      </c>
      <c r="CZ176">
        <v>77</v>
      </c>
      <c r="DA176">
        <v>165</v>
      </c>
      <c r="DB176">
        <v>17</v>
      </c>
      <c r="DC176" t="s">
        <v>777</v>
      </c>
      <c r="DD176">
        <v>15422</v>
      </c>
      <c r="DE176">
        <v>0.2208</v>
      </c>
      <c r="DF176">
        <v>3</v>
      </c>
      <c r="DG176">
        <v>0.17649999999999999</v>
      </c>
      <c r="DH176">
        <v>5520</v>
      </c>
      <c r="DI176">
        <v>1840</v>
      </c>
      <c r="DJ176">
        <v>5520</v>
      </c>
      <c r="DK176">
        <v>1</v>
      </c>
      <c r="DL176">
        <v>0.1143</v>
      </c>
      <c r="DM176">
        <v>90</v>
      </c>
      <c r="DN176">
        <v>1840</v>
      </c>
    </row>
    <row r="177" spans="91:118" x14ac:dyDescent="0.25">
      <c r="CM177" t="s">
        <v>639</v>
      </c>
      <c r="CN177" t="s">
        <v>6</v>
      </c>
      <c r="CO177" t="s">
        <v>97</v>
      </c>
      <c r="CP177">
        <v>46099</v>
      </c>
      <c r="CQ177">
        <v>1</v>
      </c>
      <c r="CR177">
        <v>1</v>
      </c>
      <c r="CT177">
        <v>1</v>
      </c>
      <c r="CV177">
        <v>3.4722222222222222E-5</v>
      </c>
      <c r="CW177">
        <v>3.4722222222222222E-5</v>
      </c>
      <c r="CX177">
        <v>0.22258101851851853</v>
      </c>
      <c r="CY177">
        <v>0.18363425925925925</v>
      </c>
      <c r="CZ177">
        <v>137</v>
      </c>
      <c r="DA177">
        <v>218</v>
      </c>
      <c r="DB177">
        <v>37</v>
      </c>
      <c r="DC177" t="s">
        <v>919</v>
      </c>
      <c r="DD177">
        <v>29181</v>
      </c>
      <c r="DE177">
        <v>0.27010000000000001</v>
      </c>
      <c r="DF177">
        <v>3</v>
      </c>
      <c r="DG177">
        <v>8.1100000000000005E-2</v>
      </c>
      <c r="DH177">
        <v>14700</v>
      </c>
      <c r="DI177">
        <v>4900</v>
      </c>
      <c r="DJ177">
        <v>14700</v>
      </c>
      <c r="DK177">
        <v>1</v>
      </c>
      <c r="DL177">
        <v>0.2059</v>
      </c>
      <c r="DM177">
        <v>90</v>
      </c>
      <c r="DN177">
        <v>4900</v>
      </c>
    </row>
    <row r="178" spans="91:118" x14ac:dyDescent="0.25">
      <c r="CM178" t="s">
        <v>639</v>
      </c>
      <c r="CN178" t="s">
        <v>6</v>
      </c>
      <c r="CO178" t="s">
        <v>34</v>
      </c>
      <c r="CP178">
        <v>46090</v>
      </c>
      <c r="CQ178">
        <v>1</v>
      </c>
      <c r="CR178">
        <v>1</v>
      </c>
      <c r="CT178">
        <v>1</v>
      </c>
      <c r="CV178">
        <v>3.4722222222222222E-5</v>
      </c>
      <c r="CW178">
        <v>3.4722222222222222E-5</v>
      </c>
      <c r="CX178">
        <v>0.23287037037037037</v>
      </c>
      <c r="CY178">
        <v>7.7118055555555551E-2</v>
      </c>
      <c r="CZ178">
        <v>117</v>
      </c>
      <c r="DA178">
        <v>147</v>
      </c>
      <c r="DB178">
        <v>6</v>
      </c>
      <c r="DC178" t="s">
        <v>708</v>
      </c>
      <c r="DD178">
        <v>21355</v>
      </c>
      <c r="DE178">
        <v>5.1299999999999998E-2</v>
      </c>
      <c r="DF178">
        <v>1</v>
      </c>
      <c r="DG178">
        <v>0.16669999999999999</v>
      </c>
      <c r="DH178">
        <v>1500</v>
      </c>
      <c r="DI178">
        <v>1500</v>
      </c>
      <c r="DJ178">
        <v>1500</v>
      </c>
      <c r="DK178">
        <v>1</v>
      </c>
      <c r="DL178">
        <v>0.10639999999999999</v>
      </c>
      <c r="DM178">
        <v>90</v>
      </c>
      <c r="DN178">
        <v>1500</v>
      </c>
    </row>
    <row r="179" spans="91:118" x14ac:dyDescent="0.25">
      <c r="CM179" t="s">
        <v>639</v>
      </c>
      <c r="CN179" t="s">
        <v>6</v>
      </c>
      <c r="CO179" t="s">
        <v>34</v>
      </c>
      <c r="CP179">
        <v>46111</v>
      </c>
      <c r="CQ179">
        <v>1</v>
      </c>
      <c r="CR179">
        <v>1</v>
      </c>
      <c r="CS179">
        <v>1</v>
      </c>
      <c r="CV179">
        <v>1.3935185185185186E-2</v>
      </c>
      <c r="CW179">
        <v>1.3935185185185186E-2</v>
      </c>
      <c r="CX179">
        <v>0.22798611111111111</v>
      </c>
      <c r="CY179">
        <v>0.14586805555555554</v>
      </c>
      <c r="CZ179">
        <v>58</v>
      </c>
      <c r="DA179">
        <v>80</v>
      </c>
      <c r="DB179">
        <v>11</v>
      </c>
      <c r="DC179" t="s">
        <v>1112</v>
      </c>
      <c r="DD179">
        <v>35452</v>
      </c>
      <c r="DE179">
        <v>0.18970000000000001</v>
      </c>
      <c r="DF179">
        <v>3</v>
      </c>
      <c r="DG179">
        <v>0.2727</v>
      </c>
      <c r="DH179">
        <v>3410</v>
      </c>
      <c r="DI179">
        <v>1137</v>
      </c>
      <c r="DJ179">
        <v>3710</v>
      </c>
      <c r="DK179">
        <v>1.0880000000000001</v>
      </c>
      <c r="DL179">
        <v>0.19020000000000001</v>
      </c>
      <c r="DM179">
        <v>90</v>
      </c>
      <c r="DN179">
        <v>1237</v>
      </c>
    </row>
    <row r="180" spans="91:118" x14ac:dyDescent="0.25">
      <c r="CM180" t="s">
        <v>639</v>
      </c>
      <c r="CN180" t="s">
        <v>7</v>
      </c>
      <c r="CO180" t="s">
        <v>41</v>
      </c>
      <c r="CP180">
        <v>46084</v>
      </c>
      <c r="CQ180">
        <v>1</v>
      </c>
      <c r="CR180">
        <v>1</v>
      </c>
      <c r="CT180">
        <v>1</v>
      </c>
      <c r="CV180">
        <v>5.7870370370370373E-5</v>
      </c>
      <c r="CW180">
        <v>5.7870370370370373E-5</v>
      </c>
      <c r="CX180">
        <v>0.28312500000000002</v>
      </c>
      <c r="CY180">
        <v>0.12943287037037038</v>
      </c>
      <c r="CZ180">
        <v>86</v>
      </c>
      <c r="DA180">
        <v>210</v>
      </c>
      <c r="DB180">
        <v>34</v>
      </c>
      <c r="DC180" t="s">
        <v>790</v>
      </c>
      <c r="DD180">
        <v>8137</v>
      </c>
      <c r="DE180">
        <v>0.39529999999999998</v>
      </c>
      <c r="DF180">
        <v>3</v>
      </c>
      <c r="DG180">
        <v>8.8200000000000001E-2</v>
      </c>
      <c r="DH180">
        <v>1686</v>
      </c>
      <c r="DI180">
        <v>562</v>
      </c>
      <c r="DJ180">
        <v>1386</v>
      </c>
      <c r="DK180">
        <v>0.82210000000000005</v>
      </c>
      <c r="DL180">
        <v>0.1535</v>
      </c>
      <c r="DM180">
        <v>90</v>
      </c>
      <c r="DN180">
        <v>693</v>
      </c>
    </row>
    <row r="181" spans="91:118" x14ac:dyDescent="0.25">
      <c r="CM181" t="s">
        <v>639</v>
      </c>
      <c r="CN181" t="s">
        <v>7</v>
      </c>
      <c r="CO181" t="s">
        <v>41</v>
      </c>
      <c r="CP181">
        <v>46105</v>
      </c>
      <c r="CQ181">
        <v>1</v>
      </c>
      <c r="CR181">
        <v>1</v>
      </c>
      <c r="CT181">
        <v>1</v>
      </c>
      <c r="CV181">
        <v>2.6620370370370372E-4</v>
      </c>
      <c r="CW181">
        <v>2.6620370370370372E-4</v>
      </c>
      <c r="CX181">
        <v>0.14636574074074074</v>
      </c>
      <c r="CY181">
        <v>0.23517361111111112</v>
      </c>
      <c r="CZ181">
        <v>79</v>
      </c>
      <c r="DA181">
        <v>168</v>
      </c>
      <c r="DB181">
        <v>29</v>
      </c>
      <c r="DC181" t="s">
        <v>1078</v>
      </c>
      <c r="DD181">
        <v>12701</v>
      </c>
      <c r="DE181">
        <v>0.36709999999999998</v>
      </c>
      <c r="DF181">
        <v>2</v>
      </c>
      <c r="DG181">
        <v>6.9000000000000006E-2</v>
      </c>
      <c r="DH181">
        <v>2800</v>
      </c>
      <c r="DI181">
        <v>1400</v>
      </c>
      <c r="DJ181">
        <v>2800</v>
      </c>
      <c r="DK181">
        <v>1</v>
      </c>
      <c r="DL181">
        <v>0.1552</v>
      </c>
      <c r="DM181">
        <v>90</v>
      </c>
      <c r="DN181">
        <v>1400</v>
      </c>
    </row>
    <row r="182" spans="91:118" x14ac:dyDescent="0.25">
      <c r="CM182" t="s">
        <v>639</v>
      </c>
      <c r="CN182" t="s">
        <v>7</v>
      </c>
      <c r="CO182" t="s">
        <v>495</v>
      </c>
      <c r="CP182">
        <v>46086</v>
      </c>
      <c r="CQ182">
        <v>1</v>
      </c>
      <c r="CR182">
        <v>1</v>
      </c>
      <c r="CT182">
        <v>1</v>
      </c>
      <c r="CV182">
        <v>2.3148148148148149E-4</v>
      </c>
      <c r="CW182">
        <v>2.3148148148148149E-4</v>
      </c>
      <c r="CX182">
        <v>0.26612268518518517</v>
      </c>
      <c r="CY182">
        <v>0.14668981481481483</v>
      </c>
      <c r="CZ182">
        <v>184</v>
      </c>
      <c r="DA182">
        <v>353</v>
      </c>
      <c r="DB182">
        <v>49</v>
      </c>
      <c r="DC182" t="s">
        <v>963</v>
      </c>
      <c r="DD182">
        <v>9312</v>
      </c>
      <c r="DE182">
        <v>0.26629999999999998</v>
      </c>
      <c r="DF182">
        <v>3</v>
      </c>
      <c r="DG182">
        <v>6.1199999999999997E-2</v>
      </c>
      <c r="DH182">
        <v>1811</v>
      </c>
      <c r="DI182">
        <v>604</v>
      </c>
      <c r="DJ182">
        <v>1811</v>
      </c>
      <c r="DK182">
        <v>1</v>
      </c>
      <c r="DL182">
        <v>0.1268</v>
      </c>
      <c r="DM182">
        <v>90</v>
      </c>
      <c r="DN182">
        <v>604</v>
      </c>
    </row>
    <row r="183" spans="91:118" x14ac:dyDescent="0.25">
      <c r="CM183" t="s">
        <v>639</v>
      </c>
      <c r="CN183" t="s">
        <v>7</v>
      </c>
      <c r="CO183" t="s">
        <v>51</v>
      </c>
      <c r="CP183">
        <v>46086</v>
      </c>
      <c r="CQ183">
        <v>1</v>
      </c>
      <c r="CR183">
        <v>1</v>
      </c>
      <c r="CT183">
        <v>1</v>
      </c>
      <c r="CV183">
        <v>0</v>
      </c>
      <c r="CW183">
        <v>0</v>
      </c>
      <c r="CX183">
        <v>0.33413194444444444</v>
      </c>
      <c r="CY183">
        <v>7.5844907407407403E-2</v>
      </c>
      <c r="CZ183">
        <v>105</v>
      </c>
      <c r="DA183">
        <v>208</v>
      </c>
      <c r="DB183">
        <v>18</v>
      </c>
      <c r="DC183" t="s">
        <v>799</v>
      </c>
      <c r="DD183">
        <v>18401</v>
      </c>
      <c r="DE183">
        <v>0.1714</v>
      </c>
      <c r="DF183">
        <v>2</v>
      </c>
      <c r="DG183">
        <v>0.1111</v>
      </c>
      <c r="DH183">
        <v>1500</v>
      </c>
      <c r="DI183">
        <v>750</v>
      </c>
      <c r="DJ183">
        <v>1200</v>
      </c>
      <c r="DK183">
        <v>0.8</v>
      </c>
      <c r="DM183">
        <v>90</v>
      </c>
      <c r="DN183">
        <v>1200</v>
      </c>
    </row>
    <row r="184" spans="91:118" x14ac:dyDescent="0.25">
      <c r="CM184" t="s">
        <v>639</v>
      </c>
      <c r="CN184" t="s">
        <v>7</v>
      </c>
      <c r="CO184" t="s">
        <v>51</v>
      </c>
      <c r="CP184">
        <v>46092</v>
      </c>
      <c r="CQ184">
        <v>1</v>
      </c>
      <c r="CR184">
        <v>1</v>
      </c>
      <c r="CT184">
        <v>1</v>
      </c>
      <c r="CV184">
        <v>2.2106481481481482E-3</v>
      </c>
      <c r="CW184">
        <v>2.2106481481481482E-3</v>
      </c>
      <c r="CX184">
        <v>0.2555324074074074</v>
      </c>
      <c r="CY184">
        <v>7.5729166666666667E-2</v>
      </c>
      <c r="CZ184">
        <v>61</v>
      </c>
      <c r="DA184">
        <v>128</v>
      </c>
      <c r="DB184">
        <v>9</v>
      </c>
      <c r="DC184" t="s">
        <v>723</v>
      </c>
      <c r="DD184">
        <v>12429</v>
      </c>
      <c r="DE184">
        <v>0.14749999999999999</v>
      </c>
      <c r="DF184">
        <v>1</v>
      </c>
      <c r="DG184">
        <v>0.1111</v>
      </c>
      <c r="DH184">
        <v>750</v>
      </c>
      <c r="DI184">
        <v>750</v>
      </c>
      <c r="DJ184">
        <v>750</v>
      </c>
      <c r="DK184">
        <v>1</v>
      </c>
      <c r="DL184">
        <v>0.1178</v>
      </c>
      <c r="DM184">
        <v>90</v>
      </c>
      <c r="DN184">
        <v>750</v>
      </c>
    </row>
    <row r="185" spans="91:118" x14ac:dyDescent="0.25">
      <c r="CM185" t="s">
        <v>639</v>
      </c>
      <c r="CN185" t="s">
        <v>7</v>
      </c>
      <c r="CO185" t="s">
        <v>51</v>
      </c>
      <c r="CP185">
        <v>46093</v>
      </c>
      <c r="CQ185">
        <v>1</v>
      </c>
      <c r="CR185">
        <v>1</v>
      </c>
      <c r="CT185">
        <v>1</v>
      </c>
      <c r="CV185">
        <v>0</v>
      </c>
      <c r="CW185">
        <v>0</v>
      </c>
      <c r="CX185">
        <v>0.24802083333333333</v>
      </c>
      <c r="CY185">
        <v>8.7314814814814817E-2</v>
      </c>
      <c r="CZ185">
        <v>72</v>
      </c>
      <c r="DA185">
        <v>157</v>
      </c>
      <c r="DB185">
        <v>23</v>
      </c>
      <c r="DC185" t="s">
        <v>832</v>
      </c>
      <c r="DD185">
        <v>15760</v>
      </c>
      <c r="DE185">
        <v>0.31940000000000002</v>
      </c>
      <c r="DF185">
        <v>1</v>
      </c>
      <c r="DG185">
        <v>4.3499999999999997E-2</v>
      </c>
      <c r="DH185">
        <v>200</v>
      </c>
      <c r="DI185">
        <v>200</v>
      </c>
      <c r="DJ185">
        <v>200</v>
      </c>
      <c r="DK185">
        <v>1</v>
      </c>
      <c r="DL185">
        <v>0.26200000000000001</v>
      </c>
      <c r="DM185">
        <v>90</v>
      </c>
      <c r="DN185">
        <v>200</v>
      </c>
    </row>
    <row r="186" spans="91:118" x14ac:dyDescent="0.25">
      <c r="CM186" t="s">
        <v>639</v>
      </c>
      <c r="CN186" t="s">
        <v>7</v>
      </c>
      <c r="CO186" t="s">
        <v>51</v>
      </c>
      <c r="CP186">
        <v>46107</v>
      </c>
      <c r="CQ186">
        <v>1</v>
      </c>
      <c r="CR186">
        <v>1</v>
      </c>
      <c r="CT186">
        <v>1</v>
      </c>
      <c r="CV186">
        <v>1.8865740740740742E-3</v>
      </c>
      <c r="CW186">
        <v>1.8865740740740742E-3</v>
      </c>
      <c r="CX186">
        <v>0.19741898148148149</v>
      </c>
      <c r="CY186">
        <v>0.14289351851851853</v>
      </c>
      <c r="CZ186">
        <v>94</v>
      </c>
      <c r="DA186">
        <v>180</v>
      </c>
      <c r="DB186">
        <v>14</v>
      </c>
      <c r="DC186" t="s">
        <v>750</v>
      </c>
      <c r="DD186">
        <v>23491</v>
      </c>
      <c r="DE186">
        <v>0.1489</v>
      </c>
      <c r="DF186">
        <v>1</v>
      </c>
      <c r="DG186">
        <v>7.1400000000000005E-2</v>
      </c>
      <c r="DH186">
        <v>135</v>
      </c>
      <c r="DI186">
        <v>135</v>
      </c>
      <c r="DJ186">
        <v>135</v>
      </c>
      <c r="DK186">
        <v>1</v>
      </c>
      <c r="DL186">
        <v>1.0032000000000001</v>
      </c>
      <c r="DM186">
        <v>90</v>
      </c>
      <c r="DN186">
        <v>135</v>
      </c>
    </row>
    <row r="187" spans="91:118" x14ac:dyDescent="0.25">
      <c r="CM187" t="s">
        <v>639</v>
      </c>
      <c r="CN187" t="s">
        <v>7</v>
      </c>
      <c r="CO187" t="s">
        <v>49</v>
      </c>
      <c r="CP187">
        <v>46085</v>
      </c>
      <c r="CQ187">
        <v>1</v>
      </c>
      <c r="CR187">
        <v>1</v>
      </c>
      <c r="CV187">
        <v>3.7731481481481483E-3</v>
      </c>
      <c r="CW187">
        <v>3.7731481481481483E-3</v>
      </c>
      <c r="CX187">
        <v>0.18479166666666666</v>
      </c>
      <c r="CY187">
        <v>0.10375</v>
      </c>
      <c r="CZ187">
        <v>70</v>
      </c>
      <c r="DA187">
        <v>119</v>
      </c>
      <c r="DB187">
        <v>15</v>
      </c>
      <c r="DC187" t="s">
        <v>679</v>
      </c>
      <c r="DD187">
        <v>13773</v>
      </c>
      <c r="DE187">
        <v>0.21429999999999999</v>
      </c>
      <c r="DF187">
        <v>2</v>
      </c>
      <c r="DG187">
        <v>0.1333</v>
      </c>
      <c r="DH187">
        <v>540</v>
      </c>
      <c r="DI187">
        <v>270</v>
      </c>
      <c r="DJ187">
        <v>300</v>
      </c>
      <c r="DK187">
        <v>0.55559999999999998</v>
      </c>
      <c r="DL187">
        <v>0.18360000000000001</v>
      </c>
      <c r="DM187">
        <v>90</v>
      </c>
      <c r="DN187">
        <v>300</v>
      </c>
    </row>
    <row r="188" spans="91:118" x14ac:dyDescent="0.25">
      <c r="CM188" t="s">
        <v>639</v>
      </c>
      <c r="CN188" t="s">
        <v>7</v>
      </c>
      <c r="CO188" t="s">
        <v>49</v>
      </c>
      <c r="CP188">
        <v>46097</v>
      </c>
      <c r="CQ188">
        <v>1</v>
      </c>
      <c r="CR188">
        <v>1</v>
      </c>
      <c r="CS188">
        <v>1</v>
      </c>
      <c r="CV188">
        <v>0.13144675925925925</v>
      </c>
      <c r="CW188">
        <v>0.13144675925925925</v>
      </c>
      <c r="CX188">
        <v>0.19074074074074074</v>
      </c>
      <c r="CY188">
        <v>0.12835648148148149</v>
      </c>
      <c r="CZ188">
        <v>38</v>
      </c>
      <c r="DA188">
        <v>62</v>
      </c>
      <c r="DB188">
        <v>14</v>
      </c>
      <c r="DC188" t="s">
        <v>735</v>
      </c>
      <c r="DD188">
        <v>34535</v>
      </c>
      <c r="DE188">
        <v>0.36840000000000001</v>
      </c>
      <c r="DF188">
        <v>2</v>
      </c>
      <c r="DG188">
        <v>0.1429</v>
      </c>
      <c r="DH188">
        <v>1000</v>
      </c>
      <c r="DI188">
        <v>500</v>
      </c>
      <c r="DJ188">
        <v>1000</v>
      </c>
      <c r="DK188">
        <v>1</v>
      </c>
      <c r="DM188">
        <v>90</v>
      </c>
      <c r="DN188">
        <v>500</v>
      </c>
    </row>
    <row r="189" spans="91:118" x14ac:dyDescent="0.25">
      <c r="CM189" t="s">
        <v>639</v>
      </c>
      <c r="CN189" t="s">
        <v>7</v>
      </c>
      <c r="CO189" t="s">
        <v>549</v>
      </c>
      <c r="CP189">
        <v>46098</v>
      </c>
      <c r="CQ189">
        <v>1</v>
      </c>
      <c r="CR189">
        <v>1</v>
      </c>
      <c r="CT189">
        <v>1</v>
      </c>
      <c r="CV189">
        <v>0</v>
      </c>
      <c r="CW189">
        <v>0</v>
      </c>
      <c r="CX189">
        <v>0.22331018518518519</v>
      </c>
      <c r="CY189">
        <v>0.11412037037037037</v>
      </c>
      <c r="CZ189">
        <v>164</v>
      </c>
      <c r="DA189">
        <v>211</v>
      </c>
      <c r="DB189">
        <v>34</v>
      </c>
      <c r="DC189" t="s">
        <v>733</v>
      </c>
      <c r="DD189">
        <v>11671</v>
      </c>
      <c r="DE189">
        <v>0.20730000000000001</v>
      </c>
      <c r="DF189">
        <v>1</v>
      </c>
      <c r="DG189">
        <v>2.9399999999999999E-2</v>
      </c>
      <c r="DH189">
        <v>2700</v>
      </c>
      <c r="DI189">
        <v>2700</v>
      </c>
      <c r="DJ189">
        <v>2700</v>
      </c>
      <c r="DK189">
        <v>1</v>
      </c>
      <c r="DL189">
        <v>8.5699999999999998E-2</v>
      </c>
      <c r="DM189">
        <v>90</v>
      </c>
      <c r="DN189">
        <v>2700</v>
      </c>
    </row>
    <row r="190" spans="91:118" x14ac:dyDescent="0.25">
      <c r="CM190" t="s">
        <v>639</v>
      </c>
      <c r="CN190" t="s">
        <v>7</v>
      </c>
      <c r="CO190" t="s">
        <v>566</v>
      </c>
      <c r="CP190">
        <v>46111</v>
      </c>
      <c r="CQ190">
        <v>1</v>
      </c>
      <c r="CR190">
        <v>1</v>
      </c>
      <c r="CS190">
        <v>1</v>
      </c>
      <c r="CV190">
        <v>9.9305555555555553E-3</v>
      </c>
      <c r="CW190">
        <v>9.9305555555555553E-3</v>
      </c>
      <c r="CX190">
        <v>0.21253472222222222</v>
      </c>
      <c r="CY190">
        <v>0.16877314814814814</v>
      </c>
      <c r="CZ190">
        <v>155</v>
      </c>
      <c r="DA190">
        <v>276</v>
      </c>
      <c r="DB190">
        <v>36</v>
      </c>
      <c r="DC190" t="s">
        <v>1045</v>
      </c>
      <c r="DD190">
        <v>15474</v>
      </c>
      <c r="DE190">
        <v>0.23230000000000001</v>
      </c>
      <c r="DF190">
        <v>2</v>
      </c>
      <c r="DG190">
        <v>5.5599999999999997E-2</v>
      </c>
      <c r="DH190">
        <v>1330</v>
      </c>
      <c r="DI190">
        <v>665</v>
      </c>
      <c r="DJ190">
        <v>1330</v>
      </c>
      <c r="DK190">
        <v>1</v>
      </c>
      <c r="DL190">
        <v>0.1479</v>
      </c>
      <c r="DM190">
        <v>90</v>
      </c>
      <c r="DN190">
        <v>665</v>
      </c>
    </row>
    <row r="191" spans="91:118" x14ac:dyDescent="0.25">
      <c r="CM191" t="s">
        <v>639</v>
      </c>
      <c r="CN191" t="s">
        <v>7</v>
      </c>
      <c r="CO191" t="s">
        <v>73</v>
      </c>
      <c r="CP191">
        <v>46090</v>
      </c>
      <c r="CQ191">
        <v>1</v>
      </c>
      <c r="CR191">
        <v>1</v>
      </c>
      <c r="CT191">
        <v>1</v>
      </c>
      <c r="CV191">
        <v>1.9675925925925926E-4</v>
      </c>
      <c r="CW191">
        <v>1.9675925925925926E-4</v>
      </c>
      <c r="CX191">
        <v>0.21005787037037038</v>
      </c>
      <c r="CY191">
        <v>8.6724537037037031E-2</v>
      </c>
      <c r="CZ191">
        <v>56</v>
      </c>
      <c r="DA191">
        <v>102</v>
      </c>
      <c r="DB191">
        <v>13</v>
      </c>
      <c r="DC191" t="s">
        <v>804</v>
      </c>
      <c r="DD191">
        <v>14926</v>
      </c>
      <c r="DE191">
        <v>0.2321</v>
      </c>
      <c r="DF191">
        <v>2</v>
      </c>
      <c r="DG191">
        <v>0.15379999999999999</v>
      </c>
      <c r="DH191">
        <v>593</v>
      </c>
      <c r="DI191">
        <v>297</v>
      </c>
      <c r="DJ191">
        <v>193</v>
      </c>
      <c r="DK191">
        <v>0.32550000000000001</v>
      </c>
      <c r="DL191">
        <v>0.20050000000000001</v>
      </c>
      <c r="DM191">
        <v>90</v>
      </c>
      <c r="DN191">
        <v>193</v>
      </c>
    </row>
    <row r="192" spans="91:118" x14ac:dyDescent="0.25">
      <c r="CM192" t="s">
        <v>639</v>
      </c>
      <c r="CN192" t="s">
        <v>7</v>
      </c>
      <c r="CO192" t="s">
        <v>73</v>
      </c>
      <c r="CP192">
        <v>46094</v>
      </c>
      <c r="CQ192">
        <v>1</v>
      </c>
      <c r="CR192">
        <v>1</v>
      </c>
      <c r="CS192">
        <v>1</v>
      </c>
      <c r="CV192">
        <v>8.0439814814814818E-3</v>
      </c>
      <c r="CW192">
        <v>8.0439814814814818E-3</v>
      </c>
      <c r="CX192">
        <v>0.22774305555555555</v>
      </c>
      <c r="CY192">
        <v>0.10739583333333333</v>
      </c>
      <c r="CZ192">
        <v>52</v>
      </c>
      <c r="DA192">
        <v>86</v>
      </c>
      <c r="DB192">
        <v>14</v>
      </c>
      <c r="DC192" t="s">
        <v>1028</v>
      </c>
      <c r="DD192">
        <v>33849</v>
      </c>
      <c r="DE192">
        <v>0.26919999999999999</v>
      </c>
      <c r="DF192">
        <v>1</v>
      </c>
      <c r="DG192">
        <v>7.1400000000000005E-2</v>
      </c>
      <c r="DH192">
        <v>600</v>
      </c>
      <c r="DI192">
        <v>600</v>
      </c>
      <c r="DJ192">
        <v>600</v>
      </c>
      <c r="DK192">
        <v>1</v>
      </c>
      <c r="DM192">
        <v>90</v>
      </c>
      <c r="DN192">
        <v>600</v>
      </c>
    </row>
    <row r="193" spans="91:118" x14ac:dyDescent="0.25">
      <c r="CM193" t="s">
        <v>639</v>
      </c>
      <c r="CN193" t="s">
        <v>7</v>
      </c>
      <c r="CO193" t="s">
        <v>48</v>
      </c>
      <c r="CP193">
        <v>46090</v>
      </c>
      <c r="CQ193">
        <v>1</v>
      </c>
      <c r="CR193">
        <v>1</v>
      </c>
      <c r="CT193">
        <v>1</v>
      </c>
      <c r="CV193">
        <v>2.0833333333333335E-4</v>
      </c>
      <c r="CW193">
        <v>2.0833333333333335E-4</v>
      </c>
      <c r="CX193">
        <v>0.206875</v>
      </c>
      <c r="CY193">
        <v>0.10523148148148148</v>
      </c>
      <c r="CZ193">
        <v>62</v>
      </c>
      <c r="DA193">
        <v>86</v>
      </c>
      <c r="DB193">
        <v>19</v>
      </c>
      <c r="DC193" t="s">
        <v>926</v>
      </c>
      <c r="DD193">
        <v>24838</v>
      </c>
      <c r="DE193">
        <v>0.30649999999999999</v>
      </c>
      <c r="DF193">
        <v>2</v>
      </c>
      <c r="DG193">
        <v>0.1053</v>
      </c>
      <c r="DH193">
        <v>12300</v>
      </c>
      <c r="DI193">
        <v>6150</v>
      </c>
      <c r="DJ193">
        <v>6300</v>
      </c>
      <c r="DK193">
        <v>0.51219999999999999</v>
      </c>
      <c r="DL193">
        <v>9.4299999999999995E-2</v>
      </c>
      <c r="DM193">
        <v>90</v>
      </c>
      <c r="DN193">
        <v>3150</v>
      </c>
    </row>
    <row r="194" spans="91:118" x14ac:dyDescent="0.25">
      <c r="CM194" t="s">
        <v>639</v>
      </c>
      <c r="CN194" t="s">
        <v>3</v>
      </c>
      <c r="CO194" t="s">
        <v>174</v>
      </c>
      <c r="CP194">
        <v>46111</v>
      </c>
      <c r="CQ194">
        <v>1</v>
      </c>
      <c r="CR194">
        <v>1</v>
      </c>
      <c r="CT194">
        <v>1</v>
      </c>
      <c r="CV194">
        <v>0</v>
      </c>
      <c r="CW194">
        <v>0</v>
      </c>
      <c r="CX194">
        <v>0.26247685185185188</v>
      </c>
      <c r="CY194">
        <v>0.12986111111111112</v>
      </c>
      <c r="CZ194">
        <v>169</v>
      </c>
      <c r="DA194">
        <v>263</v>
      </c>
      <c r="DB194">
        <v>27</v>
      </c>
      <c r="DC194" t="s">
        <v>1113</v>
      </c>
      <c r="DD194">
        <v>23899</v>
      </c>
      <c r="DE194">
        <v>0.1598</v>
      </c>
      <c r="DF194">
        <v>1</v>
      </c>
      <c r="DG194">
        <v>3.6999999999999998E-2</v>
      </c>
      <c r="DH194">
        <v>5000</v>
      </c>
      <c r="DI194">
        <v>5000</v>
      </c>
      <c r="DJ194">
        <v>5000</v>
      </c>
      <c r="DK194">
        <v>1</v>
      </c>
      <c r="DL194">
        <v>0.21199999999999999</v>
      </c>
      <c r="DM194">
        <v>90</v>
      </c>
      <c r="DN194">
        <v>5000</v>
      </c>
    </row>
    <row r="195" spans="91:118" x14ac:dyDescent="0.25">
      <c r="CM195" t="s">
        <v>639</v>
      </c>
      <c r="CN195" t="s">
        <v>3</v>
      </c>
      <c r="CO195" t="s">
        <v>32</v>
      </c>
      <c r="CP195">
        <v>46093</v>
      </c>
      <c r="CQ195">
        <v>1</v>
      </c>
      <c r="CR195">
        <v>1</v>
      </c>
      <c r="CT195">
        <v>1</v>
      </c>
      <c r="CV195">
        <v>9.2592592592592588E-5</v>
      </c>
      <c r="CW195">
        <v>9.2592592592592588E-5</v>
      </c>
      <c r="CX195">
        <v>0.25783564814814813</v>
      </c>
      <c r="CY195">
        <v>9.3148148148148147E-2</v>
      </c>
      <c r="CZ195">
        <v>93</v>
      </c>
      <c r="DA195">
        <v>220</v>
      </c>
      <c r="DB195">
        <v>37</v>
      </c>
      <c r="DC195">
        <v>2</v>
      </c>
      <c r="DD195">
        <v>22811</v>
      </c>
      <c r="DE195">
        <v>0.39779999999999999</v>
      </c>
      <c r="DF195">
        <v>2</v>
      </c>
      <c r="DG195">
        <v>5.4100000000000002E-2</v>
      </c>
      <c r="DH195">
        <v>11360</v>
      </c>
      <c r="DI195">
        <v>5680</v>
      </c>
      <c r="DJ195">
        <v>11360</v>
      </c>
      <c r="DK195">
        <v>1</v>
      </c>
      <c r="DL195">
        <v>0.30159999999999998</v>
      </c>
      <c r="DM195">
        <v>90</v>
      </c>
      <c r="DN195">
        <v>5680</v>
      </c>
    </row>
    <row r="196" spans="91:118" x14ac:dyDescent="0.25">
      <c r="CM196" t="s">
        <v>639</v>
      </c>
      <c r="CN196" t="s">
        <v>3</v>
      </c>
      <c r="CO196" t="s">
        <v>32</v>
      </c>
      <c r="CP196">
        <v>46099</v>
      </c>
      <c r="CQ196">
        <v>1</v>
      </c>
      <c r="CR196">
        <v>1</v>
      </c>
      <c r="CT196">
        <v>1</v>
      </c>
      <c r="CV196">
        <v>1.1574074074074075E-4</v>
      </c>
      <c r="CW196">
        <v>1.1574074074074075E-4</v>
      </c>
      <c r="CX196">
        <v>0.26356481481481481</v>
      </c>
      <c r="CY196">
        <v>0.12936342592592592</v>
      </c>
      <c r="CZ196">
        <v>98</v>
      </c>
      <c r="DA196">
        <v>226</v>
      </c>
      <c r="DB196">
        <v>37</v>
      </c>
      <c r="DC196" t="s">
        <v>919</v>
      </c>
      <c r="DD196">
        <v>39329</v>
      </c>
      <c r="DE196">
        <v>0.37759999999999999</v>
      </c>
      <c r="DF196">
        <v>2</v>
      </c>
      <c r="DG196">
        <v>5.4100000000000002E-2</v>
      </c>
      <c r="DH196">
        <v>15450</v>
      </c>
      <c r="DI196">
        <v>7725</v>
      </c>
      <c r="DJ196">
        <v>15450</v>
      </c>
      <c r="DK196">
        <v>1</v>
      </c>
      <c r="DL196">
        <v>0.11849999999999999</v>
      </c>
      <c r="DM196">
        <v>90</v>
      </c>
      <c r="DN196">
        <v>7725</v>
      </c>
    </row>
    <row r="197" spans="91:118" x14ac:dyDescent="0.25">
      <c r="CM197" t="s">
        <v>639</v>
      </c>
      <c r="CN197" t="s">
        <v>3</v>
      </c>
      <c r="CO197" t="s">
        <v>38</v>
      </c>
      <c r="CP197">
        <v>46094</v>
      </c>
      <c r="CQ197">
        <v>1</v>
      </c>
      <c r="CR197">
        <v>1</v>
      </c>
      <c r="CT197">
        <v>1</v>
      </c>
      <c r="CV197">
        <v>1.1574074074074075E-4</v>
      </c>
      <c r="CW197">
        <v>1.1574074074074075E-4</v>
      </c>
      <c r="CX197">
        <v>0.24587962962962964</v>
      </c>
      <c r="CY197">
        <v>0.10172453703703704</v>
      </c>
      <c r="CZ197">
        <v>87</v>
      </c>
      <c r="DA197">
        <v>128</v>
      </c>
      <c r="DB197">
        <v>33</v>
      </c>
      <c r="DC197" t="s">
        <v>992</v>
      </c>
      <c r="DD197">
        <v>16811</v>
      </c>
      <c r="DE197">
        <v>0.37930000000000003</v>
      </c>
      <c r="DF197">
        <v>3</v>
      </c>
      <c r="DG197">
        <v>9.0899999999999995E-2</v>
      </c>
      <c r="DH197">
        <v>738</v>
      </c>
      <c r="DI197">
        <v>246</v>
      </c>
      <c r="DJ197">
        <v>738</v>
      </c>
      <c r="DK197">
        <v>1</v>
      </c>
      <c r="DL197">
        <v>1.0205</v>
      </c>
      <c r="DM197">
        <v>90</v>
      </c>
      <c r="DN197">
        <v>246</v>
      </c>
    </row>
    <row r="198" spans="91:118" x14ac:dyDescent="0.25">
      <c r="CM198" t="s">
        <v>639</v>
      </c>
      <c r="CN198" t="s">
        <v>3</v>
      </c>
      <c r="CO198" t="s">
        <v>78</v>
      </c>
      <c r="CP198">
        <v>46108</v>
      </c>
      <c r="CQ198">
        <v>1</v>
      </c>
      <c r="CR198">
        <v>1</v>
      </c>
      <c r="CT198">
        <v>1</v>
      </c>
      <c r="CV198">
        <v>0</v>
      </c>
      <c r="CW198">
        <v>0</v>
      </c>
      <c r="CX198">
        <v>0.12615740740740741</v>
      </c>
      <c r="CY198">
        <v>0.26075231481481481</v>
      </c>
      <c r="CZ198">
        <v>75</v>
      </c>
      <c r="DA198">
        <v>147</v>
      </c>
      <c r="DB198">
        <v>24</v>
      </c>
      <c r="DC198">
        <v>1.625</v>
      </c>
      <c r="DD198">
        <v>22086</v>
      </c>
      <c r="DE198">
        <v>0.32</v>
      </c>
      <c r="DF198">
        <v>2</v>
      </c>
      <c r="DG198">
        <v>8.3299999999999999E-2</v>
      </c>
      <c r="DH198">
        <v>2880</v>
      </c>
      <c r="DI198">
        <v>1440</v>
      </c>
      <c r="DJ198">
        <v>2880</v>
      </c>
      <c r="DK198">
        <v>1</v>
      </c>
      <c r="DL198">
        <v>0.2717</v>
      </c>
      <c r="DM198">
        <v>90</v>
      </c>
      <c r="DN198">
        <v>1440</v>
      </c>
    </row>
    <row r="199" spans="91:118" x14ac:dyDescent="0.25">
      <c r="CM199" t="s">
        <v>639</v>
      </c>
      <c r="CN199" t="s">
        <v>3</v>
      </c>
      <c r="CO199" t="s">
        <v>76</v>
      </c>
      <c r="CP199">
        <v>46084</v>
      </c>
      <c r="CQ199">
        <v>1</v>
      </c>
      <c r="CR199">
        <v>1</v>
      </c>
      <c r="CT199">
        <v>1</v>
      </c>
      <c r="CV199">
        <v>0</v>
      </c>
      <c r="CW199">
        <v>0</v>
      </c>
      <c r="CX199">
        <v>0.27302083333333332</v>
      </c>
      <c r="CY199">
        <v>0.12929398148148147</v>
      </c>
      <c r="CZ199">
        <v>53</v>
      </c>
      <c r="DA199">
        <v>81</v>
      </c>
      <c r="DB199">
        <v>15</v>
      </c>
      <c r="DC199" t="s">
        <v>747</v>
      </c>
      <c r="DD199">
        <v>12709</v>
      </c>
      <c r="DE199">
        <v>0.28299999999999997</v>
      </c>
      <c r="DF199">
        <v>4</v>
      </c>
      <c r="DG199">
        <v>0.26669999999999999</v>
      </c>
      <c r="DH199">
        <v>6000</v>
      </c>
      <c r="DI199">
        <v>1500</v>
      </c>
      <c r="DJ199">
        <v>6000</v>
      </c>
      <c r="DK199">
        <v>1</v>
      </c>
      <c r="DL199">
        <v>0.25180000000000002</v>
      </c>
      <c r="DM199">
        <v>90</v>
      </c>
      <c r="DN199">
        <v>1500</v>
      </c>
    </row>
    <row r="200" spans="91:118" x14ac:dyDescent="0.25">
      <c r="CM200" t="s">
        <v>639</v>
      </c>
      <c r="CN200" t="s">
        <v>125</v>
      </c>
      <c r="CO200" t="s">
        <v>60</v>
      </c>
      <c r="CP200">
        <v>46086</v>
      </c>
      <c r="CQ200">
        <v>1</v>
      </c>
      <c r="CR200">
        <v>1</v>
      </c>
      <c r="CV200">
        <v>0</v>
      </c>
      <c r="CW200">
        <v>0</v>
      </c>
      <c r="CX200">
        <v>0.21305555555555555</v>
      </c>
      <c r="CY200">
        <v>3.7881944444444447E-2</v>
      </c>
      <c r="CZ200">
        <v>72</v>
      </c>
      <c r="DA200">
        <v>105</v>
      </c>
      <c r="DB200">
        <v>5</v>
      </c>
      <c r="DC200">
        <v>2</v>
      </c>
      <c r="DD200">
        <v>7118</v>
      </c>
      <c r="DE200">
        <v>6.9400000000000003E-2</v>
      </c>
      <c r="DF200">
        <v>1</v>
      </c>
      <c r="DG200">
        <v>0.2</v>
      </c>
      <c r="DH200">
        <v>1300</v>
      </c>
      <c r="DI200">
        <v>1300</v>
      </c>
      <c r="DJ200">
        <v>1300</v>
      </c>
      <c r="DK200">
        <v>1</v>
      </c>
      <c r="DL200">
        <v>0.13059999999999999</v>
      </c>
      <c r="DM200">
        <v>88</v>
      </c>
      <c r="DN200">
        <v>1300</v>
      </c>
    </row>
    <row r="201" spans="91:118" x14ac:dyDescent="0.25">
      <c r="CM201" t="s">
        <v>639</v>
      </c>
      <c r="CN201" t="s">
        <v>125</v>
      </c>
      <c r="CO201" t="s">
        <v>60</v>
      </c>
      <c r="CP201">
        <v>46090</v>
      </c>
      <c r="CQ201">
        <v>1</v>
      </c>
      <c r="CR201">
        <v>1</v>
      </c>
      <c r="CT201">
        <v>1</v>
      </c>
      <c r="CV201">
        <v>3.4722222222222222E-5</v>
      </c>
      <c r="CW201">
        <v>3.4722222222222222E-5</v>
      </c>
      <c r="CX201">
        <v>0.2260763888888889</v>
      </c>
      <c r="CY201">
        <v>0.10954861111111111</v>
      </c>
      <c r="CZ201">
        <v>90</v>
      </c>
      <c r="DA201">
        <v>122</v>
      </c>
      <c r="DB201">
        <v>11</v>
      </c>
      <c r="DC201" t="s">
        <v>857</v>
      </c>
      <c r="DD201">
        <v>10710</v>
      </c>
      <c r="DE201">
        <v>0.1222</v>
      </c>
      <c r="DF201">
        <v>1</v>
      </c>
      <c r="DG201">
        <v>9.0899999999999995E-2</v>
      </c>
      <c r="DH201">
        <v>3800</v>
      </c>
      <c r="DI201">
        <v>3800</v>
      </c>
      <c r="DJ201">
        <v>3800</v>
      </c>
      <c r="DK201">
        <v>1</v>
      </c>
      <c r="DL201">
        <v>0.28260000000000002</v>
      </c>
      <c r="DM201">
        <v>88</v>
      </c>
      <c r="DN201">
        <v>3800</v>
      </c>
    </row>
    <row r="202" spans="91:118" x14ac:dyDescent="0.25">
      <c r="CM202" t="s">
        <v>639</v>
      </c>
      <c r="CN202" t="s">
        <v>125</v>
      </c>
      <c r="CO202" t="s">
        <v>60</v>
      </c>
      <c r="CP202">
        <v>46107</v>
      </c>
      <c r="CQ202">
        <v>1</v>
      </c>
      <c r="CR202">
        <v>1</v>
      </c>
      <c r="CT202">
        <v>1</v>
      </c>
      <c r="CV202">
        <v>2.3148148148148147E-5</v>
      </c>
      <c r="CW202">
        <v>2.3148148148148147E-5</v>
      </c>
      <c r="CX202">
        <v>0.19006944444444446</v>
      </c>
      <c r="CY202">
        <v>0.13837962962962963</v>
      </c>
      <c r="CZ202">
        <v>98</v>
      </c>
      <c r="DA202">
        <v>136</v>
      </c>
      <c r="DB202">
        <v>8</v>
      </c>
      <c r="DC202">
        <v>1.5</v>
      </c>
      <c r="DD202">
        <v>39496</v>
      </c>
      <c r="DE202">
        <v>8.1600000000000006E-2</v>
      </c>
      <c r="DF202">
        <v>1</v>
      </c>
      <c r="DG202">
        <v>0.125</v>
      </c>
      <c r="DH202">
        <v>600</v>
      </c>
      <c r="DI202">
        <v>600</v>
      </c>
      <c r="DM202">
        <v>88</v>
      </c>
    </row>
    <row r="203" spans="91:118" x14ac:dyDescent="0.25">
      <c r="CM203" t="s">
        <v>639</v>
      </c>
      <c r="CN203" t="s">
        <v>125</v>
      </c>
      <c r="CO203" t="s">
        <v>72</v>
      </c>
      <c r="CP203">
        <v>46092</v>
      </c>
      <c r="CQ203">
        <v>1</v>
      </c>
      <c r="CR203">
        <v>1</v>
      </c>
      <c r="CT203">
        <v>1</v>
      </c>
      <c r="CV203">
        <v>1.1574074074074075E-4</v>
      </c>
      <c r="CW203">
        <v>1.1574074074074075E-4</v>
      </c>
      <c r="CX203">
        <v>0.24988425925925925</v>
      </c>
      <c r="CY203">
        <v>8.3136574074074071E-2</v>
      </c>
      <c r="CZ203">
        <v>107</v>
      </c>
      <c r="DA203">
        <v>311</v>
      </c>
      <c r="DB203">
        <v>11</v>
      </c>
      <c r="DC203" t="s">
        <v>852</v>
      </c>
      <c r="DD203">
        <v>39493</v>
      </c>
      <c r="DE203">
        <v>0.1028</v>
      </c>
      <c r="DF203">
        <v>1</v>
      </c>
      <c r="DG203">
        <v>9.0899999999999995E-2</v>
      </c>
      <c r="DH203">
        <v>300</v>
      </c>
      <c r="DI203">
        <v>300</v>
      </c>
      <c r="DJ203">
        <v>300</v>
      </c>
      <c r="DK203">
        <v>1</v>
      </c>
      <c r="DM203">
        <v>88</v>
      </c>
      <c r="DN203">
        <v>300</v>
      </c>
    </row>
    <row r="204" spans="91:118" x14ac:dyDescent="0.25">
      <c r="CM204" t="s">
        <v>639</v>
      </c>
      <c r="CN204" t="s">
        <v>125</v>
      </c>
      <c r="CO204" t="s">
        <v>72</v>
      </c>
      <c r="CP204">
        <v>46094</v>
      </c>
      <c r="CQ204">
        <v>1</v>
      </c>
      <c r="CR204">
        <v>1</v>
      </c>
      <c r="CT204">
        <v>1</v>
      </c>
      <c r="CV204">
        <v>2.5462962962962961E-4</v>
      </c>
      <c r="CW204">
        <v>2.5462962962962961E-4</v>
      </c>
      <c r="CX204">
        <v>0.23708333333333334</v>
      </c>
      <c r="CY204">
        <v>0.10451388888888889</v>
      </c>
      <c r="CZ204">
        <v>107</v>
      </c>
      <c r="DA204">
        <v>301</v>
      </c>
      <c r="DB204">
        <v>21</v>
      </c>
      <c r="DC204" t="s">
        <v>684</v>
      </c>
      <c r="DD204">
        <v>21236</v>
      </c>
      <c r="DE204">
        <v>0.1963</v>
      </c>
      <c r="DF204">
        <v>1</v>
      </c>
      <c r="DG204">
        <v>4.7600000000000003E-2</v>
      </c>
      <c r="DH204">
        <v>1000</v>
      </c>
      <c r="DI204">
        <v>1000</v>
      </c>
      <c r="DJ204">
        <v>1000</v>
      </c>
      <c r="DK204">
        <v>1</v>
      </c>
      <c r="DL204">
        <v>0.1081</v>
      </c>
      <c r="DM204">
        <v>88</v>
      </c>
      <c r="DN204">
        <v>1000</v>
      </c>
    </row>
    <row r="205" spans="91:118" x14ac:dyDescent="0.25">
      <c r="CM205" t="s">
        <v>639</v>
      </c>
      <c r="CN205" t="s">
        <v>125</v>
      </c>
      <c r="CO205" t="s">
        <v>12</v>
      </c>
      <c r="CP205">
        <v>46105</v>
      </c>
      <c r="CQ205">
        <v>1</v>
      </c>
      <c r="CR205">
        <v>1</v>
      </c>
      <c r="CT205">
        <v>1</v>
      </c>
      <c r="CV205">
        <v>2.662037037037037E-3</v>
      </c>
      <c r="CW205">
        <v>2.662037037037037E-3</v>
      </c>
      <c r="CX205">
        <v>0.17728009259259259</v>
      </c>
      <c r="CY205">
        <v>0.19008101851851852</v>
      </c>
      <c r="CZ205">
        <v>64</v>
      </c>
      <c r="DA205">
        <v>175</v>
      </c>
      <c r="DB205">
        <v>19</v>
      </c>
      <c r="DC205" t="s">
        <v>841</v>
      </c>
      <c r="DD205">
        <v>31738</v>
      </c>
      <c r="DE205">
        <v>0.2969</v>
      </c>
      <c r="DF205">
        <v>1</v>
      </c>
      <c r="DG205">
        <v>5.2600000000000001E-2</v>
      </c>
      <c r="DH205">
        <v>500</v>
      </c>
      <c r="DI205">
        <v>500</v>
      </c>
      <c r="DJ205">
        <v>500</v>
      </c>
      <c r="DK205">
        <v>1</v>
      </c>
      <c r="DM205">
        <v>88</v>
      </c>
      <c r="DN205">
        <v>500</v>
      </c>
    </row>
    <row r="206" spans="91:118" x14ac:dyDescent="0.25">
      <c r="CM206" t="s">
        <v>639</v>
      </c>
      <c r="CN206" t="s">
        <v>125</v>
      </c>
      <c r="CO206" t="s">
        <v>122</v>
      </c>
      <c r="CP206">
        <v>46093</v>
      </c>
      <c r="CQ206">
        <v>1</v>
      </c>
      <c r="CR206">
        <v>1</v>
      </c>
      <c r="CV206">
        <v>3.5069444444444445E-3</v>
      </c>
      <c r="CW206">
        <v>3.5069444444444445E-3</v>
      </c>
      <c r="CX206">
        <v>0.20644675925925926</v>
      </c>
      <c r="CY206">
        <v>0.13371527777777778</v>
      </c>
      <c r="CZ206">
        <v>33</v>
      </c>
      <c r="DA206">
        <v>119</v>
      </c>
      <c r="DB206">
        <v>15</v>
      </c>
      <c r="DC206" t="s">
        <v>961</v>
      </c>
      <c r="DD206">
        <v>30610</v>
      </c>
      <c r="DE206">
        <v>0.45450000000000002</v>
      </c>
      <c r="DF206">
        <v>2</v>
      </c>
      <c r="DG206">
        <v>0.1333</v>
      </c>
      <c r="DH206">
        <v>6500</v>
      </c>
      <c r="DI206">
        <v>3250</v>
      </c>
      <c r="DJ206">
        <v>6500</v>
      </c>
      <c r="DK206">
        <v>1</v>
      </c>
      <c r="DL206">
        <v>0.1043</v>
      </c>
      <c r="DM206">
        <v>88</v>
      </c>
      <c r="DN206">
        <v>3250</v>
      </c>
    </row>
    <row r="207" spans="91:118" x14ac:dyDescent="0.25">
      <c r="CM207" t="s">
        <v>639</v>
      </c>
      <c r="CN207" t="s">
        <v>125</v>
      </c>
      <c r="CO207" t="s">
        <v>75</v>
      </c>
      <c r="CP207">
        <v>46084</v>
      </c>
      <c r="CQ207">
        <v>1</v>
      </c>
      <c r="CR207">
        <v>1</v>
      </c>
      <c r="CT207">
        <v>1</v>
      </c>
      <c r="CV207">
        <v>1.1574074074074075E-4</v>
      </c>
      <c r="CW207">
        <v>1.1574074074074075E-4</v>
      </c>
      <c r="CX207">
        <v>0.31540509259259258</v>
      </c>
      <c r="CY207">
        <v>7.3148148148148143E-2</v>
      </c>
      <c r="CZ207">
        <v>92</v>
      </c>
      <c r="DA207">
        <v>209</v>
      </c>
      <c r="DB207">
        <v>19</v>
      </c>
      <c r="DC207" t="s">
        <v>966</v>
      </c>
      <c r="DD207">
        <v>34684</v>
      </c>
      <c r="DE207">
        <v>0.20649999999999999</v>
      </c>
      <c r="DF207">
        <v>1</v>
      </c>
      <c r="DG207">
        <v>5.2600000000000001E-2</v>
      </c>
      <c r="DH207">
        <v>13000</v>
      </c>
      <c r="DI207">
        <v>13000</v>
      </c>
      <c r="DJ207">
        <v>13000</v>
      </c>
      <c r="DK207">
        <v>1</v>
      </c>
      <c r="DL207">
        <v>0.35310000000000002</v>
      </c>
      <c r="DM207">
        <v>88</v>
      </c>
      <c r="DN207">
        <v>13000</v>
      </c>
    </row>
    <row r="208" spans="91:118" x14ac:dyDescent="0.25">
      <c r="CM208" t="s">
        <v>639</v>
      </c>
      <c r="CN208" t="s">
        <v>125</v>
      </c>
      <c r="CO208" t="s">
        <v>206</v>
      </c>
      <c r="CP208">
        <v>46087</v>
      </c>
      <c r="CQ208">
        <v>1</v>
      </c>
      <c r="CR208">
        <v>1</v>
      </c>
      <c r="CT208">
        <v>1</v>
      </c>
      <c r="CV208">
        <v>3.4722222222222222E-5</v>
      </c>
      <c r="CW208">
        <v>3.4722222222222222E-5</v>
      </c>
      <c r="CX208">
        <v>0.26567129629629632</v>
      </c>
      <c r="CY208">
        <v>8.9525462962962959E-2</v>
      </c>
      <c r="CZ208">
        <v>118</v>
      </c>
      <c r="DA208">
        <v>281</v>
      </c>
      <c r="DB208">
        <v>16</v>
      </c>
      <c r="DC208">
        <v>1.875</v>
      </c>
      <c r="DD208">
        <v>12181</v>
      </c>
      <c r="DE208">
        <v>0.1356</v>
      </c>
      <c r="DF208">
        <v>1</v>
      </c>
      <c r="DG208">
        <v>6.25E-2</v>
      </c>
      <c r="DH208">
        <v>5500</v>
      </c>
      <c r="DI208">
        <v>5500</v>
      </c>
      <c r="DJ208">
        <v>5500</v>
      </c>
      <c r="DK208">
        <v>1</v>
      </c>
      <c r="DL208">
        <v>0.4239</v>
      </c>
      <c r="DM208">
        <v>88</v>
      </c>
      <c r="DN208">
        <v>5500</v>
      </c>
    </row>
    <row r="209" spans="91:118" x14ac:dyDescent="0.25">
      <c r="CM209" t="s">
        <v>639</v>
      </c>
      <c r="CN209" t="s">
        <v>125</v>
      </c>
      <c r="CO209" t="s">
        <v>59</v>
      </c>
      <c r="CP209">
        <v>46093</v>
      </c>
      <c r="CQ209">
        <v>1</v>
      </c>
      <c r="CR209">
        <v>1</v>
      </c>
      <c r="CT209">
        <v>1</v>
      </c>
      <c r="CV209">
        <v>1.1574074074074073E-5</v>
      </c>
      <c r="CW209">
        <v>1.1574074074074073E-5</v>
      </c>
      <c r="CX209">
        <v>0.24368055555555557</v>
      </c>
      <c r="CY209">
        <v>0.10792824074074074</v>
      </c>
      <c r="CZ209">
        <v>170</v>
      </c>
      <c r="DA209">
        <v>293</v>
      </c>
      <c r="DB209">
        <v>27</v>
      </c>
      <c r="DC209" t="s">
        <v>870</v>
      </c>
      <c r="DD209">
        <v>36408</v>
      </c>
      <c r="DE209">
        <v>0.1588</v>
      </c>
      <c r="DF209">
        <v>1</v>
      </c>
      <c r="DG209">
        <v>3.6999999999999998E-2</v>
      </c>
      <c r="DH209">
        <v>3000</v>
      </c>
      <c r="DI209">
        <v>3000</v>
      </c>
      <c r="DJ209">
        <v>3000</v>
      </c>
      <c r="DK209">
        <v>1</v>
      </c>
      <c r="DL209">
        <v>0.10539999999999999</v>
      </c>
      <c r="DM209">
        <v>88</v>
      </c>
      <c r="DN209">
        <v>3000</v>
      </c>
    </row>
    <row r="210" spans="91:118" x14ac:dyDescent="0.25">
      <c r="CM210" t="s">
        <v>639</v>
      </c>
      <c r="CN210" t="s">
        <v>2</v>
      </c>
      <c r="CO210" t="s">
        <v>377</v>
      </c>
      <c r="CP210">
        <v>46087</v>
      </c>
      <c r="CQ210">
        <v>1</v>
      </c>
      <c r="CR210">
        <v>1</v>
      </c>
      <c r="CT210">
        <v>1</v>
      </c>
      <c r="CV210">
        <v>0</v>
      </c>
      <c r="CW210">
        <v>0</v>
      </c>
      <c r="CX210">
        <v>0.22569444444444445</v>
      </c>
      <c r="CY210">
        <v>0.13395833333333335</v>
      </c>
      <c r="CZ210">
        <v>68</v>
      </c>
      <c r="DA210">
        <v>121</v>
      </c>
      <c r="DB210">
        <v>15</v>
      </c>
      <c r="DC210">
        <v>1.6</v>
      </c>
      <c r="DD210">
        <v>18462</v>
      </c>
      <c r="DE210">
        <v>0.22059999999999999</v>
      </c>
      <c r="DF210">
        <v>1</v>
      </c>
      <c r="DG210">
        <v>6.6699999999999995E-2</v>
      </c>
      <c r="DH210">
        <v>600</v>
      </c>
      <c r="DI210">
        <v>600</v>
      </c>
      <c r="DJ210">
        <v>600</v>
      </c>
      <c r="DK210">
        <v>1</v>
      </c>
      <c r="DL210">
        <v>0.20710000000000001</v>
      </c>
      <c r="DM210">
        <v>88</v>
      </c>
      <c r="DN210">
        <v>600</v>
      </c>
    </row>
    <row r="211" spans="91:118" x14ac:dyDescent="0.25">
      <c r="CM211" t="s">
        <v>639</v>
      </c>
      <c r="CN211" t="s">
        <v>2</v>
      </c>
      <c r="CO211" t="s">
        <v>377</v>
      </c>
      <c r="CP211">
        <v>46100</v>
      </c>
      <c r="CQ211">
        <v>1</v>
      </c>
      <c r="CR211">
        <v>1</v>
      </c>
      <c r="CT211">
        <v>1</v>
      </c>
      <c r="CV211">
        <v>0</v>
      </c>
      <c r="CW211">
        <v>0</v>
      </c>
      <c r="CX211">
        <v>0.16583333333333333</v>
      </c>
      <c r="CY211">
        <v>0.1552199074074074</v>
      </c>
      <c r="CZ211">
        <v>80</v>
      </c>
      <c r="DA211">
        <v>142</v>
      </c>
      <c r="DB211">
        <v>15</v>
      </c>
      <c r="DC211" t="s">
        <v>728</v>
      </c>
      <c r="DD211">
        <v>43455</v>
      </c>
      <c r="DE211">
        <v>0.1875</v>
      </c>
      <c r="DF211">
        <v>1</v>
      </c>
      <c r="DG211">
        <v>6.6699999999999995E-2</v>
      </c>
      <c r="DH211">
        <v>2500</v>
      </c>
      <c r="DI211">
        <v>2500</v>
      </c>
      <c r="DJ211">
        <v>2500</v>
      </c>
      <c r="DK211">
        <v>1</v>
      </c>
      <c r="DL211">
        <v>9.64E-2</v>
      </c>
      <c r="DM211">
        <v>88</v>
      </c>
      <c r="DN211">
        <v>2500</v>
      </c>
    </row>
    <row r="212" spans="91:118" x14ac:dyDescent="0.25">
      <c r="CM212" t="s">
        <v>639</v>
      </c>
      <c r="CN212" t="s">
        <v>2</v>
      </c>
      <c r="CO212" t="s">
        <v>22</v>
      </c>
      <c r="CP212">
        <v>46105</v>
      </c>
      <c r="CQ212">
        <v>1</v>
      </c>
      <c r="CR212">
        <v>1</v>
      </c>
      <c r="CT212">
        <v>1</v>
      </c>
      <c r="CV212">
        <v>0</v>
      </c>
      <c r="CW212">
        <v>0</v>
      </c>
      <c r="CX212">
        <v>0.19826388888888888</v>
      </c>
      <c r="CY212">
        <v>0.11677083333333334</v>
      </c>
      <c r="CZ212">
        <v>54</v>
      </c>
      <c r="DA212">
        <v>111</v>
      </c>
      <c r="DB212">
        <v>17</v>
      </c>
      <c r="DC212" t="s">
        <v>896</v>
      </c>
      <c r="DD212">
        <v>33714</v>
      </c>
      <c r="DE212">
        <v>0.31480000000000002</v>
      </c>
      <c r="DF212">
        <v>1</v>
      </c>
      <c r="DG212">
        <v>5.8799999999999998E-2</v>
      </c>
      <c r="DH212">
        <v>5080</v>
      </c>
      <c r="DI212">
        <v>5080</v>
      </c>
      <c r="DJ212">
        <v>5080</v>
      </c>
      <c r="DK212">
        <v>1</v>
      </c>
      <c r="DL212">
        <v>0.42109999999999997</v>
      </c>
      <c r="DM212">
        <v>88</v>
      </c>
      <c r="DN212">
        <v>5080</v>
      </c>
    </row>
    <row r="213" spans="91:118" x14ac:dyDescent="0.25">
      <c r="CM213" t="s">
        <v>639</v>
      </c>
      <c r="CN213" t="s">
        <v>2</v>
      </c>
      <c r="CO213" t="s">
        <v>24</v>
      </c>
      <c r="CP213">
        <v>46094</v>
      </c>
      <c r="CQ213">
        <v>1</v>
      </c>
      <c r="CR213">
        <v>1</v>
      </c>
      <c r="CS213">
        <v>1</v>
      </c>
      <c r="CV213">
        <v>6.1921296296296299E-3</v>
      </c>
      <c r="CW213">
        <v>6.1921296296296299E-3</v>
      </c>
      <c r="CX213">
        <v>0.2487037037037037</v>
      </c>
      <c r="CY213">
        <v>9.7141203703703702E-2</v>
      </c>
      <c r="CZ213">
        <v>63</v>
      </c>
      <c r="DA213">
        <v>141</v>
      </c>
      <c r="DB213">
        <v>34</v>
      </c>
      <c r="DC213" t="s">
        <v>974</v>
      </c>
      <c r="DD213">
        <v>26294</v>
      </c>
      <c r="DE213">
        <v>0.53969999999999996</v>
      </c>
      <c r="DF213">
        <v>2</v>
      </c>
      <c r="DG213">
        <v>5.8799999999999998E-2</v>
      </c>
      <c r="DH213">
        <v>860</v>
      </c>
      <c r="DI213">
        <v>430</v>
      </c>
      <c r="DJ213">
        <v>210</v>
      </c>
      <c r="DK213">
        <v>0.2442</v>
      </c>
      <c r="DL213">
        <v>0.17519999999999999</v>
      </c>
      <c r="DM213">
        <v>88</v>
      </c>
      <c r="DN213">
        <v>210</v>
      </c>
    </row>
    <row r="214" spans="91:118" x14ac:dyDescent="0.25">
      <c r="CM214" t="s">
        <v>639</v>
      </c>
      <c r="CN214" t="s">
        <v>2</v>
      </c>
      <c r="CO214" t="s">
        <v>13</v>
      </c>
      <c r="CP214">
        <v>46097</v>
      </c>
      <c r="CQ214">
        <v>1</v>
      </c>
      <c r="CR214">
        <v>1</v>
      </c>
      <c r="CT214">
        <v>1</v>
      </c>
      <c r="CV214">
        <v>0</v>
      </c>
      <c r="CW214">
        <v>0</v>
      </c>
      <c r="CX214">
        <v>0.28297453703703701</v>
      </c>
      <c r="CY214">
        <v>0.11164351851851852</v>
      </c>
      <c r="CZ214">
        <v>92</v>
      </c>
      <c r="DA214">
        <v>216</v>
      </c>
      <c r="DB214">
        <v>37</v>
      </c>
      <c r="DC214" t="s">
        <v>972</v>
      </c>
      <c r="DD214">
        <v>27660</v>
      </c>
      <c r="DE214">
        <v>0.4022</v>
      </c>
      <c r="DF214">
        <v>1</v>
      </c>
      <c r="DG214">
        <v>2.7E-2</v>
      </c>
      <c r="DH214">
        <v>6000</v>
      </c>
      <c r="DI214">
        <v>6000</v>
      </c>
      <c r="DJ214">
        <v>6000</v>
      </c>
      <c r="DK214">
        <v>1</v>
      </c>
      <c r="DL214">
        <v>0.18790000000000001</v>
      </c>
      <c r="DM214">
        <v>88</v>
      </c>
      <c r="DN214">
        <v>6000</v>
      </c>
    </row>
    <row r="215" spans="91:118" x14ac:dyDescent="0.25">
      <c r="CM215" t="s">
        <v>639</v>
      </c>
      <c r="CN215" t="s">
        <v>2</v>
      </c>
      <c r="CO215" t="s">
        <v>13</v>
      </c>
      <c r="CP215">
        <v>46108</v>
      </c>
      <c r="CQ215">
        <v>1</v>
      </c>
      <c r="CR215">
        <v>1</v>
      </c>
      <c r="CT215">
        <v>1</v>
      </c>
      <c r="CV215">
        <v>0</v>
      </c>
      <c r="CW215">
        <v>0</v>
      </c>
      <c r="CX215">
        <v>0.20623842592592592</v>
      </c>
      <c r="CY215">
        <v>0.15534722222222222</v>
      </c>
      <c r="CZ215">
        <v>74</v>
      </c>
      <c r="DA215">
        <v>130</v>
      </c>
      <c r="DB215">
        <v>17</v>
      </c>
      <c r="DC215" t="s">
        <v>807</v>
      </c>
      <c r="DD215">
        <v>35768</v>
      </c>
      <c r="DE215">
        <v>0.22969999999999999</v>
      </c>
      <c r="DF215">
        <v>1</v>
      </c>
      <c r="DG215">
        <v>5.8799999999999998E-2</v>
      </c>
      <c r="DH215">
        <v>900</v>
      </c>
      <c r="DI215">
        <v>900</v>
      </c>
      <c r="DJ215">
        <v>900</v>
      </c>
      <c r="DK215">
        <v>1</v>
      </c>
      <c r="DL215">
        <v>0.1386</v>
      </c>
      <c r="DM215">
        <v>88</v>
      </c>
      <c r="DN215">
        <v>900</v>
      </c>
    </row>
    <row r="216" spans="91:118" x14ac:dyDescent="0.25">
      <c r="CM216" t="s">
        <v>639</v>
      </c>
      <c r="CN216" t="s">
        <v>2</v>
      </c>
      <c r="CO216" t="s">
        <v>564</v>
      </c>
      <c r="CP216">
        <v>46105</v>
      </c>
      <c r="CQ216">
        <v>1</v>
      </c>
      <c r="CR216">
        <v>1</v>
      </c>
      <c r="CT216">
        <v>1</v>
      </c>
      <c r="CV216">
        <v>0</v>
      </c>
      <c r="CW216">
        <v>0</v>
      </c>
      <c r="CX216">
        <v>0.24782407407407409</v>
      </c>
      <c r="CY216">
        <v>0.11388888888888889</v>
      </c>
      <c r="CZ216">
        <v>73</v>
      </c>
      <c r="DA216">
        <v>137</v>
      </c>
      <c r="DB216">
        <v>29</v>
      </c>
      <c r="DC216" t="s">
        <v>1015</v>
      </c>
      <c r="DD216">
        <v>25657</v>
      </c>
      <c r="DE216">
        <v>0.39729999999999999</v>
      </c>
      <c r="DF216">
        <v>3</v>
      </c>
      <c r="DG216">
        <v>0.10340000000000001</v>
      </c>
      <c r="DH216">
        <v>5580</v>
      </c>
      <c r="DI216">
        <v>1860</v>
      </c>
      <c r="DJ216">
        <v>5580</v>
      </c>
      <c r="DK216">
        <v>1</v>
      </c>
      <c r="DL216">
        <v>0.14269999999999999</v>
      </c>
      <c r="DM216">
        <v>88</v>
      </c>
      <c r="DN216">
        <v>1860</v>
      </c>
    </row>
    <row r="217" spans="91:118" x14ac:dyDescent="0.25">
      <c r="CM217" t="s">
        <v>639</v>
      </c>
      <c r="CN217" t="s">
        <v>2</v>
      </c>
      <c r="CO217" t="s">
        <v>65</v>
      </c>
      <c r="CP217">
        <v>46086</v>
      </c>
      <c r="CQ217">
        <v>1</v>
      </c>
      <c r="CR217">
        <v>1</v>
      </c>
      <c r="CT217">
        <v>1</v>
      </c>
      <c r="CV217">
        <v>2.0833333333333335E-4</v>
      </c>
      <c r="CW217">
        <v>2.0833333333333335E-4</v>
      </c>
      <c r="CX217">
        <v>0.35552083333333334</v>
      </c>
      <c r="CY217">
        <v>7.1018518518518522E-2</v>
      </c>
      <c r="CZ217">
        <v>59</v>
      </c>
      <c r="DA217">
        <v>157</v>
      </c>
      <c r="DB217">
        <v>8</v>
      </c>
      <c r="DC217">
        <v>1.25</v>
      </c>
      <c r="DD217">
        <v>29961</v>
      </c>
      <c r="DE217">
        <v>0.1356</v>
      </c>
      <c r="DF217">
        <v>1</v>
      </c>
      <c r="DG217">
        <v>0.125</v>
      </c>
      <c r="DH217">
        <v>3000</v>
      </c>
      <c r="DI217">
        <v>3000</v>
      </c>
      <c r="DJ217">
        <v>3000</v>
      </c>
      <c r="DK217">
        <v>1</v>
      </c>
      <c r="DL217">
        <v>0.22770000000000001</v>
      </c>
      <c r="DM217">
        <v>88</v>
      </c>
      <c r="DN217">
        <v>3000</v>
      </c>
    </row>
    <row r="218" spans="91:118" x14ac:dyDescent="0.25">
      <c r="CM218" t="s">
        <v>639</v>
      </c>
      <c r="CN218" t="s">
        <v>2</v>
      </c>
      <c r="CO218" t="s">
        <v>23</v>
      </c>
      <c r="CP218">
        <v>46086</v>
      </c>
      <c r="CQ218">
        <v>1</v>
      </c>
      <c r="CR218">
        <v>1</v>
      </c>
      <c r="CS218">
        <v>1</v>
      </c>
      <c r="CV218">
        <v>7.013888888888889E-3</v>
      </c>
      <c r="CW218">
        <v>7.013888888888889E-3</v>
      </c>
      <c r="CX218">
        <v>0.33489583333333334</v>
      </c>
      <c r="CY218">
        <v>6.7824074074074078E-2</v>
      </c>
      <c r="CZ218">
        <v>100</v>
      </c>
      <c r="DA218">
        <v>215</v>
      </c>
      <c r="DB218">
        <v>18</v>
      </c>
      <c r="DC218" t="s">
        <v>965</v>
      </c>
      <c r="DD218">
        <v>29134</v>
      </c>
      <c r="DE218">
        <v>0.18</v>
      </c>
      <c r="DF218">
        <v>3</v>
      </c>
      <c r="DG218">
        <v>0.16669999999999999</v>
      </c>
      <c r="DH218">
        <v>20410</v>
      </c>
      <c r="DI218">
        <v>6803</v>
      </c>
      <c r="DJ218">
        <v>20410</v>
      </c>
      <c r="DK218">
        <v>1</v>
      </c>
      <c r="DL218">
        <v>0.106</v>
      </c>
      <c r="DM218">
        <v>88</v>
      </c>
      <c r="DN218">
        <v>6803</v>
      </c>
    </row>
    <row r="219" spans="91:118" x14ac:dyDescent="0.25">
      <c r="CM219" t="s">
        <v>639</v>
      </c>
      <c r="CN219" t="s">
        <v>2</v>
      </c>
      <c r="CO219" t="s">
        <v>25</v>
      </c>
      <c r="CP219">
        <v>46100</v>
      </c>
      <c r="CQ219">
        <v>1</v>
      </c>
      <c r="CR219">
        <v>1</v>
      </c>
      <c r="CS219">
        <v>1</v>
      </c>
      <c r="CV219">
        <v>1.3425925925925926E-2</v>
      </c>
      <c r="CW219">
        <v>1.3425925925925926E-2</v>
      </c>
      <c r="CX219">
        <v>0.15871527777777777</v>
      </c>
      <c r="CY219">
        <v>0.16575231481481481</v>
      </c>
      <c r="CZ219">
        <v>51</v>
      </c>
      <c r="DA219">
        <v>113</v>
      </c>
      <c r="DB219">
        <v>14</v>
      </c>
      <c r="DC219" t="s">
        <v>705</v>
      </c>
      <c r="DD219">
        <v>25897</v>
      </c>
      <c r="DE219">
        <v>0.27450000000000002</v>
      </c>
      <c r="DF219">
        <v>1</v>
      </c>
      <c r="DG219">
        <v>7.1400000000000005E-2</v>
      </c>
      <c r="DH219">
        <v>2000</v>
      </c>
      <c r="DI219">
        <v>2000</v>
      </c>
      <c r="DJ219">
        <v>2000</v>
      </c>
      <c r="DK219">
        <v>1</v>
      </c>
      <c r="DL219">
        <v>0.11360000000000001</v>
      </c>
      <c r="DM219">
        <v>88</v>
      </c>
      <c r="DN219">
        <v>2000</v>
      </c>
    </row>
    <row r="220" spans="91:118" x14ac:dyDescent="0.25">
      <c r="CM220" t="s">
        <v>639</v>
      </c>
      <c r="CN220" t="s">
        <v>6</v>
      </c>
      <c r="CO220" t="s">
        <v>19</v>
      </c>
      <c r="CP220">
        <v>46100</v>
      </c>
      <c r="CQ220">
        <v>1</v>
      </c>
      <c r="CR220">
        <v>1</v>
      </c>
      <c r="CT220">
        <v>1</v>
      </c>
      <c r="CV220">
        <v>1.273148148148148E-4</v>
      </c>
      <c r="CW220">
        <v>1.273148148148148E-4</v>
      </c>
      <c r="CX220">
        <v>0.20494212962962963</v>
      </c>
      <c r="CY220">
        <v>0.12715277777777778</v>
      </c>
      <c r="CZ220">
        <v>218</v>
      </c>
      <c r="DA220">
        <v>348</v>
      </c>
      <c r="DB220">
        <v>16</v>
      </c>
      <c r="DC220">
        <v>1.75</v>
      </c>
      <c r="DD220">
        <v>28271</v>
      </c>
      <c r="DE220">
        <v>7.3400000000000007E-2</v>
      </c>
      <c r="DF220">
        <v>1</v>
      </c>
      <c r="DG220">
        <v>6.25E-2</v>
      </c>
      <c r="DH220">
        <v>3000</v>
      </c>
      <c r="DI220">
        <v>3000</v>
      </c>
      <c r="DJ220">
        <v>3000</v>
      </c>
      <c r="DK220">
        <v>1.0001</v>
      </c>
      <c r="DL220">
        <v>0.13389999999999999</v>
      </c>
      <c r="DM220">
        <v>88</v>
      </c>
      <c r="DN220">
        <v>3000</v>
      </c>
    </row>
    <row r="221" spans="91:118" x14ac:dyDescent="0.25">
      <c r="CM221" t="s">
        <v>639</v>
      </c>
      <c r="CN221" t="s">
        <v>6</v>
      </c>
      <c r="CO221" t="s">
        <v>81</v>
      </c>
      <c r="CP221">
        <v>46085</v>
      </c>
      <c r="CQ221">
        <v>1</v>
      </c>
      <c r="CR221">
        <v>1</v>
      </c>
      <c r="CT221">
        <v>1</v>
      </c>
      <c r="CV221">
        <v>1.4236111111111112E-3</v>
      </c>
      <c r="CW221">
        <v>1.4236111111111112E-3</v>
      </c>
      <c r="CX221">
        <v>0.23414351851851853</v>
      </c>
      <c r="CY221">
        <v>0.10986111111111112</v>
      </c>
      <c r="CZ221">
        <v>71</v>
      </c>
      <c r="DA221">
        <v>145</v>
      </c>
      <c r="DB221">
        <v>12</v>
      </c>
      <c r="DC221" t="s">
        <v>1114</v>
      </c>
      <c r="DD221">
        <v>8956</v>
      </c>
      <c r="DE221">
        <v>0.16900000000000001</v>
      </c>
      <c r="DF221">
        <v>2</v>
      </c>
      <c r="DG221">
        <v>0.16669999999999999</v>
      </c>
      <c r="DH221">
        <v>345</v>
      </c>
      <c r="DI221">
        <v>173</v>
      </c>
      <c r="DJ221">
        <v>345</v>
      </c>
      <c r="DK221">
        <v>1</v>
      </c>
      <c r="DL221">
        <v>0.43440000000000001</v>
      </c>
      <c r="DM221">
        <v>88</v>
      </c>
      <c r="DN221">
        <v>173</v>
      </c>
    </row>
    <row r="222" spans="91:118" x14ac:dyDescent="0.25">
      <c r="CM222" t="s">
        <v>639</v>
      </c>
      <c r="CN222" t="s">
        <v>6</v>
      </c>
      <c r="CO222" t="s">
        <v>81</v>
      </c>
      <c r="CP222">
        <v>46094</v>
      </c>
      <c r="CQ222">
        <v>1</v>
      </c>
      <c r="CR222">
        <v>1</v>
      </c>
      <c r="CT222">
        <v>1</v>
      </c>
      <c r="CV222">
        <v>2.4305555555555555E-4</v>
      </c>
      <c r="CW222">
        <v>2.4305555555555555E-4</v>
      </c>
      <c r="CX222">
        <v>0.2605439814814815</v>
      </c>
      <c r="CY222">
        <v>0.10488425925925926</v>
      </c>
      <c r="CZ222">
        <v>90</v>
      </c>
      <c r="DA222">
        <v>180</v>
      </c>
      <c r="DB222">
        <v>17</v>
      </c>
      <c r="DC222" t="s">
        <v>675</v>
      </c>
      <c r="DD222">
        <v>17053</v>
      </c>
      <c r="DE222">
        <v>0.18890000000000001</v>
      </c>
      <c r="DF222">
        <v>2</v>
      </c>
      <c r="DG222">
        <v>0.1176</v>
      </c>
      <c r="DH222">
        <v>280</v>
      </c>
      <c r="DI222">
        <v>140</v>
      </c>
      <c r="DJ222">
        <v>180</v>
      </c>
      <c r="DK222">
        <v>0.64290000000000003</v>
      </c>
      <c r="DL222">
        <v>0.30130000000000001</v>
      </c>
      <c r="DM222">
        <v>88</v>
      </c>
      <c r="DN222">
        <v>180</v>
      </c>
    </row>
    <row r="223" spans="91:118" x14ac:dyDescent="0.25">
      <c r="CM223" t="s">
        <v>639</v>
      </c>
      <c r="CN223" t="s">
        <v>6</v>
      </c>
      <c r="CO223" t="s">
        <v>37</v>
      </c>
      <c r="CP223">
        <v>46112</v>
      </c>
      <c r="CQ223">
        <v>1</v>
      </c>
      <c r="CR223">
        <v>1</v>
      </c>
      <c r="CT223">
        <v>1</v>
      </c>
      <c r="CV223">
        <v>3.9351851851851852E-4</v>
      </c>
      <c r="CW223">
        <v>3.9351851851851852E-4</v>
      </c>
      <c r="CX223">
        <v>0.18111111111111111</v>
      </c>
      <c r="CY223">
        <v>0.18885416666666666</v>
      </c>
      <c r="CZ223">
        <v>37</v>
      </c>
      <c r="DA223">
        <v>51</v>
      </c>
      <c r="DB223">
        <v>8</v>
      </c>
      <c r="DC223">
        <v>1.625</v>
      </c>
      <c r="DD223">
        <v>32912</v>
      </c>
      <c r="DE223">
        <v>0.2162</v>
      </c>
      <c r="DF223">
        <v>1</v>
      </c>
      <c r="DG223">
        <v>0.125</v>
      </c>
      <c r="DH223">
        <v>2000</v>
      </c>
      <c r="DI223">
        <v>2000</v>
      </c>
      <c r="DJ223">
        <v>2000</v>
      </c>
      <c r="DK223">
        <v>1</v>
      </c>
      <c r="DL223">
        <v>0.14169999999999999</v>
      </c>
      <c r="DM223">
        <v>88</v>
      </c>
      <c r="DN223">
        <v>2000</v>
      </c>
    </row>
    <row r="224" spans="91:118" x14ac:dyDescent="0.25">
      <c r="CM224" t="s">
        <v>639</v>
      </c>
      <c r="CN224" t="s">
        <v>6</v>
      </c>
      <c r="CO224" t="s">
        <v>35</v>
      </c>
      <c r="CP224">
        <v>46091</v>
      </c>
      <c r="CQ224">
        <v>1</v>
      </c>
      <c r="CR224">
        <v>1</v>
      </c>
      <c r="CT224">
        <v>1</v>
      </c>
      <c r="CV224">
        <v>5.7870370370370373E-5</v>
      </c>
      <c r="CW224">
        <v>5.7870370370370373E-5</v>
      </c>
      <c r="CX224">
        <v>0.24440972222222221</v>
      </c>
      <c r="CY224">
        <v>0.15126157407407406</v>
      </c>
      <c r="CZ224">
        <v>65</v>
      </c>
      <c r="DA224">
        <v>125</v>
      </c>
      <c r="DB224">
        <v>31</v>
      </c>
      <c r="DC224">
        <v>2</v>
      </c>
      <c r="DD224">
        <v>20275</v>
      </c>
      <c r="DE224">
        <v>0.47689999999999999</v>
      </c>
      <c r="DF224">
        <v>5</v>
      </c>
      <c r="DG224">
        <v>0.1613</v>
      </c>
      <c r="DH224">
        <v>20290</v>
      </c>
      <c r="DI224">
        <v>4058</v>
      </c>
      <c r="DJ224">
        <v>18950</v>
      </c>
      <c r="DK224">
        <v>0.93400000000000005</v>
      </c>
      <c r="DL224">
        <v>0.2117</v>
      </c>
      <c r="DM224">
        <v>88</v>
      </c>
      <c r="DN224">
        <v>4738</v>
      </c>
    </row>
    <row r="225" spans="91:118" x14ac:dyDescent="0.25">
      <c r="CM225" t="s">
        <v>639</v>
      </c>
      <c r="CN225" t="s">
        <v>6</v>
      </c>
      <c r="CO225" t="s">
        <v>35</v>
      </c>
      <c r="CP225">
        <v>46108</v>
      </c>
      <c r="CQ225">
        <v>1</v>
      </c>
      <c r="CR225">
        <v>1</v>
      </c>
      <c r="CT225">
        <v>1</v>
      </c>
      <c r="CV225">
        <v>1.5046296296296297E-4</v>
      </c>
      <c r="CW225">
        <v>1.5046296296296297E-4</v>
      </c>
      <c r="CX225">
        <v>0.22109953703703702</v>
      </c>
      <c r="CY225">
        <v>0.12157407407407407</v>
      </c>
      <c r="CZ225">
        <v>89</v>
      </c>
      <c r="DA225">
        <v>146</v>
      </c>
      <c r="DB225">
        <v>22</v>
      </c>
      <c r="DC225" t="s">
        <v>857</v>
      </c>
      <c r="DD225">
        <v>24130</v>
      </c>
      <c r="DE225">
        <v>0.2472</v>
      </c>
      <c r="DF225">
        <v>2</v>
      </c>
      <c r="DG225">
        <v>9.0899999999999995E-2</v>
      </c>
      <c r="DH225">
        <v>850</v>
      </c>
      <c r="DI225">
        <v>425</v>
      </c>
      <c r="DJ225">
        <v>250</v>
      </c>
      <c r="DK225">
        <v>0.29409999999999997</v>
      </c>
      <c r="DM225">
        <v>88</v>
      </c>
      <c r="DN225">
        <v>250</v>
      </c>
    </row>
    <row r="226" spans="91:118" x14ac:dyDescent="0.25">
      <c r="CM226" t="s">
        <v>639</v>
      </c>
      <c r="CN226" t="s">
        <v>6</v>
      </c>
      <c r="CO226" t="s">
        <v>50</v>
      </c>
      <c r="CP226">
        <v>46094</v>
      </c>
      <c r="CQ226">
        <v>1</v>
      </c>
      <c r="CR226">
        <v>1</v>
      </c>
      <c r="CT226">
        <v>1</v>
      </c>
      <c r="CV226">
        <v>4.6296296296296294E-5</v>
      </c>
      <c r="CW226">
        <v>4.6296296296296294E-5</v>
      </c>
      <c r="CX226">
        <v>0.22396990740740741</v>
      </c>
      <c r="CY226">
        <v>0.1213425925925926</v>
      </c>
      <c r="CZ226">
        <v>76</v>
      </c>
      <c r="DA226">
        <v>132</v>
      </c>
      <c r="DB226">
        <v>11</v>
      </c>
      <c r="DC226" t="s">
        <v>852</v>
      </c>
      <c r="DD226">
        <v>25337</v>
      </c>
      <c r="DE226">
        <v>0.1447</v>
      </c>
      <c r="DF226">
        <v>1</v>
      </c>
      <c r="DG226">
        <v>9.0899999999999995E-2</v>
      </c>
      <c r="DH226">
        <v>145</v>
      </c>
      <c r="DI226">
        <v>145</v>
      </c>
      <c r="DJ226">
        <v>145</v>
      </c>
      <c r="DK226">
        <v>1</v>
      </c>
      <c r="DL226">
        <v>0.64739999999999998</v>
      </c>
      <c r="DM226">
        <v>88</v>
      </c>
      <c r="DN226">
        <v>145</v>
      </c>
    </row>
    <row r="227" spans="91:118" x14ac:dyDescent="0.25">
      <c r="CM227" t="s">
        <v>639</v>
      </c>
      <c r="CN227" t="s">
        <v>6</v>
      </c>
      <c r="CO227" t="s">
        <v>97</v>
      </c>
      <c r="CP227">
        <v>46100</v>
      </c>
      <c r="CQ227">
        <v>1</v>
      </c>
      <c r="CR227">
        <v>1</v>
      </c>
      <c r="CT227">
        <v>1</v>
      </c>
      <c r="CV227">
        <v>4.6296296296296294E-5</v>
      </c>
      <c r="CW227">
        <v>4.6296296296296294E-5</v>
      </c>
      <c r="CX227">
        <v>0.17334490740740741</v>
      </c>
      <c r="CY227">
        <v>0.12732638888888889</v>
      </c>
      <c r="CZ227">
        <v>107</v>
      </c>
      <c r="DA227">
        <v>150</v>
      </c>
      <c r="DB227">
        <v>23</v>
      </c>
      <c r="DC227" t="s">
        <v>753</v>
      </c>
      <c r="DD227">
        <v>22834</v>
      </c>
      <c r="DE227">
        <v>0.215</v>
      </c>
      <c r="DF227">
        <v>1</v>
      </c>
      <c r="DG227">
        <v>4.3499999999999997E-2</v>
      </c>
      <c r="DH227">
        <v>4000</v>
      </c>
      <c r="DI227">
        <v>4000</v>
      </c>
      <c r="DJ227">
        <v>4000</v>
      </c>
      <c r="DK227">
        <v>1</v>
      </c>
      <c r="DL227">
        <v>0.188</v>
      </c>
      <c r="DM227">
        <v>88</v>
      </c>
      <c r="DN227">
        <v>4000</v>
      </c>
    </row>
    <row r="228" spans="91:118" x14ac:dyDescent="0.25">
      <c r="CM228" t="s">
        <v>639</v>
      </c>
      <c r="CN228" t="s">
        <v>6</v>
      </c>
      <c r="CO228" t="s">
        <v>34</v>
      </c>
      <c r="CP228">
        <v>46091</v>
      </c>
      <c r="CQ228">
        <v>1</v>
      </c>
      <c r="CR228">
        <v>1</v>
      </c>
      <c r="CT228">
        <v>1</v>
      </c>
      <c r="CV228">
        <v>9.2592592592592588E-5</v>
      </c>
      <c r="CW228">
        <v>9.2592592592592588E-5</v>
      </c>
      <c r="CX228">
        <v>0.26675925925925925</v>
      </c>
      <c r="CY228">
        <v>0.12150462962962963</v>
      </c>
      <c r="CZ228">
        <v>157</v>
      </c>
      <c r="DA228">
        <v>193</v>
      </c>
      <c r="DB228">
        <v>11</v>
      </c>
      <c r="DC228" t="s">
        <v>700</v>
      </c>
      <c r="DD228">
        <v>24343</v>
      </c>
      <c r="DE228">
        <v>7.0099999999999996E-2</v>
      </c>
      <c r="DF228">
        <v>1</v>
      </c>
      <c r="DG228">
        <v>9.0899999999999995E-2</v>
      </c>
      <c r="DH228">
        <v>1100</v>
      </c>
      <c r="DI228">
        <v>1100</v>
      </c>
      <c r="DJ228">
        <v>1100</v>
      </c>
      <c r="DK228">
        <v>1</v>
      </c>
      <c r="DL228">
        <v>0.19159999999999999</v>
      </c>
      <c r="DM228">
        <v>88</v>
      </c>
      <c r="DN228">
        <v>1100</v>
      </c>
    </row>
    <row r="229" spans="91:118" x14ac:dyDescent="0.25">
      <c r="CM229" t="s">
        <v>639</v>
      </c>
      <c r="CN229" t="s">
        <v>6</v>
      </c>
      <c r="CO229" t="s">
        <v>34</v>
      </c>
      <c r="CP229">
        <v>46104</v>
      </c>
      <c r="CQ229">
        <v>1</v>
      </c>
      <c r="CR229">
        <v>1</v>
      </c>
      <c r="CT229">
        <v>1</v>
      </c>
      <c r="CV229">
        <v>5.9027777777777778E-4</v>
      </c>
      <c r="CW229">
        <v>5.9027777777777778E-4</v>
      </c>
      <c r="CX229">
        <v>0.1962962962962963</v>
      </c>
      <c r="CY229">
        <v>0.15188657407407408</v>
      </c>
      <c r="CZ229">
        <v>116</v>
      </c>
      <c r="DA229">
        <v>125</v>
      </c>
      <c r="DB229">
        <v>5</v>
      </c>
      <c r="DC229">
        <v>2.2000000000000002</v>
      </c>
      <c r="DD229">
        <v>32015</v>
      </c>
      <c r="DE229">
        <v>4.3099999999999999E-2</v>
      </c>
      <c r="DF229">
        <v>1</v>
      </c>
      <c r="DG229">
        <v>0.2</v>
      </c>
      <c r="DH229">
        <v>4500</v>
      </c>
      <c r="DI229">
        <v>4500</v>
      </c>
      <c r="DJ229">
        <v>4500</v>
      </c>
      <c r="DK229">
        <v>1</v>
      </c>
      <c r="DL229">
        <v>0.1082</v>
      </c>
      <c r="DM229">
        <v>88</v>
      </c>
      <c r="DN229">
        <v>4500</v>
      </c>
    </row>
    <row r="230" spans="91:118" x14ac:dyDescent="0.25">
      <c r="CM230" t="s">
        <v>639</v>
      </c>
      <c r="CN230" t="s">
        <v>6</v>
      </c>
      <c r="CO230" t="s">
        <v>34</v>
      </c>
      <c r="CP230">
        <v>46107</v>
      </c>
      <c r="CQ230">
        <v>1</v>
      </c>
      <c r="CR230">
        <v>1</v>
      </c>
      <c r="CT230">
        <v>1</v>
      </c>
      <c r="CV230">
        <v>2.3148148148148147E-5</v>
      </c>
      <c r="CW230">
        <v>2.3148148148148147E-5</v>
      </c>
      <c r="CX230">
        <v>0.23291666666666666</v>
      </c>
      <c r="CY230">
        <v>0.11825231481481481</v>
      </c>
      <c r="CZ230">
        <v>123</v>
      </c>
      <c r="DA230">
        <v>154</v>
      </c>
      <c r="DB230">
        <v>15</v>
      </c>
      <c r="DC230" t="s">
        <v>744</v>
      </c>
      <c r="DD230">
        <v>33950</v>
      </c>
      <c r="DE230">
        <v>0.122</v>
      </c>
      <c r="DF230">
        <v>1</v>
      </c>
      <c r="DG230">
        <v>6.6699999999999995E-2</v>
      </c>
      <c r="DH230">
        <v>2500</v>
      </c>
      <c r="DI230">
        <v>2500</v>
      </c>
      <c r="DJ230">
        <v>2500</v>
      </c>
      <c r="DK230">
        <v>1</v>
      </c>
      <c r="DL230">
        <v>0.1056</v>
      </c>
      <c r="DM230">
        <v>88</v>
      </c>
      <c r="DN230">
        <v>2500</v>
      </c>
    </row>
    <row r="231" spans="91:118" x14ac:dyDescent="0.25">
      <c r="CM231" t="s">
        <v>639</v>
      </c>
      <c r="CN231" t="s">
        <v>6</v>
      </c>
      <c r="CO231" t="s">
        <v>34</v>
      </c>
      <c r="CP231">
        <v>46112</v>
      </c>
      <c r="CQ231">
        <v>1</v>
      </c>
      <c r="CR231">
        <v>1</v>
      </c>
      <c r="CT231">
        <v>1</v>
      </c>
      <c r="CV231">
        <v>2.0833333333333335E-4</v>
      </c>
      <c r="CW231">
        <v>2.0833333333333335E-4</v>
      </c>
      <c r="CX231">
        <v>0.1729050925925926</v>
      </c>
      <c r="CY231">
        <v>0.22265046296296295</v>
      </c>
      <c r="CZ231">
        <v>50</v>
      </c>
      <c r="DA231">
        <v>87</v>
      </c>
      <c r="DB231">
        <v>12</v>
      </c>
      <c r="DC231" t="s">
        <v>679</v>
      </c>
      <c r="DD231">
        <v>24254</v>
      </c>
      <c r="DE231">
        <v>0.24</v>
      </c>
      <c r="DF231">
        <v>1</v>
      </c>
      <c r="DG231">
        <v>8.3299999999999999E-2</v>
      </c>
      <c r="DH231">
        <v>500</v>
      </c>
      <c r="DI231">
        <v>500</v>
      </c>
      <c r="DJ231">
        <v>500</v>
      </c>
      <c r="DK231">
        <v>1</v>
      </c>
      <c r="DL231">
        <v>0.14960000000000001</v>
      </c>
      <c r="DM231">
        <v>88</v>
      </c>
      <c r="DN231">
        <v>500</v>
      </c>
    </row>
    <row r="232" spans="91:118" x14ac:dyDescent="0.25">
      <c r="CM232" t="s">
        <v>639</v>
      </c>
      <c r="CN232" t="s">
        <v>7</v>
      </c>
      <c r="CO232" t="s">
        <v>495</v>
      </c>
      <c r="CP232">
        <v>46107</v>
      </c>
      <c r="CQ232">
        <v>1</v>
      </c>
      <c r="CR232">
        <v>1</v>
      </c>
      <c r="CT232">
        <v>1</v>
      </c>
      <c r="CV232">
        <v>1.0995370370370371E-3</v>
      </c>
      <c r="CW232">
        <v>1.0995370370370371E-3</v>
      </c>
      <c r="CX232">
        <v>0.14060185185185184</v>
      </c>
      <c r="CY232">
        <v>0.19465277777777779</v>
      </c>
      <c r="CZ232">
        <v>121</v>
      </c>
      <c r="DA232">
        <v>281</v>
      </c>
      <c r="DB232">
        <v>26</v>
      </c>
      <c r="DC232" t="s">
        <v>804</v>
      </c>
      <c r="DD232">
        <v>14175</v>
      </c>
      <c r="DE232">
        <v>0.21490000000000001</v>
      </c>
      <c r="DF232">
        <v>2</v>
      </c>
      <c r="DG232">
        <v>7.6899999999999996E-2</v>
      </c>
      <c r="DH232">
        <v>1715</v>
      </c>
      <c r="DI232">
        <v>858</v>
      </c>
      <c r="DJ232">
        <v>1715</v>
      </c>
      <c r="DK232">
        <v>1</v>
      </c>
      <c r="DL232">
        <v>0.1114</v>
      </c>
      <c r="DM232">
        <v>88</v>
      </c>
      <c r="DN232">
        <v>858</v>
      </c>
    </row>
    <row r="233" spans="91:118" x14ac:dyDescent="0.25">
      <c r="CM233" t="s">
        <v>639</v>
      </c>
      <c r="CN233" t="s">
        <v>7</v>
      </c>
      <c r="CO233" t="s">
        <v>51</v>
      </c>
      <c r="CP233">
        <v>46087</v>
      </c>
      <c r="CQ233">
        <v>1</v>
      </c>
      <c r="CR233">
        <v>1</v>
      </c>
      <c r="CS233">
        <v>1</v>
      </c>
      <c r="CV233">
        <v>7.8819444444444449E-3</v>
      </c>
      <c r="CW233">
        <v>7.8819444444444449E-3</v>
      </c>
      <c r="CX233">
        <v>0.24885416666666665</v>
      </c>
      <c r="CY233">
        <v>5.8784722222222224E-2</v>
      </c>
      <c r="CZ233">
        <v>54</v>
      </c>
      <c r="DA233">
        <v>133</v>
      </c>
      <c r="DB233">
        <v>9</v>
      </c>
      <c r="DC233" t="s">
        <v>731</v>
      </c>
      <c r="DD233">
        <v>19893</v>
      </c>
      <c r="DE233">
        <v>0.16669999999999999</v>
      </c>
      <c r="DF233">
        <v>1</v>
      </c>
      <c r="DG233">
        <v>0.1111</v>
      </c>
      <c r="DH233">
        <v>14500</v>
      </c>
      <c r="DI233">
        <v>14500</v>
      </c>
      <c r="DJ233">
        <v>14500</v>
      </c>
      <c r="DK233">
        <v>1</v>
      </c>
      <c r="DL233">
        <v>0.32479999999999998</v>
      </c>
      <c r="DM233">
        <v>88</v>
      </c>
      <c r="DN233">
        <v>14500</v>
      </c>
    </row>
    <row r="234" spans="91:118" x14ac:dyDescent="0.25">
      <c r="CM234" t="s">
        <v>639</v>
      </c>
      <c r="CN234" t="s">
        <v>7</v>
      </c>
      <c r="CO234" t="s">
        <v>49</v>
      </c>
      <c r="CP234">
        <v>46083</v>
      </c>
      <c r="CQ234">
        <v>1</v>
      </c>
      <c r="CR234">
        <v>1</v>
      </c>
      <c r="CT234">
        <v>1</v>
      </c>
      <c r="CV234">
        <v>3.2523148148148147E-3</v>
      </c>
      <c r="CW234">
        <v>3.2523148148148147E-3</v>
      </c>
      <c r="CX234">
        <v>0.27425925925925926</v>
      </c>
      <c r="CY234">
        <v>3.4814814814814812E-2</v>
      </c>
      <c r="CZ234">
        <v>66</v>
      </c>
      <c r="DA234">
        <v>100</v>
      </c>
      <c r="DB234">
        <v>23</v>
      </c>
      <c r="DC234" t="s">
        <v>995</v>
      </c>
      <c r="DD234">
        <v>16530</v>
      </c>
      <c r="DE234">
        <v>0.34849999999999998</v>
      </c>
      <c r="DF234">
        <v>10</v>
      </c>
      <c r="DG234">
        <v>0.43480000000000002</v>
      </c>
      <c r="DH234">
        <v>7982</v>
      </c>
      <c r="DI234">
        <v>798</v>
      </c>
      <c r="DJ234">
        <v>6752</v>
      </c>
      <c r="DK234">
        <v>0.84589999999999999</v>
      </c>
      <c r="DM234">
        <v>88</v>
      </c>
      <c r="DN234">
        <v>844</v>
      </c>
    </row>
    <row r="235" spans="91:118" x14ac:dyDescent="0.25">
      <c r="CM235" t="s">
        <v>639</v>
      </c>
      <c r="CN235" t="s">
        <v>7</v>
      </c>
      <c r="CO235" t="s">
        <v>549</v>
      </c>
      <c r="CP235">
        <v>46108</v>
      </c>
      <c r="CQ235">
        <v>1</v>
      </c>
      <c r="CR235">
        <v>1</v>
      </c>
      <c r="CT235">
        <v>1</v>
      </c>
      <c r="CV235">
        <v>0</v>
      </c>
      <c r="CW235">
        <v>0</v>
      </c>
      <c r="CX235">
        <v>0.19343750000000001</v>
      </c>
      <c r="CY235">
        <v>0.16961805555555556</v>
      </c>
      <c r="CZ235">
        <v>202</v>
      </c>
      <c r="DA235">
        <v>291</v>
      </c>
      <c r="DB235">
        <v>33</v>
      </c>
      <c r="DC235" t="s">
        <v>1115</v>
      </c>
      <c r="DD235">
        <v>17156</v>
      </c>
      <c r="DE235">
        <v>0.16339999999999999</v>
      </c>
      <c r="DF235">
        <v>1</v>
      </c>
      <c r="DG235">
        <v>3.0300000000000001E-2</v>
      </c>
      <c r="DH235">
        <v>3000</v>
      </c>
      <c r="DI235">
        <v>3000</v>
      </c>
      <c r="DJ235">
        <v>3000</v>
      </c>
      <c r="DK235">
        <v>1</v>
      </c>
      <c r="DL235">
        <v>0.1605</v>
      </c>
      <c r="DM235">
        <v>88</v>
      </c>
      <c r="DN235">
        <v>3000</v>
      </c>
    </row>
    <row r="236" spans="91:118" x14ac:dyDescent="0.25">
      <c r="CM236" t="s">
        <v>639</v>
      </c>
      <c r="CN236" t="s">
        <v>7</v>
      </c>
      <c r="CO236" t="s">
        <v>77</v>
      </c>
      <c r="CP236">
        <v>46094</v>
      </c>
      <c r="CQ236">
        <v>1</v>
      </c>
      <c r="CR236">
        <v>1</v>
      </c>
      <c r="CT236">
        <v>1</v>
      </c>
      <c r="CV236">
        <v>0</v>
      </c>
      <c r="CW236">
        <v>0</v>
      </c>
      <c r="CX236">
        <v>0.21738425925925925</v>
      </c>
      <c r="CY236">
        <v>0.12136574074074075</v>
      </c>
      <c r="CZ236">
        <v>82</v>
      </c>
      <c r="DA236">
        <v>171</v>
      </c>
      <c r="DB236">
        <v>28</v>
      </c>
      <c r="DC236">
        <v>1.75</v>
      </c>
      <c r="DD236">
        <v>31137</v>
      </c>
      <c r="DE236">
        <v>0.34150000000000003</v>
      </c>
      <c r="DF236">
        <v>1</v>
      </c>
      <c r="DG236">
        <v>3.5700000000000003E-2</v>
      </c>
      <c r="DH236">
        <v>1800</v>
      </c>
      <c r="DI236">
        <v>1800</v>
      </c>
      <c r="DJ236">
        <v>1800</v>
      </c>
      <c r="DK236">
        <v>1</v>
      </c>
      <c r="DL236">
        <v>0.67090000000000005</v>
      </c>
      <c r="DM236">
        <v>88</v>
      </c>
      <c r="DN236">
        <v>1800</v>
      </c>
    </row>
    <row r="237" spans="91:118" x14ac:dyDescent="0.25">
      <c r="CM237" t="s">
        <v>639</v>
      </c>
      <c r="CN237" t="s">
        <v>7</v>
      </c>
      <c r="CO237" t="s">
        <v>77</v>
      </c>
      <c r="CP237">
        <v>46106</v>
      </c>
      <c r="CQ237">
        <v>1</v>
      </c>
      <c r="CR237">
        <v>1</v>
      </c>
      <c r="CT237">
        <v>1</v>
      </c>
      <c r="CV237">
        <v>2.5462962962962965E-3</v>
      </c>
      <c r="CW237">
        <v>2.5462962962962965E-3</v>
      </c>
      <c r="CX237">
        <v>0.18596064814814814</v>
      </c>
      <c r="CY237">
        <v>0.15755787037037036</v>
      </c>
      <c r="CZ237">
        <v>48</v>
      </c>
      <c r="DA237">
        <v>101</v>
      </c>
      <c r="DB237">
        <v>11</v>
      </c>
      <c r="DC237" t="s">
        <v>812</v>
      </c>
      <c r="DD237">
        <v>39007</v>
      </c>
      <c r="DE237">
        <v>0.22919999999999999</v>
      </c>
      <c r="DF237">
        <v>2</v>
      </c>
      <c r="DG237">
        <v>0.18179999999999999</v>
      </c>
      <c r="DH237">
        <v>3600</v>
      </c>
      <c r="DI237">
        <v>1800</v>
      </c>
      <c r="DJ237">
        <v>3000</v>
      </c>
      <c r="DK237">
        <v>0.83330000000000004</v>
      </c>
      <c r="DL237">
        <v>0.11020000000000001</v>
      </c>
      <c r="DM237">
        <v>88</v>
      </c>
      <c r="DN237">
        <v>3000</v>
      </c>
    </row>
    <row r="238" spans="91:118" x14ac:dyDescent="0.25">
      <c r="CM238" t="s">
        <v>639</v>
      </c>
      <c r="CN238" t="s">
        <v>7</v>
      </c>
      <c r="CO238" t="s">
        <v>566</v>
      </c>
      <c r="CP238">
        <v>46098</v>
      </c>
      <c r="CQ238">
        <v>1</v>
      </c>
      <c r="CR238">
        <v>1</v>
      </c>
      <c r="CS238">
        <v>1</v>
      </c>
      <c r="CV238">
        <v>1.5138888888888889E-2</v>
      </c>
      <c r="CW238">
        <v>1.5138888888888889E-2</v>
      </c>
      <c r="CX238">
        <v>0.17341435185185186</v>
      </c>
      <c r="CY238">
        <v>0.11981481481481482</v>
      </c>
      <c r="CZ238">
        <v>99</v>
      </c>
      <c r="DA238">
        <v>176</v>
      </c>
      <c r="DB238">
        <v>40</v>
      </c>
      <c r="DC238">
        <v>1.2749999999999999</v>
      </c>
      <c r="DD238">
        <v>10186</v>
      </c>
      <c r="DE238">
        <v>0.40400000000000003</v>
      </c>
      <c r="DF238">
        <v>1</v>
      </c>
      <c r="DG238">
        <v>2.5000000000000001E-2</v>
      </c>
      <c r="DH238">
        <v>1000</v>
      </c>
      <c r="DI238">
        <v>1000</v>
      </c>
      <c r="DJ238">
        <v>1000</v>
      </c>
      <c r="DK238">
        <v>1</v>
      </c>
      <c r="DL238">
        <v>0.24990000000000001</v>
      </c>
      <c r="DM238">
        <v>88</v>
      </c>
      <c r="DN238">
        <v>1000</v>
      </c>
    </row>
    <row r="239" spans="91:118" x14ac:dyDescent="0.25">
      <c r="CM239" t="s">
        <v>639</v>
      </c>
      <c r="CN239" t="s">
        <v>7</v>
      </c>
      <c r="CO239" t="s">
        <v>73</v>
      </c>
      <c r="CP239">
        <v>46091</v>
      </c>
      <c r="CQ239">
        <v>1</v>
      </c>
      <c r="CR239">
        <v>1</v>
      </c>
      <c r="CT239">
        <v>1</v>
      </c>
      <c r="CV239">
        <v>1.8518518518518518E-4</v>
      </c>
      <c r="CW239">
        <v>1.8518518518518518E-4</v>
      </c>
      <c r="CX239">
        <v>0.29591435185185183</v>
      </c>
      <c r="CY239">
        <v>0.12002314814814814</v>
      </c>
      <c r="CZ239">
        <v>78</v>
      </c>
      <c r="DA239">
        <v>119</v>
      </c>
      <c r="DB239">
        <v>24</v>
      </c>
      <c r="DC239" t="s">
        <v>1116</v>
      </c>
      <c r="DD239">
        <v>24222</v>
      </c>
      <c r="DE239">
        <v>0.30769999999999997</v>
      </c>
      <c r="DF239">
        <v>1</v>
      </c>
      <c r="DG239">
        <v>4.1700000000000001E-2</v>
      </c>
      <c r="DH239">
        <v>1600</v>
      </c>
      <c r="DI239">
        <v>1600</v>
      </c>
      <c r="DJ239">
        <v>1600</v>
      </c>
      <c r="DK239">
        <v>1</v>
      </c>
      <c r="DL239">
        <v>0.2571</v>
      </c>
      <c r="DM239">
        <v>88</v>
      </c>
      <c r="DN239">
        <v>1600</v>
      </c>
    </row>
    <row r="240" spans="91:118" x14ac:dyDescent="0.25">
      <c r="CM240" t="s">
        <v>639</v>
      </c>
      <c r="CN240" t="s">
        <v>7</v>
      </c>
      <c r="CO240" t="s">
        <v>557</v>
      </c>
      <c r="CP240">
        <v>46092</v>
      </c>
      <c r="CQ240">
        <v>1</v>
      </c>
      <c r="CR240">
        <v>1</v>
      </c>
      <c r="CT240">
        <v>1</v>
      </c>
      <c r="CV240">
        <v>5.7870370370370373E-5</v>
      </c>
      <c r="CW240">
        <v>5.7870370370370373E-5</v>
      </c>
      <c r="CX240">
        <v>0.21980324074074073</v>
      </c>
      <c r="CY240">
        <v>0.13462962962962963</v>
      </c>
      <c r="CZ240">
        <v>81</v>
      </c>
      <c r="DA240">
        <v>144</v>
      </c>
      <c r="DB240">
        <v>31</v>
      </c>
      <c r="DC240" t="s">
        <v>701</v>
      </c>
      <c r="DD240">
        <v>5456</v>
      </c>
      <c r="DE240">
        <v>0.38269999999999998</v>
      </c>
      <c r="DF240">
        <v>3</v>
      </c>
      <c r="DG240">
        <v>9.6799999999999997E-2</v>
      </c>
      <c r="DH240">
        <v>1200</v>
      </c>
      <c r="DI240">
        <v>400</v>
      </c>
      <c r="DJ240">
        <v>1200</v>
      </c>
      <c r="DK240">
        <v>1</v>
      </c>
      <c r="DL240">
        <v>0.1303</v>
      </c>
      <c r="DM240">
        <v>88</v>
      </c>
      <c r="DN240">
        <v>400</v>
      </c>
    </row>
    <row r="241" spans="91:118" x14ac:dyDescent="0.25">
      <c r="CM241" t="s">
        <v>639</v>
      </c>
      <c r="CN241" t="s">
        <v>7</v>
      </c>
      <c r="CO241" t="s">
        <v>48</v>
      </c>
      <c r="CP241">
        <v>46084</v>
      </c>
      <c r="CQ241">
        <v>1</v>
      </c>
      <c r="CR241">
        <v>1</v>
      </c>
      <c r="CT241">
        <v>1</v>
      </c>
      <c r="CV241">
        <v>3.5879629629629629E-4</v>
      </c>
      <c r="CW241">
        <v>3.5879629629629629E-4</v>
      </c>
      <c r="CX241">
        <v>0.31792824074074072</v>
      </c>
      <c r="CY241">
        <v>0.10460648148148148</v>
      </c>
      <c r="CZ241">
        <v>92</v>
      </c>
      <c r="DA241">
        <v>122</v>
      </c>
      <c r="DB241">
        <v>28</v>
      </c>
      <c r="DC241" t="s">
        <v>750</v>
      </c>
      <c r="DD241">
        <v>13002</v>
      </c>
      <c r="DE241">
        <v>0.30430000000000001</v>
      </c>
      <c r="DF241">
        <v>1</v>
      </c>
      <c r="DG241">
        <v>3.5700000000000003E-2</v>
      </c>
      <c r="DH241">
        <v>400</v>
      </c>
      <c r="DI241">
        <v>400</v>
      </c>
      <c r="DJ241">
        <v>400</v>
      </c>
      <c r="DK241">
        <v>1</v>
      </c>
      <c r="DM241">
        <v>88</v>
      </c>
      <c r="DN241">
        <v>400</v>
      </c>
    </row>
    <row r="242" spans="91:118" x14ac:dyDescent="0.25">
      <c r="CM242" t="s">
        <v>639</v>
      </c>
      <c r="CN242" t="s">
        <v>7</v>
      </c>
      <c r="CO242" t="s">
        <v>48</v>
      </c>
      <c r="CP242">
        <v>46108</v>
      </c>
      <c r="CQ242">
        <v>1</v>
      </c>
      <c r="CR242">
        <v>1</v>
      </c>
      <c r="CT242">
        <v>1</v>
      </c>
      <c r="CV242">
        <v>2.3148148148148147E-5</v>
      </c>
      <c r="CW242">
        <v>2.3148148148148147E-5</v>
      </c>
      <c r="CX242">
        <v>0.1907638888888889</v>
      </c>
      <c r="CY242">
        <v>0.15200231481481483</v>
      </c>
      <c r="CZ242">
        <v>82</v>
      </c>
      <c r="DA242">
        <v>115</v>
      </c>
      <c r="DB242">
        <v>11</v>
      </c>
      <c r="DC242" t="s">
        <v>700</v>
      </c>
      <c r="DD242">
        <v>25172</v>
      </c>
      <c r="DE242">
        <v>0.1341</v>
      </c>
      <c r="DF242">
        <v>1</v>
      </c>
      <c r="DG242">
        <v>9.0899999999999995E-2</v>
      </c>
      <c r="DH242">
        <v>2000</v>
      </c>
      <c r="DI242">
        <v>2000</v>
      </c>
      <c r="DJ242">
        <v>2000</v>
      </c>
      <c r="DK242">
        <v>1</v>
      </c>
      <c r="DL242">
        <v>0.1273</v>
      </c>
      <c r="DM242">
        <v>88</v>
      </c>
      <c r="DN242">
        <v>2000</v>
      </c>
    </row>
    <row r="243" spans="91:118" x14ac:dyDescent="0.25">
      <c r="CM243" t="s">
        <v>639</v>
      </c>
      <c r="CN243" t="s">
        <v>3</v>
      </c>
      <c r="CO243" t="s">
        <v>68</v>
      </c>
      <c r="CP243">
        <v>46086</v>
      </c>
      <c r="CQ243">
        <v>1</v>
      </c>
      <c r="CR243">
        <v>1</v>
      </c>
      <c r="CT243">
        <v>1</v>
      </c>
      <c r="CV243">
        <v>1.273148148148148E-4</v>
      </c>
      <c r="CW243">
        <v>1.273148148148148E-4</v>
      </c>
      <c r="CX243">
        <v>0.30857638888888889</v>
      </c>
      <c r="CY243">
        <v>7.9143518518518516E-2</v>
      </c>
      <c r="CZ243">
        <v>96</v>
      </c>
      <c r="DA243">
        <v>185</v>
      </c>
      <c r="DB243">
        <v>26</v>
      </c>
      <c r="DC243" t="s">
        <v>762</v>
      </c>
      <c r="DD243">
        <v>19437</v>
      </c>
      <c r="DE243">
        <v>0.27079999999999999</v>
      </c>
      <c r="DF243">
        <v>2</v>
      </c>
      <c r="DG243">
        <v>7.6899999999999996E-2</v>
      </c>
      <c r="DH243">
        <v>8783</v>
      </c>
      <c r="DI243">
        <v>4392</v>
      </c>
      <c r="DJ243">
        <v>8783</v>
      </c>
      <c r="DK243">
        <v>1</v>
      </c>
      <c r="DL243">
        <v>0.19339999999999999</v>
      </c>
      <c r="DM243">
        <v>88</v>
      </c>
      <c r="DN243">
        <v>4392</v>
      </c>
    </row>
    <row r="244" spans="91:118" x14ac:dyDescent="0.25">
      <c r="CM244" t="s">
        <v>639</v>
      </c>
      <c r="CN244" t="s">
        <v>3</v>
      </c>
      <c r="CO244" t="s">
        <v>68</v>
      </c>
      <c r="CP244">
        <v>46091</v>
      </c>
      <c r="CQ244">
        <v>1</v>
      </c>
      <c r="CR244">
        <v>1</v>
      </c>
      <c r="CV244">
        <v>4.0972222222222226E-3</v>
      </c>
      <c r="CW244">
        <v>4.0972222222222226E-3</v>
      </c>
      <c r="CX244">
        <v>0.30994212962962964</v>
      </c>
      <c r="CY244">
        <v>5.7662037037037039E-2</v>
      </c>
      <c r="CZ244">
        <v>132</v>
      </c>
      <c r="DA244">
        <v>265</v>
      </c>
      <c r="DB244">
        <v>25</v>
      </c>
      <c r="DC244">
        <v>1.52</v>
      </c>
      <c r="DD244">
        <v>40307</v>
      </c>
      <c r="DE244">
        <v>0.18940000000000001</v>
      </c>
      <c r="DF244">
        <v>1</v>
      </c>
      <c r="DG244">
        <v>0.04</v>
      </c>
      <c r="DH244">
        <v>368</v>
      </c>
      <c r="DI244">
        <v>368</v>
      </c>
      <c r="DJ244">
        <v>368</v>
      </c>
      <c r="DK244">
        <v>1</v>
      </c>
      <c r="DL244">
        <v>1.0006999999999999</v>
      </c>
      <c r="DM244">
        <v>88</v>
      </c>
      <c r="DN244">
        <v>368</v>
      </c>
    </row>
    <row r="245" spans="91:118" x14ac:dyDescent="0.25">
      <c r="CM245" t="s">
        <v>639</v>
      </c>
      <c r="CN245" t="s">
        <v>3</v>
      </c>
      <c r="CO245" t="s">
        <v>68</v>
      </c>
      <c r="CP245">
        <v>46092</v>
      </c>
      <c r="CQ245">
        <v>1</v>
      </c>
      <c r="CR245">
        <v>1</v>
      </c>
      <c r="CT245">
        <v>1</v>
      </c>
      <c r="CV245">
        <v>1.8518518518518518E-4</v>
      </c>
      <c r="CW245">
        <v>1.8518518518518518E-4</v>
      </c>
      <c r="CX245">
        <v>0.22190972222222222</v>
      </c>
      <c r="CY245">
        <v>8.2071759259259261E-2</v>
      </c>
      <c r="CZ245">
        <v>95</v>
      </c>
      <c r="DA245">
        <v>192</v>
      </c>
      <c r="DB245">
        <v>16</v>
      </c>
      <c r="DC245">
        <v>1.4375</v>
      </c>
      <c r="DD245">
        <v>32305</v>
      </c>
      <c r="DE245">
        <v>0.16839999999999999</v>
      </c>
      <c r="DF245">
        <v>1</v>
      </c>
      <c r="DG245">
        <v>6.25E-2</v>
      </c>
      <c r="DH245">
        <v>4020</v>
      </c>
      <c r="DI245">
        <v>4020</v>
      </c>
      <c r="DJ245">
        <v>4020</v>
      </c>
      <c r="DK245">
        <v>1</v>
      </c>
      <c r="DL245">
        <v>0.59930000000000005</v>
      </c>
      <c r="DM245">
        <v>88</v>
      </c>
      <c r="DN245">
        <v>4020</v>
      </c>
    </row>
    <row r="246" spans="91:118" x14ac:dyDescent="0.25">
      <c r="CM246" t="s">
        <v>639</v>
      </c>
      <c r="CN246" t="s">
        <v>3</v>
      </c>
      <c r="CO246" t="s">
        <v>29</v>
      </c>
      <c r="CP246">
        <v>46086</v>
      </c>
      <c r="CQ246">
        <v>1</v>
      </c>
      <c r="CR246">
        <v>1</v>
      </c>
      <c r="CT246">
        <v>1</v>
      </c>
      <c r="CV246">
        <v>6.5972222222222224E-4</v>
      </c>
      <c r="CW246">
        <v>6.5972222222222224E-4</v>
      </c>
      <c r="CX246">
        <v>0.25231481481481483</v>
      </c>
      <c r="CY246">
        <v>0.13791666666666666</v>
      </c>
      <c r="CZ246">
        <v>71</v>
      </c>
      <c r="DA246">
        <v>165</v>
      </c>
      <c r="DB246">
        <v>23</v>
      </c>
      <c r="DC246" t="s">
        <v>729</v>
      </c>
      <c r="DD246">
        <v>9404</v>
      </c>
      <c r="DE246">
        <v>0.32390000000000002</v>
      </c>
      <c r="DF246">
        <v>3</v>
      </c>
      <c r="DG246">
        <v>0.13039999999999999</v>
      </c>
      <c r="DH246">
        <v>7623</v>
      </c>
      <c r="DI246">
        <v>2541</v>
      </c>
      <c r="DJ246">
        <v>7623</v>
      </c>
      <c r="DK246">
        <v>1</v>
      </c>
      <c r="DL246">
        <v>0.15079999999999999</v>
      </c>
      <c r="DM246">
        <v>88</v>
      </c>
      <c r="DN246">
        <v>2541</v>
      </c>
    </row>
    <row r="247" spans="91:118" x14ac:dyDescent="0.25">
      <c r="CM247" t="s">
        <v>639</v>
      </c>
      <c r="CN247" t="s">
        <v>3</v>
      </c>
      <c r="CO247" t="s">
        <v>38</v>
      </c>
      <c r="CP247">
        <v>46084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0.28341435185185188</v>
      </c>
      <c r="CY247">
        <v>0.13920138888888889</v>
      </c>
      <c r="CZ247">
        <v>54</v>
      </c>
      <c r="DA247">
        <v>96</v>
      </c>
      <c r="DB247">
        <v>24</v>
      </c>
      <c r="DC247">
        <v>2.125</v>
      </c>
      <c r="DD247">
        <v>19621</v>
      </c>
      <c r="DE247">
        <v>0.44440000000000002</v>
      </c>
      <c r="DF247">
        <v>3</v>
      </c>
      <c r="DG247">
        <v>0.125</v>
      </c>
      <c r="DH247">
        <v>6135</v>
      </c>
      <c r="DI247">
        <v>2045</v>
      </c>
      <c r="DJ247">
        <v>6135</v>
      </c>
      <c r="DK247">
        <v>1</v>
      </c>
      <c r="DL247">
        <v>0.27500000000000002</v>
      </c>
      <c r="DM247">
        <v>88</v>
      </c>
      <c r="DN247">
        <v>2045</v>
      </c>
    </row>
    <row r="248" spans="91:118" x14ac:dyDescent="0.25">
      <c r="CM248" t="s">
        <v>639</v>
      </c>
      <c r="CN248" t="s">
        <v>3</v>
      </c>
      <c r="CO248" t="s">
        <v>38</v>
      </c>
      <c r="CP248">
        <v>46087</v>
      </c>
      <c r="CQ248">
        <v>1</v>
      </c>
      <c r="CR248">
        <v>1</v>
      </c>
      <c r="CS248">
        <v>1</v>
      </c>
      <c r="CV248">
        <v>7.766203703703704E-3</v>
      </c>
      <c r="CW248">
        <v>7.766203703703704E-3</v>
      </c>
      <c r="CX248">
        <v>0.24592592592592594</v>
      </c>
      <c r="CY248">
        <v>9.1273148148148145E-2</v>
      </c>
      <c r="CZ248">
        <v>77</v>
      </c>
      <c r="DA248">
        <v>122</v>
      </c>
      <c r="DB248">
        <v>23</v>
      </c>
      <c r="DC248" t="s">
        <v>729</v>
      </c>
      <c r="DD248">
        <v>20374</v>
      </c>
      <c r="DE248">
        <v>0.29870000000000002</v>
      </c>
      <c r="DF248">
        <v>5</v>
      </c>
      <c r="DG248">
        <v>0.21740000000000001</v>
      </c>
      <c r="DH248">
        <v>6377</v>
      </c>
      <c r="DI248">
        <v>1275</v>
      </c>
      <c r="DJ248">
        <v>6377</v>
      </c>
      <c r="DK248">
        <v>1</v>
      </c>
      <c r="DL248">
        <v>0.3145</v>
      </c>
      <c r="DM248">
        <v>88</v>
      </c>
      <c r="DN248">
        <v>1275</v>
      </c>
    </row>
    <row r="249" spans="91:118" x14ac:dyDescent="0.25">
      <c r="CM249" t="s">
        <v>639</v>
      </c>
      <c r="CN249" t="s">
        <v>3</v>
      </c>
      <c r="CO249" t="s">
        <v>38</v>
      </c>
      <c r="CP249">
        <v>46092</v>
      </c>
      <c r="CQ249">
        <v>1</v>
      </c>
      <c r="CR249">
        <v>1</v>
      </c>
      <c r="CT249">
        <v>1</v>
      </c>
      <c r="CV249">
        <v>3.4722222222222224E-4</v>
      </c>
      <c r="CW249">
        <v>3.4722222222222224E-4</v>
      </c>
      <c r="CX249">
        <v>0.22480324074074073</v>
      </c>
      <c r="CY249">
        <v>0.11710648148148148</v>
      </c>
      <c r="CZ249">
        <v>84</v>
      </c>
      <c r="DA249">
        <v>113</v>
      </c>
      <c r="DB249">
        <v>27</v>
      </c>
      <c r="DC249" t="s">
        <v>1054</v>
      </c>
      <c r="DD249">
        <v>18510</v>
      </c>
      <c r="DE249">
        <v>0.32140000000000002</v>
      </c>
      <c r="DF249">
        <v>3</v>
      </c>
      <c r="DG249">
        <v>0.1111</v>
      </c>
      <c r="DH249">
        <v>8100</v>
      </c>
      <c r="DI249">
        <v>2700</v>
      </c>
      <c r="DJ249">
        <v>7350</v>
      </c>
      <c r="DK249">
        <v>0.90739999999999998</v>
      </c>
      <c r="DL249">
        <v>0.72840000000000005</v>
      </c>
      <c r="DM249">
        <v>88</v>
      </c>
      <c r="DN249">
        <v>2450</v>
      </c>
    </row>
    <row r="250" spans="91:118" x14ac:dyDescent="0.25">
      <c r="CM250" t="s">
        <v>639</v>
      </c>
      <c r="CN250" t="s">
        <v>3</v>
      </c>
      <c r="CO250" t="s">
        <v>79</v>
      </c>
      <c r="CP250">
        <v>46085</v>
      </c>
      <c r="CQ250">
        <v>1</v>
      </c>
      <c r="CR250">
        <v>1</v>
      </c>
      <c r="CS250">
        <v>1</v>
      </c>
      <c r="CV250">
        <v>0.15557870370370369</v>
      </c>
      <c r="CW250">
        <v>0.15557870370370369</v>
      </c>
      <c r="CX250">
        <v>0.12422453703703704</v>
      </c>
      <c r="CY250">
        <v>8.5219907407407411E-2</v>
      </c>
      <c r="CZ250">
        <v>54</v>
      </c>
      <c r="DA250">
        <v>130</v>
      </c>
      <c r="DB250">
        <v>16</v>
      </c>
      <c r="DC250">
        <v>1.5</v>
      </c>
      <c r="DD250">
        <v>51643</v>
      </c>
      <c r="DE250">
        <v>0.29630000000000001</v>
      </c>
      <c r="DF250">
        <v>2</v>
      </c>
      <c r="DG250">
        <v>0.125</v>
      </c>
      <c r="DH250">
        <v>2600</v>
      </c>
      <c r="DI250">
        <v>1300</v>
      </c>
      <c r="DJ250">
        <v>2600</v>
      </c>
      <c r="DK250">
        <v>1</v>
      </c>
      <c r="DL250">
        <v>0.32340000000000002</v>
      </c>
      <c r="DM250">
        <v>88</v>
      </c>
      <c r="DN250">
        <v>1300</v>
      </c>
    </row>
    <row r="251" spans="91:118" x14ac:dyDescent="0.25">
      <c r="CM251" t="s">
        <v>639</v>
      </c>
      <c r="CN251" t="s">
        <v>3</v>
      </c>
      <c r="CO251" t="s">
        <v>79</v>
      </c>
      <c r="CP251">
        <v>46100</v>
      </c>
      <c r="CQ251">
        <v>1</v>
      </c>
      <c r="CR251">
        <v>1</v>
      </c>
      <c r="CT251">
        <v>1</v>
      </c>
      <c r="CV251">
        <v>4.6296296296296298E-4</v>
      </c>
      <c r="CW251">
        <v>4.6296296296296298E-4</v>
      </c>
      <c r="CX251">
        <v>0.21634259259259259</v>
      </c>
      <c r="CY251">
        <v>0.15087962962962964</v>
      </c>
      <c r="CZ251">
        <v>112</v>
      </c>
      <c r="DA251">
        <v>199</v>
      </c>
      <c r="DB251">
        <v>11</v>
      </c>
      <c r="DC251" t="s">
        <v>910</v>
      </c>
      <c r="DD251">
        <v>37744</v>
      </c>
      <c r="DE251">
        <v>9.8199999999999996E-2</v>
      </c>
      <c r="DF251">
        <v>1</v>
      </c>
      <c r="DG251">
        <v>9.0899999999999995E-2</v>
      </c>
      <c r="DH251">
        <v>170</v>
      </c>
      <c r="DI251">
        <v>170</v>
      </c>
      <c r="DJ251">
        <v>170</v>
      </c>
      <c r="DK251">
        <v>1</v>
      </c>
      <c r="DL251">
        <v>0.57189999999999996</v>
      </c>
      <c r="DM251">
        <v>88</v>
      </c>
      <c r="DN251">
        <v>170</v>
      </c>
    </row>
    <row r="252" spans="91:118" x14ac:dyDescent="0.25">
      <c r="CM252" t="s">
        <v>639</v>
      </c>
      <c r="CN252" t="s">
        <v>3</v>
      </c>
      <c r="CO252" t="s">
        <v>78</v>
      </c>
      <c r="CP252">
        <v>46087</v>
      </c>
      <c r="CQ252">
        <v>1</v>
      </c>
      <c r="CR252">
        <v>1</v>
      </c>
      <c r="CV252">
        <v>4.2824074074074075E-4</v>
      </c>
      <c r="CW252">
        <v>4.2824074074074075E-4</v>
      </c>
      <c r="CX252">
        <v>0.19035879629629629</v>
      </c>
      <c r="CY252">
        <v>0.16935185185185186</v>
      </c>
      <c r="CZ252">
        <v>56</v>
      </c>
      <c r="DA252">
        <v>120</v>
      </c>
      <c r="DB252">
        <v>27</v>
      </c>
      <c r="DC252" t="s">
        <v>870</v>
      </c>
      <c r="DD252">
        <v>16091</v>
      </c>
      <c r="DE252">
        <v>0.48209999999999997</v>
      </c>
      <c r="DF252">
        <v>7</v>
      </c>
      <c r="DG252">
        <v>0.25929999999999997</v>
      </c>
      <c r="DH252">
        <v>11206</v>
      </c>
      <c r="DI252">
        <v>1601</v>
      </c>
      <c r="DJ252">
        <v>10446</v>
      </c>
      <c r="DK252">
        <v>0.93220000000000003</v>
      </c>
      <c r="DL252">
        <v>0.52739999999999998</v>
      </c>
      <c r="DM252">
        <v>88</v>
      </c>
      <c r="DN252">
        <v>2089</v>
      </c>
    </row>
    <row r="253" spans="91:118" x14ac:dyDescent="0.25">
      <c r="CM253" t="s">
        <v>639</v>
      </c>
      <c r="CN253" t="s">
        <v>3</v>
      </c>
      <c r="CO253" t="s">
        <v>76</v>
      </c>
      <c r="CP253">
        <v>46091</v>
      </c>
      <c r="CQ253">
        <v>1</v>
      </c>
      <c r="CR253">
        <v>1</v>
      </c>
      <c r="CT253">
        <v>1</v>
      </c>
      <c r="CV253">
        <v>2.0949074074074073E-3</v>
      </c>
      <c r="CW253">
        <v>2.0949074074074073E-3</v>
      </c>
      <c r="CX253">
        <v>0.29640046296296296</v>
      </c>
      <c r="CY253">
        <v>9.4224537037037037E-2</v>
      </c>
      <c r="CZ253">
        <v>100</v>
      </c>
      <c r="DA253">
        <v>158</v>
      </c>
      <c r="DB253">
        <v>35</v>
      </c>
      <c r="DC253" t="s">
        <v>684</v>
      </c>
      <c r="DD253">
        <v>24256</v>
      </c>
      <c r="DE253">
        <v>0.35</v>
      </c>
      <c r="DF253">
        <v>1</v>
      </c>
      <c r="DG253">
        <v>2.86E-2</v>
      </c>
      <c r="DH253">
        <v>2963</v>
      </c>
      <c r="DI253">
        <v>2963</v>
      </c>
      <c r="DJ253">
        <v>2963</v>
      </c>
      <c r="DK253">
        <v>1</v>
      </c>
      <c r="DL253">
        <v>0.65210000000000001</v>
      </c>
      <c r="DM253">
        <v>88</v>
      </c>
      <c r="DN253">
        <v>2963</v>
      </c>
    </row>
    <row r="254" spans="91:118" x14ac:dyDescent="0.25">
      <c r="CM254" t="s">
        <v>639</v>
      </c>
      <c r="CN254" t="s">
        <v>3</v>
      </c>
      <c r="CO254" t="s">
        <v>76</v>
      </c>
      <c r="CP254">
        <v>46097</v>
      </c>
      <c r="CQ254">
        <v>1</v>
      </c>
      <c r="CR254">
        <v>1</v>
      </c>
      <c r="CT254">
        <v>1</v>
      </c>
      <c r="CV254">
        <v>0</v>
      </c>
      <c r="CW254">
        <v>0</v>
      </c>
      <c r="CX254">
        <v>0.27489583333333334</v>
      </c>
      <c r="CY254">
        <v>0.13143518518518518</v>
      </c>
      <c r="CZ254">
        <v>103</v>
      </c>
      <c r="DA254">
        <v>151</v>
      </c>
      <c r="DB254">
        <v>31</v>
      </c>
      <c r="DC254" t="s">
        <v>779</v>
      </c>
      <c r="DD254">
        <v>17925</v>
      </c>
      <c r="DE254">
        <v>0.30099999999999999</v>
      </c>
      <c r="DF254">
        <v>1</v>
      </c>
      <c r="DG254">
        <v>3.2300000000000002E-2</v>
      </c>
      <c r="DH254">
        <v>3515</v>
      </c>
      <c r="DI254">
        <v>3515</v>
      </c>
      <c r="DJ254">
        <v>3515</v>
      </c>
      <c r="DK254">
        <v>1</v>
      </c>
      <c r="DM254">
        <v>88</v>
      </c>
      <c r="DN254">
        <v>3515</v>
      </c>
    </row>
    <row r="255" spans="91:118" x14ac:dyDescent="0.25">
      <c r="CM255" t="s">
        <v>639</v>
      </c>
      <c r="CN255" t="s">
        <v>3</v>
      </c>
      <c r="CO255" t="s">
        <v>76</v>
      </c>
      <c r="CP255">
        <v>46104</v>
      </c>
      <c r="CQ255">
        <v>1</v>
      </c>
      <c r="CR255">
        <v>1</v>
      </c>
      <c r="CS255">
        <v>1</v>
      </c>
      <c r="CV255">
        <v>2.7337962962962963E-2</v>
      </c>
      <c r="CW255">
        <v>2.7337962962962963E-2</v>
      </c>
      <c r="CX255">
        <v>0.17641203703703703</v>
      </c>
      <c r="CY255">
        <v>0.12465277777777778</v>
      </c>
      <c r="CZ255">
        <v>46</v>
      </c>
      <c r="DA255">
        <v>76</v>
      </c>
      <c r="DB255">
        <v>14</v>
      </c>
      <c r="DC255" t="s">
        <v>705</v>
      </c>
      <c r="DD255">
        <v>24897</v>
      </c>
      <c r="DE255">
        <v>0.30430000000000001</v>
      </c>
      <c r="DF255">
        <v>1</v>
      </c>
      <c r="DG255">
        <v>7.1400000000000005E-2</v>
      </c>
      <c r="DH255">
        <v>5500</v>
      </c>
      <c r="DI255">
        <v>5500</v>
      </c>
      <c r="DJ255">
        <v>5500</v>
      </c>
      <c r="DK255">
        <v>1</v>
      </c>
      <c r="DL255">
        <v>0.25800000000000001</v>
      </c>
      <c r="DM255">
        <v>88</v>
      </c>
      <c r="DN255">
        <v>5500</v>
      </c>
    </row>
    <row r="256" spans="91:118" x14ac:dyDescent="0.25">
      <c r="CM256" t="s">
        <v>639</v>
      </c>
      <c r="CN256" t="s">
        <v>125</v>
      </c>
      <c r="CO256" t="s">
        <v>60</v>
      </c>
      <c r="CP256">
        <v>46087</v>
      </c>
      <c r="CQ256">
        <v>1</v>
      </c>
      <c r="CR256">
        <v>1</v>
      </c>
      <c r="CT256">
        <v>1</v>
      </c>
      <c r="CV256">
        <v>5.7870370370370373E-5</v>
      </c>
      <c r="CW256">
        <v>5.7870370370370373E-5</v>
      </c>
      <c r="CX256">
        <v>0.25679398148148147</v>
      </c>
      <c r="CY256">
        <v>6.3692129629629626E-2</v>
      </c>
      <c r="CZ256">
        <v>103</v>
      </c>
      <c r="DA256">
        <v>123</v>
      </c>
      <c r="DB256">
        <v>7</v>
      </c>
      <c r="DC256" t="s">
        <v>684</v>
      </c>
      <c r="DD256">
        <v>9362</v>
      </c>
      <c r="DE256">
        <v>6.8000000000000005E-2</v>
      </c>
      <c r="DF256">
        <v>1</v>
      </c>
      <c r="DG256">
        <v>0.1429</v>
      </c>
      <c r="DH256">
        <v>600</v>
      </c>
      <c r="DI256">
        <v>600</v>
      </c>
      <c r="DJ256">
        <v>600</v>
      </c>
      <c r="DK256">
        <v>1</v>
      </c>
      <c r="DL256">
        <v>0.32469999999999999</v>
      </c>
      <c r="DM256">
        <v>86</v>
      </c>
      <c r="DN256">
        <v>600</v>
      </c>
    </row>
    <row r="257" spans="91:118" x14ac:dyDescent="0.25">
      <c r="CM257" t="s">
        <v>639</v>
      </c>
      <c r="CN257" t="s">
        <v>125</v>
      </c>
      <c r="CO257" t="s">
        <v>61</v>
      </c>
      <c r="CP257">
        <v>46101</v>
      </c>
      <c r="CQ257">
        <v>1</v>
      </c>
      <c r="CR257">
        <v>1</v>
      </c>
      <c r="CT257">
        <v>1</v>
      </c>
      <c r="CV257">
        <v>8.1018518518518516E-5</v>
      </c>
      <c r="CW257">
        <v>8.1018518518518516E-5</v>
      </c>
      <c r="CX257">
        <v>0.17982638888888888</v>
      </c>
      <c r="CY257">
        <v>0.1761574074074074</v>
      </c>
      <c r="CZ257">
        <v>68</v>
      </c>
      <c r="DA257">
        <v>161</v>
      </c>
      <c r="DB257">
        <v>16</v>
      </c>
      <c r="DC257">
        <v>2.1875</v>
      </c>
      <c r="DD257">
        <v>78073</v>
      </c>
      <c r="DE257">
        <v>0.23530000000000001</v>
      </c>
      <c r="DF257">
        <v>2</v>
      </c>
      <c r="DG257">
        <v>0.125</v>
      </c>
      <c r="DH257">
        <v>22500</v>
      </c>
      <c r="DI257">
        <v>11250</v>
      </c>
      <c r="DJ257">
        <v>22500</v>
      </c>
      <c r="DK257">
        <v>1</v>
      </c>
      <c r="DL257">
        <v>0.1265</v>
      </c>
      <c r="DM257">
        <v>86</v>
      </c>
      <c r="DN257">
        <v>11250</v>
      </c>
    </row>
    <row r="258" spans="91:118" x14ac:dyDescent="0.25">
      <c r="CM258" t="s">
        <v>639</v>
      </c>
      <c r="CN258" t="s">
        <v>125</v>
      </c>
      <c r="CO258" t="s">
        <v>12</v>
      </c>
      <c r="CP258">
        <v>46087</v>
      </c>
      <c r="CQ258">
        <v>1</v>
      </c>
      <c r="CR258">
        <v>1</v>
      </c>
      <c r="CT258">
        <v>1</v>
      </c>
      <c r="CV258">
        <v>1.5046296296296297E-4</v>
      </c>
      <c r="CW258">
        <v>1.5046296296296297E-4</v>
      </c>
      <c r="CX258">
        <v>0.2280787037037037</v>
      </c>
      <c r="CY258">
        <v>0.11534722222222223</v>
      </c>
      <c r="CZ258">
        <v>82</v>
      </c>
      <c r="DA258">
        <v>203</v>
      </c>
      <c r="DB258">
        <v>15</v>
      </c>
      <c r="DC258" t="s">
        <v>747</v>
      </c>
      <c r="DD258">
        <v>18638</v>
      </c>
      <c r="DE258">
        <v>0.18290000000000001</v>
      </c>
      <c r="DF258">
        <v>1</v>
      </c>
      <c r="DG258">
        <v>6.6699999999999995E-2</v>
      </c>
      <c r="DH258">
        <v>3500</v>
      </c>
      <c r="DI258">
        <v>3500</v>
      </c>
      <c r="DJ258">
        <v>3500</v>
      </c>
      <c r="DK258">
        <v>1</v>
      </c>
      <c r="DL258">
        <v>0.252</v>
      </c>
      <c r="DM258">
        <v>86</v>
      </c>
      <c r="DN258">
        <v>3500</v>
      </c>
    </row>
    <row r="259" spans="91:118" x14ac:dyDescent="0.25">
      <c r="CM259" t="s">
        <v>639</v>
      </c>
      <c r="CN259" t="s">
        <v>125</v>
      </c>
      <c r="CO259" t="s">
        <v>122</v>
      </c>
      <c r="CP259">
        <v>46087</v>
      </c>
      <c r="CQ259">
        <v>1</v>
      </c>
      <c r="CR259">
        <v>1</v>
      </c>
      <c r="CT259">
        <v>1</v>
      </c>
      <c r="CV259">
        <v>3.4722222222222224E-4</v>
      </c>
      <c r="CW259">
        <v>3.4722222222222224E-4</v>
      </c>
      <c r="CX259">
        <v>0.24974537037037037</v>
      </c>
      <c r="CY259">
        <v>8.1597222222222224E-2</v>
      </c>
      <c r="CZ259">
        <v>45</v>
      </c>
      <c r="DA259">
        <v>189</v>
      </c>
      <c r="DB259">
        <v>9</v>
      </c>
      <c r="DC259" t="s">
        <v>711</v>
      </c>
      <c r="DD259">
        <v>40282</v>
      </c>
      <c r="DE259">
        <v>0.2</v>
      </c>
      <c r="DF259">
        <v>2</v>
      </c>
      <c r="DG259">
        <v>0.22220000000000001</v>
      </c>
      <c r="DH259">
        <v>1300</v>
      </c>
      <c r="DI259">
        <v>650</v>
      </c>
      <c r="DJ259">
        <v>300</v>
      </c>
      <c r="DK259">
        <v>0.23080000000000001</v>
      </c>
      <c r="DL259">
        <v>0.47210000000000002</v>
      </c>
      <c r="DM259">
        <v>86</v>
      </c>
      <c r="DN259">
        <v>300</v>
      </c>
    </row>
    <row r="260" spans="91:118" x14ac:dyDescent="0.25">
      <c r="CM260" t="s">
        <v>639</v>
      </c>
      <c r="CN260" t="s">
        <v>125</v>
      </c>
      <c r="CO260" t="s">
        <v>75</v>
      </c>
      <c r="CP260">
        <v>46083</v>
      </c>
      <c r="CQ260">
        <v>1</v>
      </c>
      <c r="CR260">
        <v>1</v>
      </c>
      <c r="CT260">
        <v>1</v>
      </c>
      <c r="CV260">
        <v>4.6296296296296294E-5</v>
      </c>
      <c r="CW260">
        <v>4.6296296296296294E-5</v>
      </c>
      <c r="CX260">
        <v>0.28605324074074073</v>
      </c>
      <c r="CY260">
        <v>4.283564814814815E-2</v>
      </c>
      <c r="CZ260">
        <v>74</v>
      </c>
      <c r="DA260">
        <v>146</v>
      </c>
      <c r="DB260">
        <v>25</v>
      </c>
      <c r="DC260">
        <v>1.72</v>
      </c>
      <c r="DD260">
        <v>19644</v>
      </c>
      <c r="DE260">
        <v>0.33779999999999999</v>
      </c>
      <c r="DF260">
        <v>7</v>
      </c>
      <c r="DG260">
        <v>0.28000000000000003</v>
      </c>
      <c r="DH260">
        <v>6662</v>
      </c>
      <c r="DI260">
        <v>952</v>
      </c>
      <c r="DJ260">
        <v>6662</v>
      </c>
      <c r="DK260">
        <v>1</v>
      </c>
      <c r="DL260">
        <v>0.7329</v>
      </c>
      <c r="DM260">
        <v>86</v>
      </c>
      <c r="DN260">
        <v>952</v>
      </c>
    </row>
    <row r="261" spans="91:118" x14ac:dyDescent="0.25">
      <c r="CM261" t="s">
        <v>639</v>
      </c>
      <c r="CN261" t="s">
        <v>125</v>
      </c>
      <c r="CO261" t="s">
        <v>59</v>
      </c>
      <c r="CP261">
        <v>46090</v>
      </c>
      <c r="CQ261">
        <v>1</v>
      </c>
      <c r="CR261">
        <v>1</v>
      </c>
      <c r="CT261">
        <v>1</v>
      </c>
      <c r="CV261">
        <v>1.1574074074074073E-5</v>
      </c>
      <c r="CW261">
        <v>1.1574074074074073E-5</v>
      </c>
      <c r="CX261">
        <v>0.2325925925925926</v>
      </c>
      <c r="CY261">
        <v>8.576388888888889E-2</v>
      </c>
      <c r="CZ261">
        <v>149</v>
      </c>
      <c r="DA261">
        <v>266</v>
      </c>
      <c r="DB261">
        <v>17</v>
      </c>
      <c r="DC261" t="s">
        <v>1117</v>
      </c>
      <c r="DD261">
        <v>21459</v>
      </c>
      <c r="DE261">
        <v>0.11409999999999999</v>
      </c>
      <c r="DF261">
        <v>2</v>
      </c>
      <c r="DG261">
        <v>0.1176</v>
      </c>
      <c r="DH261">
        <v>5500</v>
      </c>
      <c r="DI261">
        <v>2750</v>
      </c>
      <c r="DJ261">
        <v>5500</v>
      </c>
      <c r="DK261">
        <v>1</v>
      </c>
      <c r="DL261">
        <v>0.1051</v>
      </c>
      <c r="DM261">
        <v>86</v>
      </c>
      <c r="DN261">
        <v>2750</v>
      </c>
    </row>
    <row r="262" spans="91:118" x14ac:dyDescent="0.25">
      <c r="CM262" t="s">
        <v>639</v>
      </c>
      <c r="CN262" t="s">
        <v>2</v>
      </c>
      <c r="CO262" t="s">
        <v>24</v>
      </c>
      <c r="CP262">
        <v>46098</v>
      </c>
      <c r="CQ262">
        <v>1</v>
      </c>
      <c r="CR262">
        <v>1</v>
      </c>
      <c r="CT262">
        <v>1</v>
      </c>
      <c r="CV262">
        <v>2.4305555555555555E-4</v>
      </c>
      <c r="CW262">
        <v>2.4305555555555555E-4</v>
      </c>
      <c r="CX262">
        <v>0.21564814814814814</v>
      </c>
      <c r="CY262">
        <v>0.11842592592592592</v>
      </c>
      <c r="CZ262">
        <v>56</v>
      </c>
      <c r="DA262">
        <v>130</v>
      </c>
      <c r="DB262">
        <v>30</v>
      </c>
      <c r="DC262" t="s">
        <v>1118</v>
      </c>
      <c r="DD262">
        <v>21892</v>
      </c>
      <c r="DE262">
        <v>0.53569999999999995</v>
      </c>
      <c r="DF262">
        <v>1</v>
      </c>
      <c r="DG262">
        <v>3.3300000000000003E-2</v>
      </c>
      <c r="DH262">
        <v>3000</v>
      </c>
      <c r="DI262">
        <v>3000</v>
      </c>
      <c r="DJ262">
        <v>3000</v>
      </c>
      <c r="DK262">
        <v>1</v>
      </c>
      <c r="DL262">
        <v>0.18260000000000001</v>
      </c>
      <c r="DM262">
        <v>86</v>
      </c>
      <c r="DN262">
        <v>3000</v>
      </c>
    </row>
    <row r="263" spans="91:118" x14ac:dyDescent="0.25">
      <c r="CM263" t="s">
        <v>639</v>
      </c>
      <c r="CN263" t="s">
        <v>2</v>
      </c>
      <c r="CO263" t="s">
        <v>13</v>
      </c>
      <c r="CP263">
        <v>46086</v>
      </c>
      <c r="CQ263">
        <v>1</v>
      </c>
      <c r="CR263">
        <v>1</v>
      </c>
      <c r="CS263">
        <v>1</v>
      </c>
      <c r="CV263">
        <v>7.060185185185185E-3</v>
      </c>
      <c r="CW263">
        <v>7.060185185185185E-3</v>
      </c>
      <c r="CX263">
        <v>0.3311574074074074</v>
      </c>
      <c r="CY263">
        <v>7.586805555555555E-2</v>
      </c>
      <c r="CZ263">
        <v>75</v>
      </c>
      <c r="DA263">
        <v>169</v>
      </c>
      <c r="DB263">
        <v>10</v>
      </c>
      <c r="DC263">
        <v>1.9</v>
      </c>
      <c r="DD263">
        <v>29627</v>
      </c>
      <c r="DE263">
        <v>0.1333</v>
      </c>
      <c r="DF263">
        <v>1</v>
      </c>
      <c r="DG263">
        <v>0.1</v>
      </c>
      <c r="DH263">
        <v>270</v>
      </c>
      <c r="DI263">
        <v>270</v>
      </c>
      <c r="DJ263">
        <v>270</v>
      </c>
      <c r="DK263">
        <v>1</v>
      </c>
      <c r="DL263">
        <v>0.6784</v>
      </c>
      <c r="DM263">
        <v>86</v>
      </c>
      <c r="DN263">
        <v>270</v>
      </c>
    </row>
    <row r="264" spans="91:118" x14ac:dyDescent="0.25">
      <c r="CM264" t="s">
        <v>639</v>
      </c>
      <c r="CN264" t="s">
        <v>2</v>
      </c>
      <c r="CO264" t="s">
        <v>207</v>
      </c>
      <c r="CP264">
        <v>46090</v>
      </c>
      <c r="CQ264">
        <v>1</v>
      </c>
      <c r="CR264">
        <v>1</v>
      </c>
      <c r="CT264">
        <v>1</v>
      </c>
      <c r="CV264">
        <v>1.1574074074074073E-5</v>
      </c>
      <c r="CW264">
        <v>1.1574074074074073E-5</v>
      </c>
      <c r="CX264">
        <v>0.24540509259259261</v>
      </c>
      <c r="CY264">
        <v>8.879629629629629E-2</v>
      </c>
      <c r="CZ264">
        <v>145</v>
      </c>
      <c r="DA264">
        <v>217</v>
      </c>
      <c r="DB264">
        <v>9</v>
      </c>
      <c r="DC264" t="s">
        <v>702</v>
      </c>
      <c r="DD264">
        <v>27088</v>
      </c>
      <c r="DE264">
        <v>6.2100000000000002E-2</v>
      </c>
      <c r="DF264">
        <v>1</v>
      </c>
      <c r="DG264">
        <v>0.1111</v>
      </c>
      <c r="DH264">
        <v>7000</v>
      </c>
      <c r="DI264">
        <v>7000</v>
      </c>
      <c r="DJ264">
        <v>7000</v>
      </c>
      <c r="DK264">
        <v>1</v>
      </c>
      <c r="DL264">
        <v>0.11459999999999999</v>
      </c>
      <c r="DM264">
        <v>86</v>
      </c>
      <c r="DN264">
        <v>7000</v>
      </c>
    </row>
    <row r="265" spans="91:118" x14ac:dyDescent="0.25">
      <c r="CM265" t="s">
        <v>639</v>
      </c>
      <c r="CN265" t="s">
        <v>6</v>
      </c>
      <c r="CO265" t="s">
        <v>80</v>
      </c>
      <c r="CP265">
        <v>46090</v>
      </c>
      <c r="CQ265">
        <v>1</v>
      </c>
      <c r="CR265">
        <v>1</v>
      </c>
      <c r="CT265">
        <v>1</v>
      </c>
      <c r="CV265">
        <v>0</v>
      </c>
      <c r="CW265">
        <v>0</v>
      </c>
      <c r="CX265">
        <v>0.18746527777777777</v>
      </c>
      <c r="CY265">
        <v>0.12802083333333333</v>
      </c>
      <c r="CZ265">
        <v>45</v>
      </c>
      <c r="DA265">
        <v>79</v>
      </c>
      <c r="DB265">
        <v>11</v>
      </c>
      <c r="DC265" t="s">
        <v>910</v>
      </c>
      <c r="DD265">
        <v>61138</v>
      </c>
      <c r="DE265">
        <v>0.24440000000000001</v>
      </c>
      <c r="DF265">
        <v>1</v>
      </c>
      <c r="DG265">
        <v>9.0899999999999995E-2</v>
      </c>
      <c r="DH265">
        <v>550</v>
      </c>
      <c r="DI265">
        <v>550</v>
      </c>
      <c r="DJ265">
        <v>550</v>
      </c>
      <c r="DK265">
        <v>1</v>
      </c>
      <c r="DL265">
        <v>0.19070000000000001</v>
      </c>
      <c r="DM265">
        <v>86</v>
      </c>
      <c r="DN265">
        <v>550</v>
      </c>
    </row>
    <row r="266" spans="91:118" x14ac:dyDescent="0.25">
      <c r="CM266" t="s">
        <v>639</v>
      </c>
      <c r="CN266" t="s">
        <v>6</v>
      </c>
      <c r="CO266" t="s">
        <v>81</v>
      </c>
      <c r="CP266">
        <v>46108</v>
      </c>
      <c r="CQ266">
        <v>1</v>
      </c>
      <c r="CR266">
        <v>1</v>
      </c>
      <c r="CS266">
        <v>1</v>
      </c>
      <c r="CV266">
        <v>6.9097222222222225E-3</v>
      </c>
      <c r="CW266">
        <v>6.9097222222222225E-3</v>
      </c>
      <c r="CX266">
        <v>0.24512731481481481</v>
      </c>
      <c r="CY266">
        <v>0.11060185185185185</v>
      </c>
      <c r="CZ266">
        <v>99</v>
      </c>
      <c r="DA266">
        <v>149</v>
      </c>
      <c r="DB266">
        <v>20</v>
      </c>
      <c r="DC266">
        <v>1.9</v>
      </c>
      <c r="DD266">
        <v>23939</v>
      </c>
      <c r="DE266">
        <v>0.20200000000000001</v>
      </c>
      <c r="DF266">
        <v>1</v>
      </c>
      <c r="DG266">
        <v>0.05</v>
      </c>
      <c r="DH266">
        <v>720</v>
      </c>
      <c r="DI266">
        <v>720</v>
      </c>
      <c r="DJ266">
        <v>720</v>
      </c>
      <c r="DK266">
        <v>1</v>
      </c>
      <c r="DL266">
        <v>1.0013000000000001</v>
      </c>
      <c r="DM266">
        <v>86</v>
      </c>
      <c r="DN266">
        <v>720</v>
      </c>
    </row>
    <row r="267" spans="91:118" x14ac:dyDescent="0.25">
      <c r="CM267" t="s">
        <v>639</v>
      </c>
      <c r="CN267" t="s">
        <v>6</v>
      </c>
      <c r="CO267" t="s">
        <v>105</v>
      </c>
      <c r="CP267">
        <v>46097</v>
      </c>
      <c r="CQ267">
        <v>1</v>
      </c>
      <c r="CR267">
        <v>1</v>
      </c>
      <c r="CT267">
        <v>1</v>
      </c>
      <c r="CV267">
        <v>1.273148148148148E-4</v>
      </c>
      <c r="CW267">
        <v>1.273148148148148E-4</v>
      </c>
      <c r="CX267">
        <v>0.2886111111111111</v>
      </c>
      <c r="CY267">
        <v>0.13568287037037038</v>
      </c>
      <c r="CZ267">
        <v>76</v>
      </c>
      <c r="DA267">
        <v>167</v>
      </c>
      <c r="DB267">
        <v>25</v>
      </c>
      <c r="DC267">
        <v>1.64</v>
      </c>
      <c r="DD267">
        <v>21255</v>
      </c>
      <c r="DE267">
        <v>0.32890000000000003</v>
      </c>
      <c r="DF267">
        <v>1</v>
      </c>
      <c r="DG267">
        <v>0.04</v>
      </c>
      <c r="DH267">
        <v>420</v>
      </c>
      <c r="DI267">
        <v>420</v>
      </c>
      <c r="DJ267">
        <v>420</v>
      </c>
      <c r="DK267">
        <v>1</v>
      </c>
      <c r="DL267">
        <v>1.3695999999999999</v>
      </c>
      <c r="DM267">
        <v>86</v>
      </c>
      <c r="DN267">
        <v>420</v>
      </c>
    </row>
    <row r="268" spans="91:118" x14ac:dyDescent="0.25">
      <c r="CM268" t="s">
        <v>639</v>
      </c>
      <c r="CN268" t="s">
        <v>6</v>
      </c>
      <c r="CO268" t="s">
        <v>37</v>
      </c>
      <c r="CP268">
        <v>46092</v>
      </c>
      <c r="CQ268">
        <v>1</v>
      </c>
      <c r="CR268">
        <v>1</v>
      </c>
      <c r="CT268">
        <v>1</v>
      </c>
      <c r="CV268">
        <v>3.0092592592592595E-4</v>
      </c>
      <c r="CW268">
        <v>3.0092592592592595E-4</v>
      </c>
      <c r="CX268">
        <v>0.18692129629629631</v>
      </c>
      <c r="CY268">
        <v>0.1433912037037037</v>
      </c>
      <c r="CZ268">
        <v>100</v>
      </c>
      <c r="DA268">
        <v>141</v>
      </c>
      <c r="DB268">
        <v>13</v>
      </c>
      <c r="DC268" t="s">
        <v>716</v>
      </c>
      <c r="DD268">
        <v>31394</v>
      </c>
      <c r="DE268">
        <v>0.13</v>
      </c>
      <c r="DF268">
        <v>1</v>
      </c>
      <c r="DG268">
        <v>7.6899999999999996E-2</v>
      </c>
      <c r="DH268">
        <v>2500</v>
      </c>
      <c r="DI268">
        <v>2500</v>
      </c>
      <c r="DJ268">
        <v>2500</v>
      </c>
      <c r="DK268">
        <v>1</v>
      </c>
      <c r="DL268">
        <v>0.22170000000000001</v>
      </c>
      <c r="DM268">
        <v>86</v>
      </c>
      <c r="DN268">
        <v>2500</v>
      </c>
    </row>
    <row r="269" spans="91:118" x14ac:dyDescent="0.25">
      <c r="CM269" t="s">
        <v>639</v>
      </c>
      <c r="CN269" t="s">
        <v>6</v>
      </c>
      <c r="CO269" t="s">
        <v>37</v>
      </c>
      <c r="CP269">
        <v>46106</v>
      </c>
      <c r="CQ269">
        <v>1</v>
      </c>
      <c r="CR269">
        <v>1</v>
      </c>
      <c r="CT269">
        <v>1</v>
      </c>
      <c r="CV269">
        <v>4.1666666666666669E-4</v>
      </c>
      <c r="CW269">
        <v>4.1666666666666669E-4</v>
      </c>
      <c r="CX269">
        <v>0.13011574074074075</v>
      </c>
      <c r="CY269">
        <v>0.17821759259259259</v>
      </c>
      <c r="CZ269">
        <v>46</v>
      </c>
      <c r="DA269">
        <v>70</v>
      </c>
      <c r="DB269">
        <v>11</v>
      </c>
      <c r="DC269" t="s">
        <v>678</v>
      </c>
      <c r="DD269">
        <v>31269</v>
      </c>
      <c r="DE269">
        <v>0.23910000000000001</v>
      </c>
      <c r="DF269">
        <v>2</v>
      </c>
      <c r="DG269">
        <v>0.18179999999999999</v>
      </c>
      <c r="DH269">
        <v>4600</v>
      </c>
      <c r="DI269">
        <v>2300</v>
      </c>
      <c r="DJ269">
        <v>4400</v>
      </c>
      <c r="DK269">
        <v>0.95650000000000002</v>
      </c>
      <c r="DL269">
        <v>0.70899999999999996</v>
      </c>
      <c r="DM269">
        <v>86</v>
      </c>
      <c r="DN269">
        <v>2200</v>
      </c>
    </row>
    <row r="270" spans="91:118" x14ac:dyDescent="0.25">
      <c r="CM270" t="s">
        <v>639</v>
      </c>
      <c r="CN270" t="s">
        <v>6</v>
      </c>
      <c r="CO270" t="s">
        <v>37</v>
      </c>
      <c r="CP270">
        <v>46111</v>
      </c>
      <c r="CQ270">
        <v>1</v>
      </c>
      <c r="CR270">
        <v>1</v>
      </c>
      <c r="CS270">
        <v>1</v>
      </c>
      <c r="CV270">
        <v>3.1145833333333334E-2</v>
      </c>
      <c r="CW270">
        <v>3.1145833333333334E-2</v>
      </c>
      <c r="CX270">
        <v>0.15998842592592594</v>
      </c>
      <c r="CY270">
        <v>0.18859953703703702</v>
      </c>
      <c r="CZ270">
        <v>55</v>
      </c>
      <c r="DA270">
        <v>73</v>
      </c>
      <c r="DB270">
        <v>9</v>
      </c>
      <c r="DC270" t="s">
        <v>754</v>
      </c>
      <c r="DD270">
        <v>18773</v>
      </c>
      <c r="DE270">
        <v>0.1636</v>
      </c>
      <c r="DF270">
        <v>2</v>
      </c>
      <c r="DG270">
        <v>0.22220000000000001</v>
      </c>
      <c r="DH270">
        <v>8500</v>
      </c>
      <c r="DI270">
        <v>4250</v>
      </c>
      <c r="DJ270">
        <v>8500</v>
      </c>
      <c r="DK270">
        <v>1</v>
      </c>
      <c r="DL270">
        <v>0.1502</v>
      </c>
      <c r="DM270">
        <v>86</v>
      </c>
      <c r="DN270">
        <v>4250</v>
      </c>
    </row>
    <row r="271" spans="91:118" x14ac:dyDescent="0.25">
      <c r="CM271" t="s">
        <v>639</v>
      </c>
      <c r="CN271" t="s">
        <v>6</v>
      </c>
      <c r="CO271" t="s">
        <v>11</v>
      </c>
      <c r="CP271">
        <v>46107</v>
      </c>
      <c r="CQ271">
        <v>1</v>
      </c>
      <c r="CR271">
        <v>1</v>
      </c>
      <c r="CT271">
        <v>1</v>
      </c>
      <c r="CV271">
        <v>1.9675925925925926E-4</v>
      </c>
      <c r="CW271">
        <v>1.9675925925925926E-4</v>
      </c>
      <c r="CX271">
        <v>0.23247685185185185</v>
      </c>
      <c r="CY271">
        <v>0.14181712962962964</v>
      </c>
      <c r="CZ271">
        <v>116</v>
      </c>
      <c r="DA271">
        <v>194</v>
      </c>
      <c r="DB271">
        <v>21</v>
      </c>
      <c r="DC271" t="s">
        <v>967</v>
      </c>
      <c r="DD271">
        <v>23010</v>
      </c>
      <c r="DE271">
        <v>0.18099999999999999</v>
      </c>
      <c r="DF271">
        <v>3</v>
      </c>
      <c r="DG271">
        <v>0.1429</v>
      </c>
      <c r="DH271">
        <v>2700</v>
      </c>
      <c r="DI271">
        <v>900</v>
      </c>
      <c r="DJ271">
        <v>2200</v>
      </c>
      <c r="DK271">
        <v>0.81479999999999997</v>
      </c>
      <c r="DL271">
        <v>0.16889999999999999</v>
      </c>
      <c r="DM271">
        <v>86</v>
      </c>
      <c r="DN271">
        <v>1100</v>
      </c>
    </row>
    <row r="272" spans="91:118" x14ac:dyDescent="0.25">
      <c r="CM272" t="s">
        <v>639</v>
      </c>
      <c r="CN272" t="s">
        <v>6</v>
      </c>
      <c r="CO272" t="s">
        <v>97</v>
      </c>
      <c r="CP272">
        <v>46087</v>
      </c>
      <c r="CQ272">
        <v>1</v>
      </c>
      <c r="CR272">
        <v>1</v>
      </c>
      <c r="CT272">
        <v>1</v>
      </c>
      <c r="CV272">
        <v>1.1574074074074073E-5</v>
      </c>
      <c r="CW272">
        <v>1.1574074074074073E-5</v>
      </c>
      <c r="CX272">
        <v>0.22655092592592593</v>
      </c>
      <c r="CY272">
        <v>0.13636574074074073</v>
      </c>
      <c r="CZ272">
        <v>69</v>
      </c>
      <c r="DA272">
        <v>112</v>
      </c>
      <c r="DB272">
        <v>20</v>
      </c>
      <c r="DC272">
        <v>1.7</v>
      </c>
      <c r="DD272">
        <v>21232</v>
      </c>
      <c r="DE272">
        <v>0.28989999999999999</v>
      </c>
      <c r="DF272">
        <v>1</v>
      </c>
      <c r="DG272">
        <v>0.05</v>
      </c>
      <c r="DH272">
        <v>500</v>
      </c>
      <c r="DI272">
        <v>500</v>
      </c>
      <c r="DJ272">
        <v>500</v>
      </c>
      <c r="DK272">
        <v>1</v>
      </c>
      <c r="DL272">
        <v>0.28760000000000002</v>
      </c>
      <c r="DM272">
        <v>86</v>
      </c>
      <c r="DN272">
        <v>500</v>
      </c>
    </row>
    <row r="273" spans="91:118" x14ac:dyDescent="0.25">
      <c r="CM273" t="s">
        <v>639</v>
      </c>
      <c r="CN273" t="s">
        <v>6</v>
      </c>
      <c r="CO273" t="s">
        <v>34</v>
      </c>
      <c r="CP273">
        <v>46101</v>
      </c>
      <c r="CQ273">
        <v>1</v>
      </c>
      <c r="CR273">
        <v>1</v>
      </c>
      <c r="CT273">
        <v>1</v>
      </c>
      <c r="CV273">
        <v>2.3842592592592591E-3</v>
      </c>
      <c r="CW273">
        <v>2.3842592592592591E-3</v>
      </c>
      <c r="CX273">
        <v>0.19265046296296295</v>
      </c>
      <c r="CY273">
        <v>0.15966435185185185</v>
      </c>
      <c r="CZ273">
        <v>111</v>
      </c>
      <c r="DA273">
        <v>137</v>
      </c>
      <c r="DB273">
        <v>11</v>
      </c>
      <c r="DC273" t="s">
        <v>812</v>
      </c>
      <c r="DD273">
        <v>26484</v>
      </c>
      <c r="DE273">
        <v>9.9099999999999994E-2</v>
      </c>
      <c r="DF273">
        <v>1</v>
      </c>
      <c r="DG273">
        <v>9.0899999999999995E-2</v>
      </c>
      <c r="DH273">
        <v>900</v>
      </c>
      <c r="DI273">
        <v>900</v>
      </c>
      <c r="DJ273">
        <v>900</v>
      </c>
      <c r="DK273">
        <v>1</v>
      </c>
      <c r="DL273">
        <v>0.15820000000000001</v>
      </c>
      <c r="DM273">
        <v>86</v>
      </c>
      <c r="DN273">
        <v>900</v>
      </c>
    </row>
    <row r="274" spans="91:118" x14ac:dyDescent="0.25">
      <c r="CM274" t="s">
        <v>639</v>
      </c>
      <c r="CN274" t="s">
        <v>7</v>
      </c>
      <c r="CO274" t="s">
        <v>58</v>
      </c>
      <c r="CP274">
        <v>46099</v>
      </c>
      <c r="CQ274">
        <v>1</v>
      </c>
      <c r="CR274">
        <v>1</v>
      </c>
      <c r="CV274">
        <v>0</v>
      </c>
      <c r="CW274">
        <v>0</v>
      </c>
      <c r="CX274">
        <v>0</v>
      </c>
      <c r="CY274">
        <v>0</v>
      </c>
      <c r="DM274">
        <v>86</v>
      </c>
    </row>
    <row r="275" spans="91:118" x14ac:dyDescent="0.25">
      <c r="CM275" t="s">
        <v>639</v>
      </c>
      <c r="CN275" t="s">
        <v>7</v>
      </c>
      <c r="CO275" t="s">
        <v>41</v>
      </c>
      <c r="CP275">
        <v>46092</v>
      </c>
      <c r="CQ275">
        <v>1</v>
      </c>
      <c r="CR275">
        <v>1</v>
      </c>
      <c r="CT275">
        <v>1</v>
      </c>
      <c r="CV275">
        <v>1.9675925925925926E-4</v>
      </c>
      <c r="CW275">
        <v>1.9675925925925926E-4</v>
      </c>
      <c r="CX275">
        <v>0.15430555555555556</v>
      </c>
      <c r="CY275">
        <v>0.16140046296296295</v>
      </c>
      <c r="CZ275">
        <v>68</v>
      </c>
      <c r="DA275">
        <v>149</v>
      </c>
      <c r="DB275">
        <v>26</v>
      </c>
      <c r="DC275" t="s">
        <v>732</v>
      </c>
      <c r="DD275">
        <v>8819</v>
      </c>
      <c r="DE275">
        <v>0.38240000000000002</v>
      </c>
      <c r="DF275">
        <v>3</v>
      </c>
      <c r="DG275">
        <v>0.1154</v>
      </c>
      <c r="DH275">
        <v>1407</v>
      </c>
      <c r="DI275">
        <v>469</v>
      </c>
      <c r="DJ275">
        <v>857</v>
      </c>
      <c r="DK275">
        <v>0.60909999999999997</v>
      </c>
      <c r="DL275">
        <v>0.40189999999999998</v>
      </c>
      <c r="DM275">
        <v>86</v>
      </c>
      <c r="DN275">
        <v>857</v>
      </c>
    </row>
    <row r="276" spans="91:118" x14ac:dyDescent="0.25">
      <c r="CM276" t="s">
        <v>639</v>
      </c>
      <c r="CN276" t="s">
        <v>7</v>
      </c>
      <c r="CO276" t="s">
        <v>41</v>
      </c>
      <c r="CP276">
        <v>46106</v>
      </c>
      <c r="CQ276">
        <v>1</v>
      </c>
      <c r="CR276">
        <v>1</v>
      </c>
      <c r="CT276">
        <v>1</v>
      </c>
      <c r="CV276">
        <v>9.2592592592592588E-5</v>
      </c>
      <c r="CW276">
        <v>9.2592592592592588E-5</v>
      </c>
      <c r="CX276">
        <v>0.15736111111111112</v>
      </c>
      <c r="CY276">
        <v>0.14509259259259261</v>
      </c>
      <c r="CZ276">
        <v>59</v>
      </c>
      <c r="DA276">
        <v>125</v>
      </c>
      <c r="DB276">
        <v>23</v>
      </c>
      <c r="DC276" t="s">
        <v>861</v>
      </c>
      <c r="DD276">
        <v>8376</v>
      </c>
      <c r="DE276">
        <v>0.38979999999999998</v>
      </c>
      <c r="DF276">
        <v>3</v>
      </c>
      <c r="DG276">
        <v>0.13039999999999999</v>
      </c>
      <c r="DH276">
        <v>2800</v>
      </c>
      <c r="DI276">
        <v>933</v>
      </c>
      <c r="DJ276">
        <v>2300</v>
      </c>
      <c r="DK276">
        <v>0.82140000000000002</v>
      </c>
      <c r="DL276">
        <v>8.2799999999999999E-2</v>
      </c>
      <c r="DM276">
        <v>86</v>
      </c>
      <c r="DN276">
        <v>1150</v>
      </c>
    </row>
    <row r="277" spans="91:118" x14ac:dyDescent="0.25">
      <c r="CM277" t="s">
        <v>639</v>
      </c>
      <c r="CN277" t="s">
        <v>7</v>
      </c>
      <c r="CO277" t="s">
        <v>41</v>
      </c>
      <c r="CP277">
        <v>46111</v>
      </c>
      <c r="CQ277">
        <v>1</v>
      </c>
      <c r="CR277">
        <v>1</v>
      </c>
      <c r="CT277">
        <v>1</v>
      </c>
      <c r="CV277">
        <v>2.5462962962962961E-4</v>
      </c>
      <c r="CW277">
        <v>2.5462962962962961E-4</v>
      </c>
      <c r="CX277">
        <v>0.20016203703703703</v>
      </c>
      <c r="CY277">
        <v>0.18364583333333334</v>
      </c>
      <c r="CZ277">
        <v>96</v>
      </c>
      <c r="DA277">
        <v>192</v>
      </c>
      <c r="DB277">
        <v>33</v>
      </c>
      <c r="DC277" t="s">
        <v>1008</v>
      </c>
      <c r="DD277">
        <v>17603</v>
      </c>
      <c r="DE277">
        <v>0.34379999999999999</v>
      </c>
      <c r="DF277">
        <v>1</v>
      </c>
      <c r="DG277">
        <v>3.0300000000000001E-2</v>
      </c>
      <c r="DH277">
        <v>600</v>
      </c>
      <c r="DI277">
        <v>600</v>
      </c>
      <c r="DJ277">
        <v>600</v>
      </c>
      <c r="DK277">
        <v>1</v>
      </c>
      <c r="DL277">
        <v>0.1923</v>
      </c>
      <c r="DM277">
        <v>86</v>
      </c>
      <c r="DN277">
        <v>600</v>
      </c>
    </row>
    <row r="278" spans="91:118" x14ac:dyDescent="0.25">
      <c r="CM278" t="s">
        <v>639</v>
      </c>
      <c r="CN278" t="s">
        <v>7</v>
      </c>
      <c r="CO278" t="s">
        <v>495</v>
      </c>
      <c r="CP278">
        <v>46083</v>
      </c>
      <c r="CQ278">
        <v>1</v>
      </c>
      <c r="CR278">
        <v>1</v>
      </c>
      <c r="CT278">
        <v>1</v>
      </c>
      <c r="CV278">
        <v>0</v>
      </c>
      <c r="CW278">
        <v>0</v>
      </c>
      <c r="CX278">
        <v>0.21813657407407408</v>
      </c>
      <c r="CY278">
        <v>0.11998842592592593</v>
      </c>
      <c r="CZ278">
        <v>164</v>
      </c>
      <c r="DA278">
        <v>292</v>
      </c>
      <c r="DB278">
        <v>34</v>
      </c>
      <c r="DC278" t="s">
        <v>974</v>
      </c>
      <c r="DD278">
        <v>14640</v>
      </c>
      <c r="DE278">
        <v>0.20730000000000001</v>
      </c>
      <c r="DF278">
        <v>7</v>
      </c>
      <c r="DG278">
        <v>0.2059</v>
      </c>
      <c r="DH278">
        <v>6154</v>
      </c>
      <c r="DI278">
        <v>879</v>
      </c>
      <c r="DJ278">
        <v>6554</v>
      </c>
      <c r="DK278">
        <v>1.0649999999999999</v>
      </c>
      <c r="DL278">
        <v>0.12180000000000001</v>
      </c>
      <c r="DM278">
        <v>86</v>
      </c>
      <c r="DN278">
        <v>936</v>
      </c>
    </row>
    <row r="279" spans="91:118" x14ac:dyDescent="0.25">
      <c r="CM279" t="s">
        <v>639</v>
      </c>
      <c r="CN279" t="s">
        <v>7</v>
      </c>
      <c r="CO279" t="s">
        <v>495</v>
      </c>
      <c r="CP279">
        <v>46104</v>
      </c>
      <c r="CQ279">
        <v>1</v>
      </c>
      <c r="CR279">
        <v>1</v>
      </c>
      <c r="CT279">
        <v>1</v>
      </c>
      <c r="CV279">
        <v>1.0879629629629629E-3</v>
      </c>
      <c r="CW279">
        <v>1.0879629629629629E-3</v>
      </c>
      <c r="CX279">
        <v>0.14379629629629628</v>
      </c>
      <c r="CY279">
        <v>0.22268518518518518</v>
      </c>
      <c r="CZ279">
        <v>148</v>
      </c>
      <c r="DA279">
        <v>321</v>
      </c>
      <c r="DB279">
        <v>29</v>
      </c>
      <c r="DC279" t="s">
        <v>871</v>
      </c>
      <c r="DD279">
        <v>11975</v>
      </c>
      <c r="DE279">
        <v>0.19589999999999999</v>
      </c>
      <c r="DF279">
        <v>3</v>
      </c>
      <c r="DG279">
        <v>0.10340000000000001</v>
      </c>
      <c r="DH279">
        <v>1000</v>
      </c>
      <c r="DI279">
        <v>333</v>
      </c>
      <c r="DJ279">
        <v>400</v>
      </c>
      <c r="DK279">
        <v>0.4</v>
      </c>
      <c r="DL279">
        <v>0.19189999999999999</v>
      </c>
      <c r="DM279">
        <v>86</v>
      </c>
      <c r="DN279">
        <v>200</v>
      </c>
    </row>
    <row r="280" spans="91:118" x14ac:dyDescent="0.25">
      <c r="CM280" t="s">
        <v>639</v>
      </c>
      <c r="CN280" t="s">
        <v>7</v>
      </c>
      <c r="CO280" t="s">
        <v>51</v>
      </c>
      <c r="CP280">
        <v>46101</v>
      </c>
      <c r="CQ280">
        <v>1</v>
      </c>
      <c r="CR280">
        <v>1</v>
      </c>
      <c r="CT280">
        <v>1</v>
      </c>
      <c r="CV280">
        <v>2.0833333333333333E-3</v>
      </c>
      <c r="CW280">
        <v>2.0833333333333333E-3</v>
      </c>
      <c r="CX280">
        <v>0.19025462962962963</v>
      </c>
      <c r="CY280">
        <v>0.12614583333333335</v>
      </c>
      <c r="CZ280">
        <v>86</v>
      </c>
      <c r="DA280">
        <v>164</v>
      </c>
      <c r="DB280">
        <v>17</v>
      </c>
      <c r="DC280" t="s">
        <v>682</v>
      </c>
      <c r="DD280">
        <v>24472</v>
      </c>
      <c r="DE280">
        <v>0.19769999999999999</v>
      </c>
      <c r="DF280">
        <v>1</v>
      </c>
      <c r="DG280">
        <v>5.8799999999999998E-2</v>
      </c>
      <c r="DH280">
        <v>500</v>
      </c>
      <c r="DI280">
        <v>500</v>
      </c>
      <c r="DJ280">
        <v>500</v>
      </c>
      <c r="DK280">
        <v>1</v>
      </c>
      <c r="DL280">
        <v>0.52310000000000001</v>
      </c>
      <c r="DM280">
        <v>86</v>
      </c>
      <c r="DN280">
        <v>500</v>
      </c>
    </row>
    <row r="281" spans="91:118" x14ac:dyDescent="0.25">
      <c r="CM281" t="s">
        <v>639</v>
      </c>
      <c r="CN281" t="s">
        <v>7</v>
      </c>
      <c r="CO281" t="s">
        <v>51</v>
      </c>
      <c r="CP281">
        <v>46112</v>
      </c>
      <c r="CQ281">
        <v>1</v>
      </c>
      <c r="CR281">
        <v>1</v>
      </c>
      <c r="CS281">
        <v>1</v>
      </c>
      <c r="CV281">
        <v>1.5289351851851853E-2</v>
      </c>
      <c r="CW281">
        <v>1.5289351851851853E-2</v>
      </c>
      <c r="CX281">
        <v>0.18997685185185184</v>
      </c>
      <c r="CY281">
        <v>0.16733796296296297</v>
      </c>
      <c r="CZ281">
        <v>52</v>
      </c>
      <c r="DA281">
        <v>84</v>
      </c>
      <c r="DB281">
        <v>12</v>
      </c>
      <c r="DC281" t="s">
        <v>721</v>
      </c>
      <c r="DD281">
        <v>11723</v>
      </c>
      <c r="DE281">
        <v>0.23080000000000001</v>
      </c>
      <c r="DF281">
        <v>2</v>
      </c>
      <c r="DG281">
        <v>0.16669999999999999</v>
      </c>
      <c r="DH281">
        <v>6000</v>
      </c>
      <c r="DI281">
        <v>3000</v>
      </c>
      <c r="DJ281">
        <v>6000</v>
      </c>
      <c r="DK281">
        <v>1</v>
      </c>
      <c r="DL281">
        <v>0.1196</v>
      </c>
      <c r="DM281">
        <v>86</v>
      </c>
      <c r="DN281">
        <v>3000</v>
      </c>
    </row>
    <row r="282" spans="91:118" x14ac:dyDescent="0.25">
      <c r="CM282" t="s">
        <v>639</v>
      </c>
      <c r="CN282" t="s">
        <v>7</v>
      </c>
      <c r="CO282" t="s">
        <v>49</v>
      </c>
      <c r="CP282">
        <v>46087</v>
      </c>
      <c r="CQ282">
        <v>1</v>
      </c>
      <c r="CR282">
        <v>1</v>
      </c>
      <c r="CT282">
        <v>1</v>
      </c>
      <c r="CV282">
        <v>0</v>
      </c>
      <c r="CW282">
        <v>0</v>
      </c>
      <c r="CX282">
        <v>0.24921296296296297</v>
      </c>
      <c r="CY282">
        <v>7.0914351851851853E-2</v>
      </c>
      <c r="CZ282">
        <v>48</v>
      </c>
      <c r="DA282">
        <v>81</v>
      </c>
      <c r="DB282">
        <v>10</v>
      </c>
      <c r="DC282">
        <v>1.7</v>
      </c>
      <c r="DD282">
        <v>18807</v>
      </c>
      <c r="DE282">
        <v>0.20830000000000001</v>
      </c>
      <c r="DF282">
        <v>2</v>
      </c>
      <c r="DG282">
        <v>0.2</v>
      </c>
      <c r="DH282">
        <v>1582</v>
      </c>
      <c r="DI282">
        <v>791</v>
      </c>
      <c r="DJ282">
        <v>700</v>
      </c>
      <c r="DK282">
        <v>0.4425</v>
      </c>
      <c r="DL282">
        <v>0.3382</v>
      </c>
      <c r="DM282">
        <v>86</v>
      </c>
      <c r="DN282">
        <v>700</v>
      </c>
    </row>
    <row r="283" spans="91:118" x14ac:dyDescent="0.25">
      <c r="CM283" t="s">
        <v>639</v>
      </c>
      <c r="CN283" t="s">
        <v>7</v>
      </c>
      <c r="CO283" t="s">
        <v>49</v>
      </c>
      <c r="CP283">
        <v>46099</v>
      </c>
      <c r="CQ283">
        <v>1</v>
      </c>
      <c r="CR283">
        <v>1</v>
      </c>
      <c r="CS283">
        <v>1</v>
      </c>
      <c r="CV283">
        <v>8.5995370370370375E-3</v>
      </c>
      <c r="CW283">
        <v>8.5995370370370375E-3</v>
      </c>
      <c r="CX283">
        <v>0.21943287037037038</v>
      </c>
      <c r="CY283">
        <v>0.12115740740740741</v>
      </c>
      <c r="CZ283">
        <v>71</v>
      </c>
      <c r="DA283">
        <v>105</v>
      </c>
      <c r="DB283">
        <v>7</v>
      </c>
      <c r="DC283" t="s">
        <v>735</v>
      </c>
      <c r="DD283">
        <v>30463</v>
      </c>
      <c r="DE283">
        <v>9.8599999999999993E-2</v>
      </c>
      <c r="DM283">
        <v>86</v>
      </c>
    </row>
    <row r="284" spans="91:118" x14ac:dyDescent="0.25">
      <c r="CM284" t="s">
        <v>639</v>
      </c>
      <c r="CN284" t="s">
        <v>7</v>
      </c>
      <c r="CO284" t="s">
        <v>49</v>
      </c>
      <c r="CP284">
        <v>46101</v>
      </c>
      <c r="CQ284">
        <v>1</v>
      </c>
      <c r="CR284">
        <v>1</v>
      </c>
      <c r="CS284">
        <v>1</v>
      </c>
      <c r="CV284">
        <v>1.5694444444444445E-2</v>
      </c>
      <c r="CW284">
        <v>1.5694444444444445E-2</v>
      </c>
      <c r="CX284">
        <v>0.17679398148148148</v>
      </c>
      <c r="CY284">
        <v>0.14106481481481481</v>
      </c>
      <c r="CZ284">
        <v>48</v>
      </c>
      <c r="DA284">
        <v>86</v>
      </c>
      <c r="DB284">
        <v>11</v>
      </c>
      <c r="DC284" t="s">
        <v>678</v>
      </c>
      <c r="DD284">
        <v>14365</v>
      </c>
      <c r="DE284">
        <v>0.22919999999999999</v>
      </c>
      <c r="DF284">
        <v>1</v>
      </c>
      <c r="DG284">
        <v>9.0899999999999995E-2</v>
      </c>
      <c r="DH284">
        <v>4000</v>
      </c>
      <c r="DI284">
        <v>4000</v>
      </c>
      <c r="DJ284">
        <v>4000</v>
      </c>
      <c r="DK284">
        <v>1</v>
      </c>
      <c r="DL284">
        <v>0.21790000000000001</v>
      </c>
      <c r="DM284">
        <v>86</v>
      </c>
      <c r="DN284">
        <v>4000</v>
      </c>
    </row>
    <row r="285" spans="91:118" x14ac:dyDescent="0.25">
      <c r="CM285" t="s">
        <v>639</v>
      </c>
      <c r="CN285" t="s">
        <v>7</v>
      </c>
      <c r="CO285" t="s">
        <v>565</v>
      </c>
      <c r="CP285">
        <v>46091</v>
      </c>
      <c r="CQ285">
        <v>1</v>
      </c>
      <c r="CR285">
        <v>1</v>
      </c>
      <c r="CU285">
        <v>1</v>
      </c>
      <c r="CV285">
        <v>0</v>
      </c>
      <c r="CW285">
        <v>0</v>
      </c>
      <c r="CX285">
        <v>0</v>
      </c>
      <c r="CY285">
        <v>0</v>
      </c>
      <c r="CZ285">
        <v>1</v>
      </c>
      <c r="DA285">
        <v>1</v>
      </c>
      <c r="DB285">
        <v>1</v>
      </c>
      <c r="DC285">
        <v>1</v>
      </c>
      <c r="DD285">
        <v>39356</v>
      </c>
      <c r="DE285">
        <v>1</v>
      </c>
      <c r="DF285">
        <v>1</v>
      </c>
      <c r="DG285">
        <v>1</v>
      </c>
      <c r="DH285">
        <v>2000</v>
      </c>
      <c r="DI285">
        <v>2000</v>
      </c>
      <c r="DJ285">
        <v>2000</v>
      </c>
      <c r="DK285">
        <v>1</v>
      </c>
      <c r="DL285">
        <v>5.0799999999999998E-2</v>
      </c>
      <c r="DM285">
        <v>86</v>
      </c>
      <c r="DN285">
        <v>2000</v>
      </c>
    </row>
    <row r="286" spans="91:118" x14ac:dyDescent="0.25">
      <c r="CM286" t="s">
        <v>639</v>
      </c>
      <c r="CN286" t="s">
        <v>7</v>
      </c>
      <c r="CO286" t="s">
        <v>565</v>
      </c>
      <c r="CP286">
        <v>46092</v>
      </c>
      <c r="CQ286">
        <v>1</v>
      </c>
      <c r="CR286">
        <v>1</v>
      </c>
      <c r="CT286">
        <v>1</v>
      </c>
      <c r="CV286">
        <v>4.7453703703703704E-4</v>
      </c>
      <c r="CW286">
        <v>4.7453703703703704E-4</v>
      </c>
      <c r="CX286">
        <v>0.18328703703703703</v>
      </c>
      <c r="CY286">
        <v>0.13373842592592591</v>
      </c>
      <c r="CZ286">
        <v>54</v>
      </c>
      <c r="DA286">
        <v>118</v>
      </c>
      <c r="DB286">
        <v>25</v>
      </c>
      <c r="DC286">
        <v>1.72</v>
      </c>
      <c r="DD286">
        <v>6833</v>
      </c>
      <c r="DE286">
        <v>0.46300000000000002</v>
      </c>
      <c r="DF286">
        <v>5</v>
      </c>
      <c r="DG286">
        <v>0.2</v>
      </c>
      <c r="DH286">
        <v>1625</v>
      </c>
      <c r="DI286">
        <v>325</v>
      </c>
      <c r="DJ286">
        <v>120</v>
      </c>
      <c r="DK286">
        <v>7.3800000000000004E-2</v>
      </c>
      <c r="DL286">
        <v>2.2200000000000001E-2</v>
      </c>
      <c r="DM286">
        <v>86</v>
      </c>
      <c r="DN286">
        <v>120</v>
      </c>
    </row>
    <row r="287" spans="91:118" x14ac:dyDescent="0.25">
      <c r="CM287" t="s">
        <v>639</v>
      </c>
      <c r="CN287" t="s">
        <v>7</v>
      </c>
      <c r="CO287" t="s">
        <v>565</v>
      </c>
      <c r="CP287">
        <v>46108</v>
      </c>
      <c r="CQ287">
        <v>1</v>
      </c>
      <c r="CR287">
        <v>1</v>
      </c>
      <c r="CT287">
        <v>1</v>
      </c>
      <c r="CV287">
        <v>1.5046296296296297E-4</v>
      </c>
      <c r="CW287">
        <v>1.5046296296296297E-4</v>
      </c>
      <c r="CX287">
        <v>0.13871527777777778</v>
      </c>
      <c r="CY287">
        <v>0.2154513888888889</v>
      </c>
      <c r="CZ287">
        <v>108</v>
      </c>
      <c r="DA287">
        <v>215</v>
      </c>
      <c r="DB287">
        <v>37</v>
      </c>
      <c r="DC287" t="s">
        <v>1119</v>
      </c>
      <c r="DD287">
        <v>17709</v>
      </c>
      <c r="DE287">
        <v>0.34260000000000002</v>
      </c>
      <c r="DF287">
        <v>2</v>
      </c>
      <c r="DG287">
        <v>5.4100000000000002E-2</v>
      </c>
      <c r="DH287">
        <v>5800</v>
      </c>
      <c r="DI287">
        <v>2900</v>
      </c>
      <c r="DJ287">
        <v>5800</v>
      </c>
      <c r="DK287">
        <v>1</v>
      </c>
      <c r="DL287">
        <v>0.21740000000000001</v>
      </c>
      <c r="DM287">
        <v>86</v>
      </c>
      <c r="DN287">
        <v>2900</v>
      </c>
    </row>
    <row r="288" spans="91:118" x14ac:dyDescent="0.25">
      <c r="CM288" t="s">
        <v>639</v>
      </c>
      <c r="CN288" t="s">
        <v>7</v>
      </c>
      <c r="CO288" t="s">
        <v>549</v>
      </c>
      <c r="CP288">
        <v>46084</v>
      </c>
      <c r="CQ288">
        <v>1</v>
      </c>
      <c r="CR288">
        <v>1</v>
      </c>
      <c r="CT288">
        <v>1</v>
      </c>
      <c r="CV288">
        <v>3.4722222222222222E-5</v>
      </c>
      <c r="CW288">
        <v>3.4722222222222222E-5</v>
      </c>
      <c r="CX288">
        <v>0.34315972222222224</v>
      </c>
      <c r="CY288">
        <v>8.8032407407407406E-2</v>
      </c>
      <c r="CZ288">
        <v>213</v>
      </c>
      <c r="DA288">
        <v>342</v>
      </c>
      <c r="DB288">
        <v>62</v>
      </c>
      <c r="DC288" t="s">
        <v>1120</v>
      </c>
      <c r="DD288">
        <v>6852</v>
      </c>
      <c r="DE288">
        <v>0.29110000000000003</v>
      </c>
      <c r="DF288">
        <v>2</v>
      </c>
      <c r="DG288">
        <v>3.2300000000000002E-2</v>
      </c>
      <c r="DH288">
        <v>970</v>
      </c>
      <c r="DI288">
        <v>485</v>
      </c>
      <c r="DJ288">
        <v>970</v>
      </c>
      <c r="DK288">
        <v>1</v>
      </c>
      <c r="DL288">
        <v>0.50319999999999998</v>
      </c>
      <c r="DM288">
        <v>86</v>
      </c>
      <c r="DN288">
        <v>485</v>
      </c>
    </row>
    <row r="289" spans="91:118" x14ac:dyDescent="0.25">
      <c r="CM289" t="s">
        <v>639</v>
      </c>
      <c r="CN289" t="s">
        <v>7</v>
      </c>
      <c r="CO289" t="s">
        <v>549</v>
      </c>
      <c r="CP289">
        <v>46086</v>
      </c>
      <c r="CQ289">
        <v>1</v>
      </c>
      <c r="CR289">
        <v>1</v>
      </c>
      <c r="CT289">
        <v>1</v>
      </c>
      <c r="CV289">
        <v>0</v>
      </c>
      <c r="CW289">
        <v>0</v>
      </c>
      <c r="CX289">
        <v>0.34042824074074074</v>
      </c>
      <c r="CY289">
        <v>9.554398148148148E-2</v>
      </c>
      <c r="CZ289">
        <v>211</v>
      </c>
      <c r="DA289">
        <v>319</v>
      </c>
      <c r="DB289">
        <v>58</v>
      </c>
      <c r="DC289" t="s">
        <v>1121</v>
      </c>
      <c r="DD289">
        <v>9816</v>
      </c>
      <c r="DE289">
        <v>0.27489999999999998</v>
      </c>
      <c r="DF289">
        <v>1</v>
      </c>
      <c r="DG289">
        <v>1.72E-2</v>
      </c>
      <c r="DH289">
        <v>250</v>
      </c>
      <c r="DI289">
        <v>250</v>
      </c>
      <c r="DJ289">
        <v>250</v>
      </c>
      <c r="DK289">
        <v>1</v>
      </c>
      <c r="DL289">
        <v>0.69510000000000005</v>
      </c>
      <c r="DM289">
        <v>86</v>
      </c>
      <c r="DN289">
        <v>250</v>
      </c>
    </row>
    <row r="290" spans="91:118" x14ac:dyDescent="0.25">
      <c r="CM290" t="s">
        <v>639</v>
      </c>
      <c r="CN290" t="s">
        <v>7</v>
      </c>
      <c r="CO290" t="s">
        <v>77</v>
      </c>
      <c r="CP290">
        <v>46084</v>
      </c>
      <c r="CQ290">
        <v>1</v>
      </c>
      <c r="CR290">
        <v>1</v>
      </c>
      <c r="CT290">
        <v>1</v>
      </c>
      <c r="CV290">
        <v>0</v>
      </c>
      <c r="CW290">
        <v>0</v>
      </c>
      <c r="CX290">
        <v>0.3153125</v>
      </c>
      <c r="CY290">
        <v>4.7847222222222222E-2</v>
      </c>
      <c r="CZ290">
        <v>136</v>
      </c>
      <c r="DA290">
        <v>256</v>
      </c>
      <c r="DB290">
        <v>44</v>
      </c>
      <c r="DC290" t="s">
        <v>678</v>
      </c>
      <c r="DD290">
        <v>11153</v>
      </c>
      <c r="DE290">
        <v>0.32350000000000001</v>
      </c>
      <c r="DF290">
        <v>2</v>
      </c>
      <c r="DG290">
        <v>4.5499999999999999E-2</v>
      </c>
      <c r="DH290">
        <v>496</v>
      </c>
      <c r="DI290">
        <v>248</v>
      </c>
      <c r="DJ290">
        <v>496</v>
      </c>
      <c r="DK290">
        <v>1</v>
      </c>
      <c r="DM290">
        <v>86</v>
      </c>
      <c r="DN290">
        <v>248</v>
      </c>
    </row>
    <row r="291" spans="91:118" x14ac:dyDescent="0.25">
      <c r="CM291" t="s">
        <v>639</v>
      </c>
      <c r="CN291" t="s">
        <v>7</v>
      </c>
      <c r="CO291" t="s">
        <v>77</v>
      </c>
      <c r="CP291">
        <v>46101</v>
      </c>
      <c r="CQ291">
        <v>1</v>
      </c>
      <c r="CR291">
        <v>1</v>
      </c>
      <c r="CT291">
        <v>1</v>
      </c>
      <c r="CV291">
        <v>0</v>
      </c>
      <c r="CW291">
        <v>0</v>
      </c>
      <c r="CX291">
        <v>0.2197337962962963</v>
      </c>
      <c r="CY291">
        <v>0.1265162037037037</v>
      </c>
      <c r="CZ291">
        <v>81</v>
      </c>
      <c r="DA291">
        <v>155</v>
      </c>
      <c r="DB291">
        <v>14</v>
      </c>
      <c r="DC291" t="s">
        <v>767</v>
      </c>
      <c r="DD291">
        <v>16438</v>
      </c>
      <c r="DE291">
        <v>0.17280000000000001</v>
      </c>
      <c r="DF291">
        <v>1</v>
      </c>
      <c r="DG291">
        <v>7.1400000000000005E-2</v>
      </c>
      <c r="DH291">
        <v>330</v>
      </c>
      <c r="DI291">
        <v>330</v>
      </c>
      <c r="DJ291">
        <v>330</v>
      </c>
      <c r="DK291">
        <v>1</v>
      </c>
      <c r="DL291">
        <v>0.17979999999999999</v>
      </c>
      <c r="DM291">
        <v>86</v>
      </c>
      <c r="DN291">
        <v>330</v>
      </c>
    </row>
    <row r="292" spans="91:118" x14ac:dyDescent="0.25">
      <c r="CM292" t="s">
        <v>639</v>
      </c>
      <c r="CN292" t="s">
        <v>7</v>
      </c>
      <c r="CO292" t="s">
        <v>566</v>
      </c>
      <c r="CP292">
        <v>46099</v>
      </c>
      <c r="CQ292">
        <v>1</v>
      </c>
      <c r="CR292">
        <v>1</v>
      </c>
      <c r="CS292">
        <v>1</v>
      </c>
      <c r="CV292">
        <v>2.4918981481481483E-2</v>
      </c>
      <c r="CW292">
        <v>2.4918981481481483E-2</v>
      </c>
      <c r="CX292">
        <v>0.16342592592592592</v>
      </c>
      <c r="CY292">
        <v>0.12724537037037037</v>
      </c>
      <c r="CZ292">
        <v>134</v>
      </c>
      <c r="DA292">
        <v>233</v>
      </c>
      <c r="DB292">
        <v>20</v>
      </c>
      <c r="DC292">
        <v>1.4</v>
      </c>
      <c r="DD292">
        <v>7824</v>
      </c>
      <c r="DE292">
        <v>0.14929999999999999</v>
      </c>
      <c r="DM292">
        <v>86</v>
      </c>
    </row>
    <row r="293" spans="91:118" x14ac:dyDescent="0.25">
      <c r="CM293" t="s">
        <v>639</v>
      </c>
      <c r="CN293" t="s">
        <v>7</v>
      </c>
      <c r="CO293" t="s">
        <v>73</v>
      </c>
      <c r="CP293">
        <v>46085</v>
      </c>
      <c r="CQ293">
        <v>1</v>
      </c>
      <c r="CR293">
        <v>1</v>
      </c>
      <c r="CS293">
        <v>1</v>
      </c>
      <c r="CV293">
        <v>5.6828703703703702E-3</v>
      </c>
      <c r="CW293">
        <v>5.6828703703703702E-3</v>
      </c>
      <c r="CX293">
        <v>0.1867824074074074</v>
      </c>
      <c r="CY293">
        <v>8.1597222222222224E-2</v>
      </c>
      <c r="CZ293">
        <v>51</v>
      </c>
      <c r="DA293">
        <v>88</v>
      </c>
      <c r="DB293">
        <v>13</v>
      </c>
      <c r="DC293" t="s">
        <v>716</v>
      </c>
      <c r="DD293">
        <v>18942</v>
      </c>
      <c r="DE293">
        <v>0.25490000000000002</v>
      </c>
      <c r="DF293">
        <v>1</v>
      </c>
      <c r="DG293">
        <v>7.6899999999999996E-2</v>
      </c>
      <c r="DH293">
        <v>390</v>
      </c>
      <c r="DI293">
        <v>390</v>
      </c>
      <c r="DM293">
        <v>86</v>
      </c>
    </row>
    <row r="294" spans="91:118" x14ac:dyDescent="0.25">
      <c r="CM294" t="s">
        <v>639</v>
      </c>
      <c r="CN294" t="s">
        <v>7</v>
      </c>
      <c r="CO294" t="s">
        <v>73</v>
      </c>
      <c r="CP294">
        <v>46087</v>
      </c>
      <c r="CQ294">
        <v>1</v>
      </c>
      <c r="CR294">
        <v>1</v>
      </c>
      <c r="CT294">
        <v>1</v>
      </c>
      <c r="CV294">
        <v>4.6296296296296294E-5</v>
      </c>
      <c r="CW294">
        <v>4.6296296296296294E-5</v>
      </c>
      <c r="CX294">
        <v>0.24239583333333334</v>
      </c>
      <c r="CY294">
        <v>0.10998842592592592</v>
      </c>
      <c r="CZ294">
        <v>42</v>
      </c>
      <c r="DA294">
        <v>72</v>
      </c>
      <c r="DB294">
        <v>13</v>
      </c>
      <c r="DC294" t="s">
        <v>804</v>
      </c>
      <c r="DD294">
        <v>10189</v>
      </c>
      <c r="DE294">
        <v>0.3095</v>
      </c>
      <c r="DF294">
        <v>2</v>
      </c>
      <c r="DG294">
        <v>0.15379999999999999</v>
      </c>
      <c r="DH294">
        <v>1290</v>
      </c>
      <c r="DI294">
        <v>645</v>
      </c>
      <c r="DJ294">
        <v>1290</v>
      </c>
      <c r="DK294">
        <v>1</v>
      </c>
      <c r="DL294">
        <v>0.16020000000000001</v>
      </c>
      <c r="DM294">
        <v>86</v>
      </c>
      <c r="DN294">
        <v>645</v>
      </c>
    </row>
    <row r="295" spans="91:118" x14ac:dyDescent="0.25">
      <c r="CM295" t="s">
        <v>639</v>
      </c>
      <c r="CN295" t="s">
        <v>7</v>
      </c>
      <c r="CO295" t="s">
        <v>73</v>
      </c>
      <c r="CP295">
        <v>46099</v>
      </c>
      <c r="CQ295">
        <v>1</v>
      </c>
      <c r="CR295">
        <v>1</v>
      </c>
      <c r="CS295">
        <v>1</v>
      </c>
      <c r="CV295">
        <v>1.2222222222222223E-2</v>
      </c>
      <c r="CW295">
        <v>1.2222222222222223E-2</v>
      </c>
      <c r="CX295">
        <v>0.20174768518518518</v>
      </c>
      <c r="CY295">
        <v>0.11635416666666666</v>
      </c>
      <c r="CZ295">
        <v>66</v>
      </c>
      <c r="DA295">
        <v>104</v>
      </c>
      <c r="DB295">
        <v>11</v>
      </c>
      <c r="DC295" t="s">
        <v>1022</v>
      </c>
      <c r="DD295">
        <v>33901</v>
      </c>
      <c r="DE295">
        <v>0.16669999999999999</v>
      </c>
      <c r="DM295">
        <v>86</v>
      </c>
    </row>
    <row r="296" spans="91:118" x14ac:dyDescent="0.25">
      <c r="CM296" t="s">
        <v>639</v>
      </c>
      <c r="CN296" t="s">
        <v>7</v>
      </c>
      <c r="CO296" t="s">
        <v>557</v>
      </c>
      <c r="CP296">
        <v>46097</v>
      </c>
      <c r="CQ296">
        <v>1</v>
      </c>
      <c r="CR296">
        <v>1</v>
      </c>
      <c r="CT296">
        <v>1</v>
      </c>
      <c r="CV296">
        <v>0</v>
      </c>
      <c r="CW296">
        <v>0</v>
      </c>
      <c r="CX296">
        <v>0.2620601851851852</v>
      </c>
      <c r="CY296">
        <v>0.11366898148148148</v>
      </c>
      <c r="CZ296">
        <v>116</v>
      </c>
      <c r="DA296">
        <v>216</v>
      </c>
      <c r="DB296">
        <v>44</v>
      </c>
      <c r="DC296" t="s">
        <v>999</v>
      </c>
      <c r="DD296">
        <v>10105</v>
      </c>
      <c r="DE296">
        <v>0.37930000000000003</v>
      </c>
      <c r="DF296">
        <v>2</v>
      </c>
      <c r="DG296">
        <v>4.5499999999999999E-2</v>
      </c>
      <c r="DH296">
        <v>695</v>
      </c>
      <c r="DI296">
        <v>348</v>
      </c>
      <c r="DJ296">
        <v>500</v>
      </c>
      <c r="DK296">
        <v>0.71940000000000004</v>
      </c>
      <c r="DL296">
        <v>0.12870000000000001</v>
      </c>
      <c r="DM296">
        <v>86</v>
      </c>
      <c r="DN296">
        <v>500</v>
      </c>
    </row>
    <row r="297" spans="91:118" x14ac:dyDescent="0.25">
      <c r="CM297" t="s">
        <v>639</v>
      </c>
      <c r="CN297" t="s">
        <v>3</v>
      </c>
      <c r="CO297" t="s">
        <v>493</v>
      </c>
      <c r="CP297">
        <v>46091</v>
      </c>
      <c r="CQ297">
        <v>1</v>
      </c>
      <c r="CR297">
        <v>1</v>
      </c>
      <c r="CT297">
        <v>1</v>
      </c>
      <c r="CV297">
        <v>0</v>
      </c>
      <c r="CW297">
        <v>0</v>
      </c>
      <c r="CX297">
        <v>0.3361574074074074</v>
      </c>
      <c r="CY297">
        <v>8.8506944444444444E-2</v>
      </c>
      <c r="CZ297">
        <v>223</v>
      </c>
      <c r="DA297">
        <v>302</v>
      </c>
      <c r="DB297">
        <v>26</v>
      </c>
      <c r="DC297" t="s">
        <v>713</v>
      </c>
      <c r="DD297">
        <v>42493</v>
      </c>
      <c r="DE297">
        <v>0.1166</v>
      </c>
      <c r="DF297">
        <v>1</v>
      </c>
      <c r="DG297">
        <v>3.85E-2</v>
      </c>
      <c r="DH297">
        <v>900</v>
      </c>
      <c r="DI297">
        <v>900</v>
      </c>
      <c r="DJ297">
        <v>900</v>
      </c>
      <c r="DK297">
        <v>1</v>
      </c>
      <c r="DL297">
        <v>0.26840000000000003</v>
      </c>
      <c r="DM297">
        <v>86</v>
      </c>
      <c r="DN297">
        <v>900</v>
      </c>
    </row>
    <row r="298" spans="91:118" x14ac:dyDescent="0.25">
      <c r="CM298" t="s">
        <v>639</v>
      </c>
      <c r="CN298" t="s">
        <v>3</v>
      </c>
      <c r="CO298" t="s">
        <v>32</v>
      </c>
      <c r="CP298">
        <v>46105</v>
      </c>
      <c r="CQ298">
        <v>1</v>
      </c>
      <c r="CR298">
        <v>1</v>
      </c>
      <c r="CT298">
        <v>1</v>
      </c>
      <c r="CV298">
        <v>1.3888888888888889E-4</v>
      </c>
      <c r="CW298">
        <v>1.3888888888888889E-4</v>
      </c>
      <c r="CX298">
        <v>0.24263888888888888</v>
      </c>
      <c r="CY298">
        <v>0.19871527777777778</v>
      </c>
      <c r="CZ298">
        <v>102</v>
      </c>
      <c r="DA298">
        <v>207</v>
      </c>
      <c r="DB298">
        <v>29</v>
      </c>
      <c r="DC298" t="s">
        <v>847</v>
      </c>
      <c r="DD298">
        <v>39675</v>
      </c>
      <c r="DE298">
        <v>0.2843</v>
      </c>
      <c r="DF298">
        <v>1</v>
      </c>
      <c r="DG298">
        <v>3.4500000000000003E-2</v>
      </c>
      <c r="DH298">
        <v>3000</v>
      </c>
      <c r="DI298">
        <v>3000</v>
      </c>
      <c r="DJ298">
        <v>3000</v>
      </c>
      <c r="DK298">
        <v>1</v>
      </c>
      <c r="DL298">
        <v>0.34539999999999998</v>
      </c>
      <c r="DM298">
        <v>86</v>
      </c>
      <c r="DN298">
        <v>3000</v>
      </c>
    </row>
    <row r="299" spans="91:118" x14ac:dyDescent="0.25">
      <c r="CM299" t="s">
        <v>639</v>
      </c>
      <c r="CN299" t="s">
        <v>3</v>
      </c>
      <c r="CO299" t="s">
        <v>68</v>
      </c>
      <c r="CP299">
        <v>46094</v>
      </c>
      <c r="CQ299">
        <v>1</v>
      </c>
      <c r="CR299">
        <v>1</v>
      </c>
      <c r="CV299">
        <v>3.4953703703703705E-3</v>
      </c>
      <c r="CW299">
        <v>3.4953703703703705E-3</v>
      </c>
      <c r="CX299">
        <v>0.22285879629629629</v>
      </c>
      <c r="CY299">
        <v>0.10394675925925925</v>
      </c>
      <c r="CZ299">
        <v>67</v>
      </c>
      <c r="DA299">
        <v>174</v>
      </c>
      <c r="DB299">
        <v>15</v>
      </c>
      <c r="DC299">
        <v>1.8</v>
      </c>
      <c r="DD299">
        <v>30344</v>
      </c>
      <c r="DE299">
        <v>0.22389999999999999</v>
      </c>
      <c r="DF299">
        <v>1</v>
      </c>
      <c r="DG299">
        <v>6.6699999999999995E-2</v>
      </c>
      <c r="DH299">
        <v>260</v>
      </c>
      <c r="DI299">
        <v>260</v>
      </c>
      <c r="DJ299">
        <v>260</v>
      </c>
      <c r="DK299">
        <v>1</v>
      </c>
      <c r="DL299">
        <v>0.81569999999999998</v>
      </c>
      <c r="DM299">
        <v>86</v>
      </c>
      <c r="DN299">
        <v>260</v>
      </c>
    </row>
    <row r="300" spans="91:118" x14ac:dyDescent="0.25">
      <c r="CM300" t="s">
        <v>639</v>
      </c>
      <c r="CN300" t="s">
        <v>3</v>
      </c>
      <c r="CO300" t="s">
        <v>38</v>
      </c>
      <c r="CP300">
        <v>46086</v>
      </c>
      <c r="CQ300">
        <v>1</v>
      </c>
      <c r="CR300">
        <v>1</v>
      </c>
      <c r="CT300">
        <v>1</v>
      </c>
      <c r="CV300">
        <v>0</v>
      </c>
      <c r="CW300">
        <v>0</v>
      </c>
      <c r="CX300">
        <v>0.31665509259259261</v>
      </c>
      <c r="CY300">
        <v>0.10890046296296296</v>
      </c>
      <c r="CZ300">
        <v>67</v>
      </c>
      <c r="DA300">
        <v>105</v>
      </c>
      <c r="DB300">
        <v>32</v>
      </c>
      <c r="DC300">
        <v>1.78125</v>
      </c>
      <c r="DD300">
        <v>14015</v>
      </c>
      <c r="DE300">
        <v>0.47760000000000002</v>
      </c>
      <c r="DF300">
        <v>2</v>
      </c>
      <c r="DG300">
        <v>6.25E-2</v>
      </c>
      <c r="DH300">
        <v>10150</v>
      </c>
      <c r="DI300">
        <v>5075</v>
      </c>
      <c r="DJ300">
        <v>10150</v>
      </c>
      <c r="DK300">
        <v>1</v>
      </c>
      <c r="DL300">
        <v>0.38169999999999998</v>
      </c>
      <c r="DM300">
        <v>86</v>
      </c>
      <c r="DN300">
        <v>5075</v>
      </c>
    </row>
    <row r="301" spans="91:118" x14ac:dyDescent="0.25">
      <c r="CM301" t="s">
        <v>639</v>
      </c>
      <c r="CN301" t="s">
        <v>3</v>
      </c>
      <c r="CO301" t="s">
        <v>38</v>
      </c>
      <c r="CP301">
        <v>46097</v>
      </c>
      <c r="CQ301">
        <v>1</v>
      </c>
      <c r="CR301">
        <v>1</v>
      </c>
      <c r="CT301">
        <v>1</v>
      </c>
      <c r="CV301">
        <v>9.2592592592592588E-5</v>
      </c>
      <c r="CW301">
        <v>9.2592592592592588E-5</v>
      </c>
      <c r="CX301">
        <v>0.27641203703703704</v>
      </c>
      <c r="CY301">
        <v>0.14284722222222221</v>
      </c>
      <c r="CZ301">
        <v>94</v>
      </c>
      <c r="DA301">
        <v>152</v>
      </c>
      <c r="DB301">
        <v>45</v>
      </c>
      <c r="DC301" t="s">
        <v>1122</v>
      </c>
      <c r="DD301">
        <v>20104</v>
      </c>
      <c r="DE301">
        <v>0.47870000000000001</v>
      </c>
      <c r="DF301">
        <v>6</v>
      </c>
      <c r="DG301">
        <v>0.1333</v>
      </c>
      <c r="DH301">
        <v>6950</v>
      </c>
      <c r="DI301">
        <v>1158</v>
      </c>
      <c r="DJ301">
        <v>6350</v>
      </c>
      <c r="DK301">
        <v>0.91369999999999996</v>
      </c>
      <c r="DL301">
        <v>0.4294</v>
      </c>
      <c r="DM301">
        <v>86</v>
      </c>
      <c r="DN301">
        <v>1270</v>
      </c>
    </row>
    <row r="302" spans="91:118" x14ac:dyDescent="0.25">
      <c r="CM302" t="s">
        <v>639</v>
      </c>
      <c r="CN302" t="s">
        <v>3</v>
      </c>
      <c r="CO302" t="s">
        <v>38</v>
      </c>
      <c r="CP302">
        <v>46099</v>
      </c>
      <c r="CQ302">
        <v>1</v>
      </c>
      <c r="CR302">
        <v>1</v>
      </c>
      <c r="CV302">
        <v>4.0393518518518521E-3</v>
      </c>
      <c r="CW302">
        <v>4.0393518518518521E-3</v>
      </c>
      <c r="CX302">
        <v>0.22983796296296297</v>
      </c>
      <c r="CY302">
        <v>0.17402777777777778</v>
      </c>
      <c r="CZ302">
        <v>89</v>
      </c>
      <c r="DA302">
        <v>132</v>
      </c>
      <c r="DB302">
        <v>34</v>
      </c>
      <c r="DC302" t="s">
        <v>787</v>
      </c>
      <c r="DD302">
        <v>23873</v>
      </c>
      <c r="DE302">
        <v>0.38200000000000001</v>
      </c>
      <c r="DF302">
        <v>2</v>
      </c>
      <c r="DG302">
        <v>5.8799999999999998E-2</v>
      </c>
      <c r="DH302">
        <v>5500</v>
      </c>
      <c r="DI302">
        <v>2750</v>
      </c>
      <c r="DJ302">
        <v>5500</v>
      </c>
      <c r="DK302">
        <v>1</v>
      </c>
      <c r="DL302">
        <v>0.1888</v>
      </c>
      <c r="DM302">
        <v>86</v>
      </c>
      <c r="DN302">
        <v>2750</v>
      </c>
    </row>
    <row r="303" spans="91:118" x14ac:dyDescent="0.25">
      <c r="CM303" t="s">
        <v>639</v>
      </c>
      <c r="CN303" t="s">
        <v>3</v>
      </c>
      <c r="CO303" t="s">
        <v>79</v>
      </c>
      <c r="CP303">
        <v>46083</v>
      </c>
      <c r="CQ303">
        <v>1</v>
      </c>
      <c r="CR303">
        <v>1</v>
      </c>
      <c r="CT303">
        <v>1</v>
      </c>
      <c r="CV303">
        <v>2.7777777777777778E-4</v>
      </c>
      <c r="CW303">
        <v>2.7777777777777778E-4</v>
      </c>
      <c r="CX303">
        <v>0.25799768518518518</v>
      </c>
      <c r="CY303">
        <v>4.6481481481481485E-2</v>
      </c>
      <c r="CZ303">
        <v>80</v>
      </c>
      <c r="DA303">
        <v>115</v>
      </c>
      <c r="DB303">
        <v>39</v>
      </c>
      <c r="DC303" t="s">
        <v>848</v>
      </c>
      <c r="DD303">
        <v>32401</v>
      </c>
      <c r="DE303">
        <v>0.48749999999999999</v>
      </c>
      <c r="DF303">
        <v>11</v>
      </c>
      <c r="DG303">
        <v>0.28210000000000002</v>
      </c>
      <c r="DH303">
        <v>26017</v>
      </c>
      <c r="DI303">
        <v>2365</v>
      </c>
      <c r="DJ303">
        <v>25005</v>
      </c>
      <c r="DK303">
        <v>0.96109999999999995</v>
      </c>
      <c r="DL303">
        <v>5.8400000000000001E-2</v>
      </c>
      <c r="DM303">
        <v>86</v>
      </c>
      <c r="DN303">
        <v>3126</v>
      </c>
    </row>
    <row r="304" spans="91:118" x14ac:dyDescent="0.25">
      <c r="CM304" t="s">
        <v>639</v>
      </c>
      <c r="CN304" t="s">
        <v>3</v>
      </c>
      <c r="CO304" t="s">
        <v>78</v>
      </c>
      <c r="CP304">
        <v>46099</v>
      </c>
      <c r="CQ304">
        <v>1</v>
      </c>
      <c r="CR304">
        <v>1</v>
      </c>
      <c r="CT304">
        <v>1</v>
      </c>
      <c r="CV304">
        <v>6.9444444444444444E-5</v>
      </c>
      <c r="CW304">
        <v>6.9444444444444444E-5</v>
      </c>
      <c r="CX304">
        <v>0.30168981481481483</v>
      </c>
      <c r="CY304">
        <v>0.11508101851851851</v>
      </c>
      <c r="CZ304">
        <v>95</v>
      </c>
      <c r="DA304">
        <v>153</v>
      </c>
      <c r="DB304">
        <v>34</v>
      </c>
      <c r="DC304">
        <v>2</v>
      </c>
      <c r="DD304">
        <v>17513</v>
      </c>
      <c r="DE304">
        <v>0.3579</v>
      </c>
      <c r="DF304">
        <v>2</v>
      </c>
      <c r="DG304">
        <v>5.8799999999999998E-2</v>
      </c>
      <c r="DH304">
        <v>8280</v>
      </c>
      <c r="DI304">
        <v>4140</v>
      </c>
      <c r="DJ304">
        <v>8000</v>
      </c>
      <c r="DK304">
        <v>0.96619999999999995</v>
      </c>
      <c r="DL304">
        <v>0.24829999999999999</v>
      </c>
      <c r="DM304">
        <v>86</v>
      </c>
      <c r="DN304">
        <v>8000</v>
      </c>
    </row>
    <row r="305" spans="91:118" x14ac:dyDescent="0.25">
      <c r="CM305" t="s">
        <v>639</v>
      </c>
      <c r="CN305" t="s">
        <v>3</v>
      </c>
      <c r="CO305" t="s">
        <v>76</v>
      </c>
      <c r="CP305">
        <v>46100</v>
      </c>
      <c r="CQ305">
        <v>1</v>
      </c>
      <c r="CR305">
        <v>1</v>
      </c>
      <c r="CT305">
        <v>1</v>
      </c>
      <c r="CV305">
        <v>6.9444444444444444E-5</v>
      </c>
      <c r="CW305">
        <v>6.9444444444444444E-5</v>
      </c>
      <c r="CX305">
        <v>0.25393518518518521</v>
      </c>
      <c r="CY305">
        <v>6.6724537037037041E-2</v>
      </c>
      <c r="CZ305">
        <v>115</v>
      </c>
      <c r="DA305">
        <v>144</v>
      </c>
      <c r="DB305">
        <v>11</v>
      </c>
      <c r="DC305">
        <v>2</v>
      </c>
      <c r="DD305">
        <v>20657</v>
      </c>
      <c r="DE305">
        <v>9.5699999999999993E-2</v>
      </c>
      <c r="DF305">
        <v>1</v>
      </c>
      <c r="DG305">
        <v>9.0899999999999995E-2</v>
      </c>
      <c r="DH305">
        <v>4000</v>
      </c>
      <c r="DI305">
        <v>4000</v>
      </c>
      <c r="DJ305">
        <v>4000</v>
      </c>
      <c r="DK305">
        <v>1</v>
      </c>
      <c r="DL305">
        <v>0.12609999999999999</v>
      </c>
      <c r="DM305">
        <v>86</v>
      </c>
      <c r="DN305">
        <v>4000</v>
      </c>
    </row>
    <row r="306" spans="91:118" x14ac:dyDescent="0.25">
      <c r="CM306" t="s">
        <v>639</v>
      </c>
      <c r="CN306" t="s">
        <v>3</v>
      </c>
      <c r="CO306" t="s">
        <v>76</v>
      </c>
      <c r="CP306">
        <v>46101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0.1879976851851852</v>
      </c>
      <c r="CY306">
        <v>0.14775462962962962</v>
      </c>
      <c r="CZ306">
        <v>81</v>
      </c>
      <c r="DA306">
        <v>109</v>
      </c>
      <c r="DB306">
        <v>14</v>
      </c>
      <c r="DC306" t="s">
        <v>750</v>
      </c>
      <c r="DD306">
        <v>22346</v>
      </c>
      <c r="DE306">
        <v>0.17280000000000001</v>
      </c>
      <c r="DF306">
        <v>1</v>
      </c>
      <c r="DG306">
        <v>7.1400000000000005E-2</v>
      </c>
      <c r="DH306">
        <v>400</v>
      </c>
      <c r="DI306">
        <v>400</v>
      </c>
      <c r="DJ306">
        <v>400</v>
      </c>
      <c r="DK306">
        <v>1</v>
      </c>
      <c r="DL306">
        <v>0.42749999999999999</v>
      </c>
      <c r="DM306">
        <v>86</v>
      </c>
      <c r="DN306">
        <v>400</v>
      </c>
    </row>
    <row r="307" spans="91:118" x14ac:dyDescent="0.25">
      <c r="CM307" t="s">
        <v>639</v>
      </c>
      <c r="CN307" t="s">
        <v>125</v>
      </c>
      <c r="CO307" t="s">
        <v>109</v>
      </c>
      <c r="CP307">
        <v>46101</v>
      </c>
      <c r="CQ307">
        <v>1</v>
      </c>
      <c r="CR307">
        <v>1</v>
      </c>
      <c r="CT307">
        <v>1</v>
      </c>
      <c r="CV307">
        <v>3.1250000000000001E-4</v>
      </c>
      <c r="CW307">
        <v>3.1250000000000001E-4</v>
      </c>
      <c r="CX307">
        <v>0.21725694444444443</v>
      </c>
      <c r="CY307">
        <v>0.1233912037037037</v>
      </c>
      <c r="CZ307">
        <v>74</v>
      </c>
      <c r="DA307">
        <v>161</v>
      </c>
      <c r="DB307">
        <v>16</v>
      </c>
      <c r="DC307">
        <v>1.5625</v>
      </c>
      <c r="DD307">
        <v>40883</v>
      </c>
      <c r="DE307">
        <v>0.2162</v>
      </c>
      <c r="DF307">
        <v>1</v>
      </c>
      <c r="DG307">
        <v>6.25E-2</v>
      </c>
      <c r="DH307">
        <v>1400</v>
      </c>
      <c r="DI307">
        <v>1400</v>
      </c>
      <c r="DJ307">
        <v>1400</v>
      </c>
      <c r="DK307">
        <v>1</v>
      </c>
      <c r="DL307">
        <v>0.25940000000000002</v>
      </c>
      <c r="DM307">
        <v>84</v>
      </c>
      <c r="DN307">
        <v>1400</v>
      </c>
    </row>
    <row r="308" spans="91:118" x14ac:dyDescent="0.25">
      <c r="CM308" t="s">
        <v>639</v>
      </c>
      <c r="CN308" t="s">
        <v>125</v>
      </c>
      <c r="CO308" t="s">
        <v>60</v>
      </c>
      <c r="CP308">
        <v>46084</v>
      </c>
      <c r="CQ308">
        <v>1</v>
      </c>
      <c r="CR308">
        <v>1</v>
      </c>
      <c r="CT308">
        <v>1</v>
      </c>
      <c r="CV308">
        <v>6.9444444444444444E-5</v>
      </c>
      <c r="CW308">
        <v>6.9444444444444444E-5</v>
      </c>
      <c r="CX308">
        <v>0.32903935185185185</v>
      </c>
      <c r="CY308">
        <v>5.4351851851851853E-2</v>
      </c>
      <c r="CZ308">
        <v>108</v>
      </c>
      <c r="DA308">
        <v>149</v>
      </c>
      <c r="DB308">
        <v>5</v>
      </c>
      <c r="DC308">
        <v>2.4</v>
      </c>
      <c r="DD308">
        <v>58170</v>
      </c>
      <c r="DE308">
        <v>4.6300000000000001E-2</v>
      </c>
      <c r="DF308">
        <v>1</v>
      </c>
      <c r="DG308">
        <v>0.2</v>
      </c>
      <c r="DH308">
        <v>19400</v>
      </c>
      <c r="DI308">
        <v>19400</v>
      </c>
      <c r="DJ308">
        <v>1000</v>
      </c>
      <c r="DK308">
        <v>5.1499999999999997E-2</v>
      </c>
      <c r="DM308">
        <v>84</v>
      </c>
      <c r="DN308">
        <v>1000</v>
      </c>
    </row>
    <row r="309" spans="91:118" x14ac:dyDescent="0.25">
      <c r="CM309" t="s">
        <v>639</v>
      </c>
      <c r="CN309" t="s">
        <v>125</v>
      </c>
      <c r="CO309" t="s">
        <v>85</v>
      </c>
      <c r="CP309">
        <v>46098</v>
      </c>
      <c r="CQ309">
        <v>1</v>
      </c>
      <c r="CR309">
        <v>1</v>
      </c>
      <c r="CT309">
        <v>1</v>
      </c>
      <c r="CV309">
        <v>1.5046296296296297E-4</v>
      </c>
      <c r="CW309">
        <v>1.5046296296296297E-4</v>
      </c>
      <c r="CX309">
        <v>0.22388888888888889</v>
      </c>
      <c r="CY309">
        <v>0.12469907407407407</v>
      </c>
      <c r="CZ309">
        <v>96</v>
      </c>
      <c r="DA309">
        <v>201</v>
      </c>
      <c r="DB309">
        <v>23</v>
      </c>
      <c r="DC309" t="s">
        <v>959</v>
      </c>
      <c r="DD309">
        <v>37881</v>
      </c>
      <c r="DE309">
        <v>0.23960000000000001</v>
      </c>
      <c r="DF309">
        <v>1</v>
      </c>
      <c r="DG309">
        <v>4.3499999999999997E-2</v>
      </c>
      <c r="DH309">
        <v>320</v>
      </c>
      <c r="DI309">
        <v>320</v>
      </c>
      <c r="DJ309">
        <v>320</v>
      </c>
      <c r="DK309">
        <v>1</v>
      </c>
      <c r="DL309">
        <v>0.45760000000000001</v>
      </c>
      <c r="DM309">
        <v>84</v>
      </c>
      <c r="DN309">
        <v>320</v>
      </c>
    </row>
    <row r="310" spans="91:118" x14ac:dyDescent="0.25">
      <c r="CM310" t="s">
        <v>639</v>
      </c>
      <c r="CN310" t="s">
        <v>125</v>
      </c>
      <c r="CO310" t="s">
        <v>85</v>
      </c>
      <c r="CP310">
        <v>46106</v>
      </c>
      <c r="CQ310">
        <v>1</v>
      </c>
      <c r="CR310">
        <v>1</v>
      </c>
      <c r="CT310">
        <v>1</v>
      </c>
      <c r="CV310">
        <v>1.273148148148148E-4</v>
      </c>
      <c r="CW310">
        <v>1.273148148148148E-4</v>
      </c>
      <c r="CX310">
        <v>0.16196759259259258</v>
      </c>
      <c r="CY310">
        <v>0.19333333333333333</v>
      </c>
      <c r="CZ310">
        <v>69</v>
      </c>
      <c r="DA310">
        <v>183</v>
      </c>
      <c r="DB310">
        <v>11</v>
      </c>
      <c r="DC310" t="s">
        <v>678</v>
      </c>
      <c r="DD310">
        <v>44745</v>
      </c>
      <c r="DE310">
        <v>0.15939999999999999</v>
      </c>
      <c r="DF310">
        <v>1</v>
      </c>
      <c r="DG310">
        <v>9.0899999999999995E-2</v>
      </c>
      <c r="DH310">
        <v>350</v>
      </c>
      <c r="DI310">
        <v>350</v>
      </c>
      <c r="DJ310">
        <v>350</v>
      </c>
      <c r="DK310">
        <v>1</v>
      </c>
      <c r="DL310">
        <v>0.2525</v>
      </c>
      <c r="DM310">
        <v>84</v>
      </c>
      <c r="DN310">
        <v>350</v>
      </c>
    </row>
    <row r="311" spans="91:118" x14ac:dyDescent="0.25">
      <c r="CM311" t="s">
        <v>639</v>
      </c>
      <c r="CN311" t="s">
        <v>125</v>
      </c>
      <c r="CO311" t="s">
        <v>61</v>
      </c>
      <c r="CP311">
        <v>46090</v>
      </c>
      <c r="CQ311">
        <v>1</v>
      </c>
      <c r="CR311">
        <v>1</v>
      </c>
      <c r="CT311">
        <v>1</v>
      </c>
      <c r="CV311">
        <v>3.7037037037037035E-4</v>
      </c>
      <c r="CW311">
        <v>3.7037037037037035E-4</v>
      </c>
      <c r="CX311">
        <v>0.23528935185185185</v>
      </c>
      <c r="CY311">
        <v>7.5335648148148152E-2</v>
      </c>
      <c r="CZ311">
        <v>83</v>
      </c>
      <c r="DA311">
        <v>213</v>
      </c>
      <c r="DB311">
        <v>14</v>
      </c>
      <c r="DC311">
        <v>2</v>
      </c>
      <c r="DD311">
        <v>45901</v>
      </c>
      <c r="DE311">
        <v>0.16869999999999999</v>
      </c>
      <c r="DF311">
        <v>1</v>
      </c>
      <c r="DG311">
        <v>7.1400000000000005E-2</v>
      </c>
      <c r="DH311">
        <v>600</v>
      </c>
      <c r="DI311">
        <v>600</v>
      </c>
      <c r="DJ311">
        <v>600</v>
      </c>
      <c r="DK311">
        <v>1</v>
      </c>
      <c r="DL311">
        <v>0.6472</v>
      </c>
      <c r="DM311">
        <v>84</v>
      </c>
      <c r="DN311">
        <v>600</v>
      </c>
    </row>
    <row r="312" spans="91:118" x14ac:dyDescent="0.25">
      <c r="CM312" t="s">
        <v>639</v>
      </c>
      <c r="CN312" t="s">
        <v>125</v>
      </c>
      <c r="CO312" t="s">
        <v>61</v>
      </c>
      <c r="CP312">
        <v>46106</v>
      </c>
      <c r="CQ312">
        <v>1</v>
      </c>
      <c r="CR312">
        <v>1</v>
      </c>
      <c r="CT312">
        <v>1</v>
      </c>
      <c r="CV312">
        <v>3.8194444444444446E-4</v>
      </c>
      <c r="CW312">
        <v>3.8194444444444446E-4</v>
      </c>
      <c r="CX312">
        <v>0.14739583333333334</v>
      </c>
      <c r="CY312">
        <v>0.2064236111111111</v>
      </c>
      <c r="CZ312">
        <v>77</v>
      </c>
      <c r="DA312">
        <v>197</v>
      </c>
      <c r="DB312">
        <v>16</v>
      </c>
      <c r="DC312">
        <v>1.5625</v>
      </c>
      <c r="DD312">
        <v>44304</v>
      </c>
      <c r="DE312">
        <v>0.20780000000000001</v>
      </c>
      <c r="DF312">
        <v>2</v>
      </c>
      <c r="DG312">
        <v>0.125</v>
      </c>
      <c r="DH312">
        <v>7600</v>
      </c>
      <c r="DI312">
        <v>3800</v>
      </c>
      <c r="DM312">
        <v>84</v>
      </c>
    </row>
    <row r="313" spans="91:118" x14ac:dyDescent="0.25">
      <c r="CM313" t="s">
        <v>639</v>
      </c>
      <c r="CN313" t="s">
        <v>125</v>
      </c>
      <c r="CO313" t="s">
        <v>75</v>
      </c>
      <c r="CP313">
        <v>46098</v>
      </c>
      <c r="CQ313">
        <v>1</v>
      </c>
      <c r="CR313">
        <v>1</v>
      </c>
      <c r="CT313">
        <v>1</v>
      </c>
      <c r="CV313">
        <v>1.9675925925925926E-4</v>
      </c>
      <c r="CW313">
        <v>1.9675925925925926E-4</v>
      </c>
      <c r="CX313">
        <v>0.20671296296296296</v>
      </c>
      <c r="CY313">
        <v>0.12570601851851851</v>
      </c>
      <c r="CZ313">
        <v>86</v>
      </c>
      <c r="DA313">
        <v>197</v>
      </c>
      <c r="DB313">
        <v>17</v>
      </c>
      <c r="DC313" t="s">
        <v>777</v>
      </c>
      <c r="DD313">
        <v>24095</v>
      </c>
      <c r="DE313">
        <v>0.19769999999999999</v>
      </c>
      <c r="DF313">
        <v>1</v>
      </c>
      <c r="DG313">
        <v>5.8799999999999998E-2</v>
      </c>
      <c r="DH313">
        <v>640</v>
      </c>
      <c r="DI313">
        <v>640</v>
      </c>
      <c r="DJ313">
        <v>640</v>
      </c>
      <c r="DK313">
        <v>1</v>
      </c>
      <c r="DL313">
        <v>0.2135</v>
      </c>
      <c r="DM313">
        <v>84</v>
      </c>
      <c r="DN313">
        <v>640</v>
      </c>
    </row>
    <row r="314" spans="91:118" x14ac:dyDescent="0.25">
      <c r="CM314" t="s">
        <v>639</v>
      </c>
      <c r="CN314" t="s">
        <v>125</v>
      </c>
      <c r="CO314" t="s">
        <v>75</v>
      </c>
      <c r="CP314">
        <v>46101</v>
      </c>
      <c r="CQ314">
        <v>1</v>
      </c>
      <c r="CR314">
        <v>1</v>
      </c>
      <c r="CT314">
        <v>1</v>
      </c>
      <c r="CV314">
        <v>2.3148148148148149E-4</v>
      </c>
      <c r="CW314">
        <v>2.3148148148148149E-4</v>
      </c>
      <c r="CX314">
        <v>0.21686342592592592</v>
      </c>
      <c r="CY314">
        <v>0.12947916666666667</v>
      </c>
      <c r="CZ314">
        <v>92</v>
      </c>
      <c r="DA314">
        <v>187</v>
      </c>
      <c r="DB314">
        <v>13</v>
      </c>
      <c r="DC314" t="s">
        <v>713</v>
      </c>
      <c r="DD314">
        <v>29063</v>
      </c>
      <c r="DE314">
        <v>0.14130000000000001</v>
      </c>
      <c r="DF314">
        <v>1</v>
      </c>
      <c r="DG314">
        <v>7.6899999999999996E-2</v>
      </c>
      <c r="DH314">
        <v>650</v>
      </c>
      <c r="DI314">
        <v>650</v>
      </c>
      <c r="DJ314">
        <v>650</v>
      </c>
      <c r="DK314">
        <v>1</v>
      </c>
      <c r="DL314">
        <v>0.65190000000000003</v>
      </c>
      <c r="DM314">
        <v>84</v>
      </c>
      <c r="DN314">
        <v>650</v>
      </c>
    </row>
    <row r="315" spans="91:118" x14ac:dyDescent="0.25">
      <c r="CM315" t="s">
        <v>639</v>
      </c>
      <c r="CN315" t="s">
        <v>125</v>
      </c>
      <c r="CO315" t="s">
        <v>59</v>
      </c>
      <c r="CP315">
        <v>46099</v>
      </c>
      <c r="CQ315">
        <v>1</v>
      </c>
      <c r="CR315">
        <v>1</v>
      </c>
      <c r="CT315">
        <v>1</v>
      </c>
      <c r="CV315">
        <v>1.3888888888888889E-4</v>
      </c>
      <c r="CW315">
        <v>1.3888888888888889E-4</v>
      </c>
      <c r="CX315">
        <v>0.20730324074074075</v>
      </c>
      <c r="CY315">
        <v>0.17199074074074075</v>
      </c>
      <c r="CZ315">
        <v>227</v>
      </c>
      <c r="DA315">
        <v>375</v>
      </c>
      <c r="DB315">
        <v>20</v>
      </c>
      <c r="DC315">
        <v>1.65</v>
      </c>
      <c r="DD315">
        <v>45560</v>
      </c>
      <c r="DE315">
        <v>8.8099999999999998E-2</v>
      </c>
      <c r="DF315">
        <v>1</v>
      </c>
      <c r="DG315">
        <v>0.05</v>
      </c>
      <c r="DH315">
        <v>8000</v>
      </c>
      <c r="DI315">
        <v>8000</v>
      </c>
      <c r="DJ315">
        <v>8000</v>
      </c>
      <c r="DK315">
        <v>1</v>
      </c>
      <c r="DL315">
        <v>0.12839999999999999</v>
      </c>
      <c r="DM315">
        <v>84</v>
      </c>
      <c r="DN315">
        <v>8000</v>
      </c>
    </row>
    <row r="316" spans="91:118" x14ac:dyDescent="0.25">
      <c r="CM316" t="s">
        <v>639</v>
      </c>
      <c r="CN316" t="s">
        <v>2</v>
      </c>
      <c r="CO316" t="s">
        <v>15</v>
      </c>
      <c r="CP316">
        <v>46083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0.20321759259259259</v>
      </c>
      <c r="CY316">
        <v>0.10987268518518518</v>
      </c>
      <c r="CZ316">
        <v>43</v>
      </c>
      <c r="DA316">
        <v>68</v>
      </c>
      <c r="DB316">
        <v>21</v>
      </c>
      <c r="DC316" t="s">
        <v>822</v>
      </c>
      <c r="DD316">
        <v>9558</v>
      </c>
      <c r="DE316">
        <v>0.4884</v>
      </c>
      <c r="DF316">
        <v>12</v>
      </c>
      <c r="DG316">
        <v>0.57140000000000002</v>
      </c>
      <c r="DH316">
        <v>8336</v>
      </c>
      <c r="DI316">
        <v>695</v>
      </c>
      <c r="DJ316">
        <v>7526</v>
      </c>
      <c r="DK316">
        <v>0.90280000000000005</v>
      </c>
      <c r="DL316">
        <v>0.15160000000000001</v>
      </c>
      <c r="DM316">
        <v>84</v>
      </c>
      <c r="DN316">
        <v>684</v>
      </c>
    </row>
    <row r="317" spans="91:118" x14ac:dyDescent="0.25">
      <c r="CM317" t="s">
        <v>639</v>
      </c>
      <c r="CN317" t="s">
        <v>2</v>
      </c>
      <c r="CO317" t="s">
        <v>377</v>
      </c>
      <c r="CP317">
        <v>46085</v>
      </c>
      <c r="CQ317">
        <v>1</v>
      </c>
      <c r="CR317">
        <v>1</v>
      </c>
      <c r="CS317">
        <v>1</v>
      </c>
      <c r="CV317">
        <v>5.6944444444444447E-3</v>
      </c>
      <c r="CW317">
        <v>5.6944444444444447E-3</v>
      </c>
      <c r="CX317">
        <v>0.20222222222222222</v>
      </c>
      <c r="CY317">
        <v>0.16562499999999999</v>
      </c>
      <c r="CZ317">
        <v>79</v>
      </c>
      <c r="DA317">
        <v>136</v>
      </c>
      <c r="DB317">
        <v>25</v>
      </c>
      <c r="DC317">
        <v>1.36</v>
      </c>
      <c r="DD317">
        <v>27017</v>
      </c>
      <c r="DE317">
        <v>0.3165</v>
      </c>
      <c r="DF317">
        <v>4</v>
      </c>
      <c r="DG317">
        <v>0.16</v>
      </c>
      <c r="DH317">
        <v>4138</v>
      </c>
      <c r="DI317">
        <v>1035</v>
      </c>
      <c r="DJ317">
        <v>3257</v>
      </c>
      <c r="DK317">
        <v>0.78710000000000002</v>
      </c>
      <c r="DL317">
        <v>0.20069999999999999</v>
      </c>
      <c r="DM317">
        <v>84</v>
      </c>
      <c r="DN317">
        <v>1086</v>
      </c>
    </row>
    <row r="318" spans="91:118" x14ac:dyDescent="0.25">
      <c r="CM318" t="s">
        <v>639</v>
      </c>
      <c r="CN318" t="s">
        <v>2</v>
      </c>
      <c r="CO318" t="s">
        <v>22</v>
      </c>
      <c r="CP318">
        <v>46085</v>
      </c>
      <c r="CQ318">
        <v>1</v>
      </c>
      <c r="CR318">
        <v>1</v>
      </c>
      <c r="CT318">
        <v>1</v>
      </c>
      <c r="CV318">
        <v>0</v>
      </c>
      <c r="CW318">
        <v>0</v>
      </c>
      <c r="CX318">
        <v>0.23425925925925925</v>
      </c>
      <c r="CY318">
        <v>0.11046296296296296</v>
      </c>
      <c r="CZ318">
        <v>47</v>
      </c>
      <c r="DA318">
        <v>94</v>
      </c>
      <c r="DB318">
        <v>11</v>
      </c>
      <c r="DC318" t="s">
        <v>852</v>
      </c>
      <c r="DD318">
        <v>25972</v>
      </c>
      <c r="DE318">
        <v>0.23400000000000001</v>
      </c>
      <c r="DF318">
        <v>2</v>
      </c>
      <c r="DG318">
        <v>0.18179999999999999</v>
      </c>
      <c r="DH318">
        <v>650</v>
      </c>
      <c r="DI318">
        <v>325</v>
      </c>
      <c r="DJ318">
        <v>150</v>
      </c>
      <c r="DK318">
        <v>0.23080000000000001</v>
      </c>
      <c r="DL318">
        <v>0.8155</v>
      </c>
      <c r="DM318">
        <v>84</v>
      </c>
      <c r="DN318">
        <v>150</v>
      </c>
    </row>
    <row r="319" spans="91:118" x14ac:dyDescent="0.25">
      <c r="CM319" t="s">
        <v>639</v>
      </c>
      <c r="CN319" t="s">
        <v>2</v>
      </c>
      <c r="CO319" t="s">
        <v>24</v>
      </c>
      <c r="CP319">
        <v>46099</v>
      </c>
      <c r="CQ319">
        <v>1</v>
      </c>
      <c r="CR319">
        <v>1</v>
      </c>
      <c r="CT319">
        <v>1</v>
      </c>
      <c r="CV319">
        <v>9.2592592592592588E-5</v>
      </c>
      <c r="CW319">
        <v>9.2592592592592588E-5</v>
      </c>
      <c r="CX319">
        <v>0.22035879629629629</v>
      </c>
      <c r="CY319">
        <v>0.15452546296296296</v>
      </c>
      <c r="CZ319">
        <v>67</v>
      </c>
      <c r="DA319">
        <v>142</v>
      </c>
      <c r="DB319">
        <v>27</v>
      </c>
      <c r="DC319" t="s">
        <v>1074</v>
      </c>
      <c r="DD319">
        <v>23632</v>
      </c>
      <c r="DE319">
        <v>0.40300000000000002</v>
      </c>
      <c r="DF319">
        <v>1</v>
      </c>
      <c r="DG319">
        <v>3.6999999999999998E-2</v>
      </c>
      <c r="DH319">
        <v>5500</v>
      </c>
      <c r="DI319">
        <v>5500</v>
      </c>
      <c r="DM319">
        <v>84</v>
      </c>
    </row>
    <row r="320" spans="91:118" x14ac:dyDescent="0.25">
      <c r="CM320" t="s">
        <v>639</v>
      </c>
      <c r="CN320" t="s">
        <v>2</v>
      </c>
      <c r="CO320" t="s">
        <v>24</v>
      </c>
      <c r="CP320">
        <v>46104</v>
      </c>
      <c r="CQ320">
        <v>1</v>
      </c>
      <c r="CR320">
        <v>1</v>
      </c>
      <c r="CT320">
        <v>1</v>
      </c>
      <c r="CV320">
        <v>6.8287037037037036E-4</v>
      </c>
      <c r="CW320">
        <v>6.8287037037037036E-4</v>
      </c>
      <c r="CX320">
        <v>0.2645601851851852</v>
      </c>
      <c r="CY320">
        <v>7.8680555555555559E-2</v>
      </c>
      <c r="CZ320">
        <v>44</v>
      </c>
      <c r="DA320">
        <v>102</v>
      </c>
      <c r="DB320">
        <v>15</v>
      </c>
      <c r="DC320">
        <v>2.8</v>
      </c>
      <c r="DD320">
        <v>8699</v>
      </c>
      <c r="DE320">
        <v>0.34089999999999998</v>
      </c>
      <c r="DF320">
        <v>2</v>
      </c>
      <c r="DG320">
        <v>0.1333</v>
      </c>
      <c r="DH320">
        <v>4700</v>
      </c>
      <c r="DI320">
        <v>2350</v>
      </c>
      <c r="DJ320">
        <v>4700</v>
      </c>
      <c r="DK320">
        <v>1</v>
      </c>
      <c r="DL320">
        <v>0.12939999999999999</v>
      </c>
      <c r="DM320">
        <v>84</v>
      </c>
      <c r="DN320">
        <v>2350</v>
      </c>
    </row>
    <row r="321" spans="91:118" x14ac:dyDescent="0.25">
      <c r="CM321" t="s">
        <v>639</v>
      </c>
      <c r="CN321" t="s">
        <v>2</v>
      </c>
      <c r="CO321" t="s">
        <v>24</v>
      </c>
      <c r="CP321">
        <v>46105</v>
      </c>
      <c r="CQ321">
        <v>1</v>
      </c>
      <c r="CR321">
        <v>1</v>
      </c>
      <c r="CT321">
        <v>1</v>
      </c>
      <c r="CV321">
        <v>9.2592592592592588E-5</v>
      </c>
      <c r="CW321">
        <v>9.2592592592592588E-5</v>
      </c>
      <c r="CX321">
        <v>0.21863425925925925</v>
      </c>
      <c r="CY321">
        <v>0.16300925925925927</v>
      </c>
      <c r="CZ321">
        <v>63</v>
      </c>
      <c r="DA321">
        <v>120</v>
      </c>
      <c r="DB321">
        <v>26</v>
      </c>
      <c r="DC321" t="s">
        <v>785</v>
      </c>
      <c r="DD321">
        <v>19302</v>
      </c>
      <c r="DE321">
        <v>0.41270000000000001</v>
      </c>
      <c r="DF321">
        <v>3</v>
      </c>
      <c r="DG321">
        <v>0.1154</v>
      </c>
      <c r="DH321">
        <v>11495</v>
      </c>
      <c r="DI321">
        <v>3832</v>
      </c>
      <c r="DJ321">
        <v>4000</v>
      </c>
      <c r="DK321">
        <v>0.34799999999999998</v>
      </c>
      <c r="DL321">
        <v>0.12770000000000001</v>
      </c>
      <c r="DM321">
        <v>84</v>
      </c>
      <c r="DN321">
        <v>2000</v>
      </c>
    </row>
    <row r="322" spans="91:118" x14ac:dyDescent="0.25">
      <c r="CM322" t="s">
        <v>639</v>
      </c>
      <c r="CN322" t="s">
        <v>2</v>
      </c>
      <c r="CO322" t="s">
        <v>13</v>
      </c>
      <c r="CP322">
        <v>46085</v>
      </c>
      <c r="CQ322">
        <v>1</v>
      </c>
      <c r="CR322">
        <v>1</v>
      </c>
      <c r="CT322">
        <v>1</v>
      </c>
      <c r="CV322">
        <v>1.1574074074074075E-4</v>
      </c>
      <c r="CW322">
        <v>1.1574074074074075E-4</v>
      </c>
      <c r="CX322">
        <v>0.24076388888888889</v>
      </c>
      <c r="CY322">
        <v>9.9282407407407403E-2</v>
      </c>
      <c r="CZ322">
        <v>62</v>
      </c>
      <c r="DA322">
        <v>145</v>
      </c>
      <c r="DB322">
        <v>17</v>
      </c>
      <c r="DC322" t="s">
        <v>749</v>
      </c>
      <c r="DD322">
        <v>29958</v>
      </c>
      <c r="DE322">
        <v>0.2742</v>
      </c>
      <c r="DF322">
        <v>1</v>
      </c>
      <c r="DG322">
        <v>5.8799999999999998E-2</v>
      </c>
      <c r="DH322">
        <v>10000</v>
      </c>
      <c r="DI322">
        <v>10000</v>
      </c>
      <c r="DJ322">
        <v>10000</v>
      </c>
      <c r="DK322">
        <v>1</v>
      </c>
      <c r="DL322">
        <v>0.14019999999999999</v>
      </c>
      <c r="DM322">
        <v>84</v>
      </c>
      <c r="DN322">
        <v>10000</v>
      </c>
    </row>
    <row r="323" spans="91:118" x14ac:dyDescent="0.25">
      <c r="CM323" t="s">
        <v>639</v>
      </c>
      <c r="CN323" t="s">
        <v>2</v>
      </c>
      <c r="CO323" t="s">
        <v>564</v>
      </c>
      <c r="CP323">
        <v>46104</v>
      </c>
      <c r="CQ323">
        <v>1</v>
      </c>
      <c r="CR323">
        <v>1</v>
      </c>
      <c r="CT323">
        <v>1</v>
      </c>
      <c r="CV323">
        <v>0</v>
      </c>
      <c r="CW323">
        <v>0</v>
      </c>
      <c r="CX323">
        <v>0.20157407407407407</v>
      </c>
      <c r="CY323">
        <v>0.12165509259259259</v>
      </c>
      <c r="CZ323">
        <v>76</v>
      </c>
      <c r="DA323">
        <v>117</v>
      </c>
      <c r="DB323">
        <v>15</v>
      </c>
      <c r="DC323" t="s">
        <v>903</v>
      </c>
      <c r="DD323">
        <v>26388</v>
      </c>
      <c r="DE323">
        <v>0.19739999999999999</v>
      </c>
      <c r="DF323">
        <v>1</v>
      </c>
      <c r="DG323">
        <v>6.6699999999999995E-2</v>
      </c>
      <c r="DH323">
        <v>50</v>
      </c>
      <c r="DI323">
        <v>50</v>
      </c>
      <c r="DJ323">
        <v>50</v>
      </c>
      <c r="DK323">
        <v>1</v>
      </c>
      <c r="DL323">
        <v>0.99780000000000002</v>
      </c>
      <c r="DM323">
        <v>84</v>
      </c>
      <c r="DN323">
        <v>50</v>
      </c>
    </row>
    <row r="324" spans="91:118" x14ac:dyDescent="0.25">
      <c r="CM324" t="s">
        <v>639</v>
      </c>
      <c r="CN324" t="s">
        <v>2</v>
      </c>
      <c r="CO324" t="s">
        <v>23</v>
      </c>
      <c r="CP324">
        <v>46091</v>
      </c>
      <c r="CQ324">
        <v>1</v>
      </c>
      <c r="CR324">
        <v>1</v>
      </c>
      <c r="CT324">
        <v>1</v>
      </c>
      <c r="CV324">
        <v>3.2870370370370371E-3</v>
      </c>
      <c r="CW324">
        <v>3.2870370370370371E-3</v>
      </c>
      <c r="CX324">
        <v>0.30790509259259258</v>
      </c>
      <c r="CY324">
        <v>8.8402777777777775E-2</v>
      </c>
      <c r="CZ324">
        <v>115</v>
      </c>
      <c r="DA324">
        <v>202</v>
      </c>
      <c r="DB324">
        <v>27</v>
      </c>
      <c r="DC324" t="s">
        <v>723</v>
      </c>
      <c r="DD324">
        <v>33180</v>
      </c>
      <c r="DE324">
        <v>0.23480000000000001</v>
      </c>
      <c r="DF324">
        <v>1</v>
      </c>
      <c r="DG324">
        <v>3.6999999999999998E-2</v>
      </c>
      <c r="DH324">
        <v>7000</v>
      </c>
      <c r="DI324">
        <v>7000</v>
      </c>
      <c r="DJ324">
        <v>7000</v>
      </c>
      <c r="DK324">
        <v>1</v>
      </c>
      <c r="DL324">
        <v>0.14030000000000001</v>
      </c>
      <c r="DM324">
        <v>84</v>
      </c>
      <c r="DN324">
        <v>7000</v>
      </c>
    </row>
    <row r="325" spans="91:118" x14ac:dyDescent="0.25">
      <c r="CM325" t="s">
        <v>639</v>
      </c>
      <c r="CN325" t="s">
        <v>2</v>
      </c>
      <c r="CO325" t="s">
        <v>23</v>
      </c>
      <c r="CP325">
        <v>46107</v>
      </c>
      <c r="CQ325">
        <v>1</v>
      </c>
      <c r="CR325">
        <v>1</v>
      </c>
      <c r="CT325">
        <v>1</v>
      </c>
      <c r="CV325">
        <v>0</v>
      </c>
      <c r="CW325">
        <v>0</v>
      </c>
      <c r="CX325">
        <v>0.19961805555555556</v>
      </c>
      <c r="CY325">
        <v>0.14511574074074074</v>
      </c>
      <c r="CZ325">
        <v>89</v>
      </c>
      <c r="DA325">
        <v>167</v>
      </c>
      <c r="DB325">
        <v>15</v>
      </c>
      <c r="DC325" t="s">
        <v>813</v>
      </c>
      <c r="DD325">
        <v>27005</v>
      </c>
      <c r="DE325">
        <v>0.16850000000000001</v>
      </c>
      <c r="DF325">
        <v>1</v>
      </c>
      <c r="DG325">
        <v>6.6699999999999995E-2</v>
      </c>
      <c r="DH325">
        <v>4500</v>
      </c>
      <c r="DI325">
        <v>4500</v>
      </c>
      <c r="DM325">
        <v>84</v>
      </c>
    </row>
    <row r="326" spans="91:118" x14ac:dyDescent="0.25">
      <c r="CM326" t="s">
        <v>639</v>
      </c>
      <c r="CN326" t="s">
        <v>2</v>
      </c>
      <c r="CO326" t="s">
        <v>23</v>
      </c>
      <c r="CP326">
        <v>46111</v>
      </c>
      <c r="CQ326">
        <v>1</v>
      </c>
      <c r="CR326">
        <v>1</v>
      </c>
      <c r="CS326">
        <v>1</v>
      </c>
      <c r="CV326">
        <v>1.3726851851851851E-2</v>
      </c>
      <c r="CW326">
        <v>1.3726851851851851E-2</v>
      </c>
      <c r="CX326">
        <v>0.14623842592592592</v>
      </c>
      <c r="CY326">
        <v>0.23766203703703703</v>
      </c>
      <c r="CZ326">
        <v>85</v>
      </c>
      <c r="DA326">
        <v>187</v>
      </c>
      <c r="DB326">
        <v>21</v>
      </c>
      <c r="DC326" t="s">
        <v>692</v>
      </c>
      <c r="DD326">
        <v>23609</v>
      </c>
      <c r="DE326">
        <v>0.24709999999999999</v>
      </c>
      <c r="DF326">
        <v>4</v>
      </c>
      <c r="DG326">
        <v>0.1905</v>
      </c>
      <c r="DH326">
        <v>15100</v>
      </c>
      <c r="DI326">
        <v>3775</v>
      </c>
      <c r="DJ326">
        <v>11600</v>
      </c>
      <c r="DK326">
        <v>0.76819999999999999</v>
      </c>
      <c r="DL326">
        <v>0.1132</v>
      </c>
      <c r="DM326">
        <v>84</v>
      </c>
      <c r="DN326">
        <v>3867</v>
      </c>
    </row>
    <row r="327" spans="91:118" x14ac:dyDescent="0.25">
      <c r="CM327" t="s">
        <v>639</v>
      </c>
      <c r="CN327" t="s">
        <v>2</v>
      </c>
      <c r="CO327" t="s">
        <v>207</v>
      </c>
      <c r="CP327">
        <v>46084</v>
      </c>
      <c r="CQ327">
        <v>1</v>
      </c>
      <c r="CR327">
        <v>1</v>
      </c>
      <c r="CT327">
        <v>1</v>
      </c>
      <c r="CV327">
        <v>5.7870370370370373E-5</v>
      </c>
      <c r="CW327">
        <v>5.7870370370370373E-5</v>
      </c>
      <c r="CX327">
        <v>0.33180555555555558</v>
      </c>
      <c r="CY327">
        <v>9.6527777777777782E-2</v>
      </c>
      <c r="CZ327">
        <v>215</v>
      </c>
      <c r="DA327">
        <v>324</v>
      </c>
      <c r="DB327">
        <v>21</v>
      </c>
      <c r="DC327" t="s">
        <v>750</v>
      </c>
      <c r="DD327">
        <v>45426</v>
      </c>
      <c r="DE327">
        <v>9.7699999999999995E-2</v>
      </c>
      <c r="DF327">
        <v>1</v>
      </c>
      <c r="DG327">
        <v>4.7600000000000003E-2</v>
      </c>
      <c r="DH327">
        <v>300</v>
      </c>
      <c r="DI327">
        <v>300</v>
      </c>
      <c r="DJ327">
        <v>300</v>
      </c>
      <c r="DK327">
        <v>1</v>
      </c>
      <c r="DL327">
        <v>0.22389999999999999</v>
      </c>
      <c r="DM327">
        <v>84</v>
      </c>
      <c r="DN327">
        <v>300</v>
      </c>
    </row>
    <row r="328" spans="91:118" x14ac:dyDescent="0.25">
      <c r="CM328" t="s">
        <v>639</v>
      </c>
      <c r="CN328" t="s">
        <v>2</v>
      </c>
      <c r="CO328" t="s">
        <v>207</v>
      </c>
      <c r="CP328">
        <v>46091</v>
      </c>
      <c r="CQ328">
        <v>1</v>
      </c>
      <c r="CR328">
        <v>1</v>
      </c>
      <c r="CT328">
        <v>1</v>
      </c>
      <c r="CV328">
        <v>4.6296296296296294E-5</v>
      </c>
      <c r="CW328">
        <v>4.6296296296296294E-5</v>
      </c>
      <c r="CX328">
        <v>0.2817824074074074</v>
      </c>
      <c r="CY328">
        <v>0.12540509259259258</v>
      </c>
      <c r="CZ328">
        <v>185</v>
      </c>
      <c r="DA328">
        <v>301</v>
      </c>
      <c r="DB328">
        <v>18</v>
      </c>
      <c r="DC328" t="s">
        <v>760</v>
      </c>
      <c r="DD328">
        <v>26256</v>
      </c>
      <c r="DE328">
        <v>9.7299999999999998E-2</v>
      </c>
      <c r="DF328">
        <v>1</v>
      </c>
      <c r="DG328">
        <v>5.5599999999999997E-2</v>
      </c>
      <c r="DH328">
        <v>750</v>
      </c>
      <c r="DI328">
        <v>750</v>
      </c>
      <c r="DJ328">
        <v>750</v>
      </c>
      <c r="DK328">
        <v>1</v>
      </c>
      <c r="DL328">
        <v>0.29060000000000002</v>
      </c>
      <c r="DM328">
        <v>84</v>
      </c>
      <c r="DN328">
        <v>750</v>
      </c>
    </row>
    <row r="329" spans="91:118" x14ac:dyDescent="0.25">
      <c r="CM329" t="s">
        <v>639</v>
      </c>
      <c r="CN329" t="s">
        <v>6</v>
      </c>
      <c r="CO329" t="s">
        <v>19</v>
      </c>
      <c r="CP329">
        <v>46094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0.2215625</v>
      </c>
      <c r="CY329">
        <v>0.16659722222222223</v>
      </c>
      <c r="CZ329">
        <v>199</v>
      </c>
      <c r="DA329">
        <v>333</v>
      </c>
      <c r="DB329">
        <v>19</v>
      </c>
      <c r="DC329" t="s">
        <v>797</v>
      </c>
      <c r="DD329">
        <v>32598</v>
      </c>
      <c r="DE329">
        <v>9.5500000000000002E-2</v>
      </c>
      <c r="DF329">
        <v>1</v>
      </c>
      <c r="DG329">
        <v>5.2600000000000001E-2</v>
      </c>
      <c r="DH329">
        <v>10000</v>
      </c>
      <c r="DI329">
        <v>10000</v>
      </c>
      <c r="DJ329">
        <v>10000</v>
      </c>
      <c r="DK329">
        <v>1</v>
      </c>
      <c r="DL329">
        <v>0.12620000000000001</v>
      </c>
      <c r="DM329">
        <v>84</v>
      </c>
      <c r="DN329">
        <v>10000</v>
      </c>
    </row>
    <row r="330" spans="91:118" x14ac:dyDescent="0.25">
      <c r="CM330" t="s">
        <v>639</v>
      </c>
      <c r="CN330" t="s">
        <v>6</v>
      </c>
      <c r="CO330" t="s">
        <v>80</v>
      </c>
      <c r="CP330">
        <v>46084</v>
      </c>
      <c r="CQ330">
        <v>1</v>
      </c>
      <c r="CR330">
        <v>1</v>
      </c>
      <c r="CT330">
        <v>1</v>
      </c>
      <c r="CV330">
        <v>1.1574074074074075E-4</v>
      </c>
      <c r="CW330">
        <v>1.1574074074074075E-4</v>
      </c>
      <c r="CX330">
        <v>0.23065972222222222</v>
      </c>
      <c r="CY330">
        <v>0.13040509259259259</v>
      </c>
      <c r="CZ330">
        <v>70</v>
      </c>
      <c r="DA330">
        <v>139</v>
      </c>
      <c r="DB330">
        <v>12</v>
      </c>
      <c r="DC330" t="s">
        <v>770</v>
      </c>
      <c r="DD330">
        <v>49487</v>
      </c>
      <c r="DE330">
        <v>0.1714</v>
      </c>
      <c r="DF330">
        <v>1</v>
      </c>
      <c r="DG330">
        <v>8.3299999999999999E-2</v>
      </c>
      <c r="DH330">
        <v>15000</v>
      </c>
      <c r="DI330">
        <v>15000</v>
      </c>
      <c r="DJ330">
        <v>15000</v>
      </c>
      <c r="DK330">
        <v>1</v>
      </c>
      <c r="DL330">
        <v>0.11940000000000001</v>
      </c>
      <c r="DM330">
        <v>84</v>
      </c>
      <c r="DN330">
        <v>15000</v>
      </c>
    </row>
    <row r="331" spans="91:118" x14ac:dyDescent="0.25">
      <c r="CM331" t="s">
        <v>639</v>
      </c>
      <c r="CN331" t="s">
        <v>6</v>
      </c>
      <c r="CO331" t="s">
        <v>80</v>
      </c>
      <c r="CP331">
        <v>46085</v>
      </c>
      <c r="CQ331">
        <v>1</v>
      </c>
      <c r="CR331">
        <v>1</v>
      </c>
      <c r="CT331">
        <v>1</v>
      </c>
      <c r="CV331">
        <v>1.3888888888888889E-4</v>
      </c>
      <c r="CW331">
        <v>1.3888888888888889E-4</v>
      </c>
      <c r="CX331">
        <v>0.22319444444444445</v>
      </c>
      <c r="CY331">
        <v>0.11454861111111111</v>
      </c>
      <c r="CZ331">
        <v>86</v>
      </c>
      <c r="DA331">
        <v>127</v>
      </c>
      <c r="DB331">
        <v>11</v>
      </c>
      <c r="DC331" t="s">
        <v>685</v>
      </c>
      <c r="DD331">
        <v>43987</v>
      </c>
      <c r="DE331">
        <v>0.12790000000000001</v>
      </c>
      <c r="DF331">
        <v>2</v>
      </c>
      <c r="DG331">
        <v>0.18179999999999999</v>
      </c>
      <c r="DH331">
        <v>1092</v>
      </c>
      <c r="DI331">
        <v>546</v>
      </c>
      <c r="DJ331">
        <v>1092</v>
      </c>
      <c r="DK331">
        <v>1</v>
      </c>
      <c r="DM331">
        <v>84</v>
      </c>
      <c r="DN331">
        <v>546</v>
      </c>
    </row>
    <row r="332" spans="91:118" x14ac:dyDescent="0.25">
      <c r="CM332" t="s">
        <v>639</v>
      </c>
      <c r="CN332" t="s">
        <v>6</v>
      </c>
      <c r="CO332" t="s">
        <v>81</v>
      </c>
      <c r="CP332">
        <v>46090</v>
      </c>
      <c r="CQ332">
        <v>1</v>
      </c>
      <c r="CR332">
        <v>1</v>
      </c>
      <c r="CT332">
        <v>1</v>
      </c>
      <c r="CV332">
        <v>0</v>
      </c>
      <c r="CW332">
        <v>0</v>
      </c>
      <c r="CX332">
        <v>0.2408912037037037</v>
      </c>
      <c r="CY332">
        <v>8.59375E-2</v>
      </c>
      <c r="CZ332">
        <v>66</v>
      </c>
      <c r="DA332">
        <v>139</v>
      </c>
      <c r="DB332">
        <v>18</v>
      </c>
      <c r="DC332" t="s">
        <v>760</v>
      </c>
      <c r="DD332">
        <v>21453</v>
      </c>
      <c r="DE332">
        <v>0.2727</v>
      </c>
      <c r="DF332">
        <v>1</v>
      </c>
      <c r="DG332">
        <v>5.5599999999999997E-2</v>
      </c>
      <c r="DH332">
        <v>276</v>
      </c>
      <c r="DI332">
        <v>276</v>
      </c>
      <c r="DJ332">
        <v>276</v>
      </c>
      <c r="DK332">
        <v>1</v>
      </c>
      <c r="DL332">
        <v>0.69010000000000005</v>
      </c>
      <c r="DM332">
        <v>84</v>
      </c>
      <c r="DN332">
        <v>276</v>
      </c>
    </row>
    <row r="333" spans="91:118" x14ac:dyDescent="0.25">
      <c r="CM333" t="s">
        <v>639</v>
      </c>
      <c r="CN333" t="s">
        <v>6</v>
      </c>
      <c r="CO333" t="s">
        <v>105</v>
      </c>
      <c r="CP333">
        <v>46085</v>
      </c>
      <c r="CQ333">
        <v>1</v>
      </c>
      <c r="CR333">
        <v>1</v>
      </c>
      <c r="CT333">
        <v>1</v>
      </c>
      <c r="CV333">
        <v>9.2592592592592588E-5</v>
      </c>
      <c r="CW333">
        <v>9.2592592592592588E-5</v>
      </c>
      <c r="CX333">
        <v>0.21422453703703703</v>
      </c>
      <c r="CY333">
        <v>0.13074074074074074</v>
      </c>
      <c r="CZ333">
        <v>103</v>
      </c>
      <c r="DA333">
        <v>195</v>
      </c>
      <c r="DB333">
        <v>8</v>
      </c>
      <c r="DC333">
        <v>1.75</v>
      </c>
      <c r="DD333">
        <v>51616</v>
      </c>
      <c r="DE333">
        <v>7.7700000000000005E-2</v>
      </c>
      <c r="DF333">
        <v>1</v>
      </c>
      <c r="DG333">
        <v>0.125</v>
      </c>
      <c r="DH333">
        <v>1200</v>
      </c>
      <c r="DI333">
        <v>1200</v>
      </c>
      <c r="DJ333">
        <v>1200</v>
      </c>
      <c r="DK333">
        <v>1</v>
      </c>
      <c r="DL333">
        <v>0.37469999999999998</v>
      </c>
      <c r="DM333">
        <v>84</v>
      </c>
      <c r="DN333">
        <v>1200</v>
      </c>
    </row>
    <row r="334" spans="91:118" x14ac:dyDescent="0.25">
      <c r="CM334" t="s">
        <v>639</v>
      </c>
      <c r="CN334" t="s">
        <v>6</v>
      </c>
      <c r="CO334" t="s">
        <v>105</v>
      </c>
      <c r="CP334">
        <v>46098</v>
      </c>
      <c r="CQ334">
        <v>1</v>
      </c>
      <c r="CR334">
        <v>1</v>
      </c>
      <c r="CT334">
        <v>1</v>
      </c>
      <c r="CV334">
        <v>3.4722222222222222E-5</v>
      </c>
      <c r="CW334">
        <v>3.4722222222222222E-5</v>
      </c>
      <c r="CX334">
        <v>0.19574074074074074</v>
      </c>
      <c r="CY334">
        <v>0.14057870370370371</v>
      </c>
      <c r="CZ334">
        <v>78</v>
      </c>
      <c r="DA334">
        <v>160</v>
      </c>
      <c r="DB334">
        <v>21</v>
      </c>
      <c r="DC334" t="s">
        <v>808</v>
      </c>
      <c r="DD334">
        <v>14952</v>
      </c>
      <c r="DE334">
        <v>0.26919999999999999</v>
      </c>
      <c r="DF334">
        <v>1</v>
      </c>
      <c r="DG334">
        <v>4.7600000000000003E-2</v>
      </c>
      <c r="DH334">
        <v>6000</v>
      </c>
      <c r="DI334">
        <v>6000</v>
      </c>
      <c r="DJ334">
        <v>6000</v>
      </c>
      <c r="DK334">
        <v>1</v>
      </c>
      <c r="DL334">
        <v>0.20530000000000001</v>
      </c>
      <c r="DM334">
        <v>84</v>
      </c>
      <c r="DN334">
        <v>6000</v>
      </c>
    </row>
    <row r="335" spans="91:118" x14ac:dyDescent="0.25">
      <c r="CM335" t="s">
        <v>639</v>
      </c>
      <c r="CN335" t="s">
        <v>6</v>
      </c>
      <c r="CO335" t="s">
        <v>37</v>
      </c>
      <c r="CP335">
        <v>46093</v>
      </c>
      <c r="CQ335">
        <v>1</v>
      </c>
      <c r="CR335">
        <v>1</v>
      </c>
      <c r="CT335">
        <v>1</v>
      </c>
      <c r="CV335">
        <v>2.3148148148148149E-4</v>
      </c>
      <c r="CW335">
        <v>2.3148148148148149E-4</v>
      </c>
      <c r="CX335">
        <v>0.2482175925925926</v>
      </c>
      <c r="CY335">
        <v>0.10062500000000001</v>
      </c>
      <c r="CZ335">
        <v>78</v>
      </c>
      <c r="DA335">
        <v>120</v>
      </c>
      <c r="DB335">
        <v>20</v>
      </c>
      <c r="DC335">
        <v>2</v>
      </c>
      <c r="DD335">
        <v>27703</v>
      </c>
      <c r="DE335">
        <v>0.25640000000000002</v>
      </c>
      <c r="DF335">
        <v>1</v>
      </c>
      <c r="DG335">
        <v>0.05</v>
      </c>
      <c r="DH335">
        <v>3800</v>
      </c>
      <c r="DI335">
        <v>3800</v>
      </c>
      <c r="DJ335">
        <v>3800</v>
      </c>
      <c r="DK335">
        <v>1</v>
      </c>
      <c r="DL335">
        <v>0.26329999999999998</v>
      </c>
      <c r="DM335">
        <v>84</v>
      </c>
      <c r="DN335">
        <v>3800</v>
      </c>
    </row>
    <row r="336" spans="91:118" x14ac:dyDescent="0.25">
      <c r="CM336" t="s">
        <v>639</v>
      </c>
      <c r="CN336" t="s">
        <v>6</v>
      </c>
      <c r="CO336" t="s">
        <v>37</v>
      </c>
      <c r="CP336">
        <v>46097</v>
      </c>
      <c r="CQ336">
        <v>1</v>
      </c>
      <c r="CR336">
        <v>1</v>
      </c>
      <c r="CT336">
        <v>1</v>
      </c>
      <c r="CV336">
        <v>1.3888888888888889E-4</v>
      </c>
      <c r="CW336">
        <v>1.3888888888888889E-4</v>
      </c>
      <c r="CX336">
        <v>0.27084490740740741</v>
      </c>
      <c r="CY336">
        <v>0.13466435185185185</v>
      </c>
      <c r="CZ336">
        <v>76</v>
      </c>
      <c r="DA336">
        <v>119</v>
      </c>
      <c r="DB336">
        <v>27</v>
      </c>
      <c r="DC336" t="s">
        <v>834</v>
      </c>
      <c r="DD336">
        <v>29572</v>
      </c>
      <c r="DE336">
        <v>0.3553</v>
      </c>
      <c r="DF336">
        <v>2</v>
      </c>
      <c r="DG336">
        <v>7.4099999999999999E-2</v>
      </c>
      <c r="DH336">
        <v>2630</v>
      </c>
      <c r="DI336">
        <v>1315</v>
      </c>
      <c r="DM336">
        <v>84</v>
      </c>
    </row>
    <row r="337" spans="91:118" x14ac:dyDescent="0.25">
      <c r="CM337" t="s">
        <v>639</v>
      </c>
      <c r="CN337" t="s">
        <v>6</v>
      </c>
      <c r="CO337" t="s">
        <v>35</v>
      </c>
      <c r="CP337">
        <v>46083</v>
      </c>
      <c r="CQ337">
        <v>1</v>
      </c>
      <c r="CR337">
        <v>1</v>
      </c>
      <c r="CT337">
        <v>1</v>
      </c>
      <c r="CV337">
        <v>6.9444444444444444E-5</v>
      </c>
      <c r="CW337">
        <v>6.9444444444444444E-5</v>
      </c>
      <c r="CX337">
        <v>0.19555555555555557</v>
      </c>
      <c r="CY337">
        <v>0.14631944444444445</v>
      </c>
      <c r="CZ337">
        <v>53</v>
      </c>
      <c r="DA337">
        <v>105</v>
      </c>
      <c r="DB337">
        <v>33</v>
      </c>
      <c r="DC337" t="s">
        <v>706</v>
      </c>
      <c r="DD337">
        <v>34420</v>
      </c>
      <c r="DE337">
        <v>0.62260000000000004</v>
      </c>
      <c r="DF337">
        <v>11</v>
      </c>
      <c r="DG337">
        <v>0.33329999999999999</v>
      </c>
      <c r="DH337">
        <v>17295</v>
      </c>
      <c r="DI337">
        <v>1572</v>
      </c>
      <c r="DJ337">
        <v>12570</v>
      </c>
      <c r="DK337">
        <v>0.7268</v>
      </c>
      <c r="DL337">
        <v>0.1089</v>
      </c>
      <c r="DM337">
        <v>84</v>
      </c>
      <c r="DN337">
        <v>1796</v>
      </c>
    </row>
    <row r="338" spans="91:118" x14ac:dyDescent="0.25">
      <c r="CM338" t="s">
        <v>639</v>
      </c>
      <c r="CN338" t="s">
        <v>6</v>
      </c>
      <c r="CO338" t="s">
        <v>35</v>
      </c>
      <c r="CP338">
        <v>46086</v>
      </c>
      <c r="CQ338">
        <v>1</v>
      </c>
      <c r="CR338">
        <v>1</v>
      </c>
      <c r="CT338">
        <v>1</v>
      </c>
      <c r="CV338">
        <v>9.2592592592592588E-5</v>
      </c>
      <c r="CW338">
        <v>9.2592592592592588E-5</v>
      </c>
      <c r="CX338">
        <v>0.27307870370370368</v>
      </c>
      <c r="CY338">
        <v>0.16135416666666666</v>
      </c>
      <c r="CZ338">
        <v>62</v>
      </c>
      <c r="DA338">
        <v>121</v>
      </c>
      <c r="DB338">
        <v>27</v>
      </c>
      <c r="DC338" t="s">
        <v>681</v>
      </c>
      <c r="DD338">
        <v>23502</v>
      </c>
      <c r="DE338">
        <v>0.4355</v>
      </c>
      <c r="DF338">
        <v>2</v>
      </c>
      <c r="DG338">
        <v>7.4099999999999999E-2</v>
      </c>
      <c r="DH338">
        <v>525</v>
      </c>
      <c r="DI338">
        <v>263</v>
      </c>
      <c r="DJ338">
        <v>525</v>
      </c>
      <c r="DK338">
        <v>1</v>
      </c>
      <c r="DL338">
        <v>0.49480000000000002</v>
      </c>
      <c r="DM338">
        <v>84</v>
      </c>
      <c r="DN338">
        <v>263</v>
      </c>
    </row>
    <row r="339" spans="91:118" x14ac:dyDescent="0.25">
      <c r="CM339" t="s">
        <v>639</v>
      </c>
      <c r="CN339" t="s">
        <v>6</v>
      </c>
      <c r="CO339" t="s">
        <v>35</v>
      </c>
      <c r="CP339">
        <v>46090</v>
      </c>
      <c r="CQ339">
        <v>1</v>
      </c>
      <c r="CR339">
        <v>1</v>
      </c>
      <c r="CT339">
        <v>1</v>
      </c>
      <c r="CV339">
        <v>2.5462962962962961E-4</v>
      </c>
      <c r="CW339">
        <v>2.5462962962962961E-4</v>
      </c>
      <c r="CX339">
        <v>0.19870370370370372</v>
      </c>
      <c r="CY339">
        <v>0.12445601851851852</v>
      </c>
      <c r="CZ339">
        <v>64</v>
      </c>
      <c r="DA339">
        <v>120</v>
      </c>
      <c r="DB339">
        <v>15</v>
      </c>
      <c r="DC339" t="s">
        <v>677</v>
      </c>
      <c r="DD339">
        <v>13626</v>
      </c>
      <c r="DE339">
        <v>0.2344</v>
      </c>
      <c r="DF339">
        <v>1</v>
      </c>
      <c r="DG339">
        <v>6.6699999999999995E-2</v>
      </c>
      <c r="DH339">
        <v>4000</v>
      </c>
      <c r="DI339">
        <v>4000</v>
      </c>
      <c r="DJ339">
        <v>4000</v>
      </c>
      <c r="DK339">
        <v>1</v>
      </c>
      <c r="DL339">
        <v>0.13150000000000001</v>
      </c>
      <c r="DM339">
        <v>84</v>
      </c>
      <c r="DN339">
        <v>4000</v>
      </c>
    </row>
    <row r="340" spans="91:118" x14ac:dyDescent="0.25">
      <c r="CM340" t="s">
        <v>639</v>
      </c>
      <c r="CN340" t="s">
        <v>6</v>
      </c>
      <c r="CO340" t="s">
        <v>35</v>
      </c>
      <c r="CP340">
        <v>46093</v>
      </c>
      <c r="CQ340">
        <v>1</v>
      </c>
      <c r="CR340">
        <v>1</v>
      </c>
      <c r="CT340">
        <v>1</v>
      </c>
      <c r="CV340">
        <v>1.5046296296296297E-4</v>
      </c>
      <c r="CW340">
        <v>1.5046296296296297E-4</v>
      </c>
      <c r="CX340">
        <v>0.24055555555555555</v>
      </c>
      <c r="CY340">
        <v>0.11646990740740741</v>
      </c>
      <c r="CZ340">
        <v>63</v>
      </c>
      <c r="DA340">
        <v>100</v>
      </c>
      <c r="DB340">
        <v>22</v>
      </c>
      <c r="DC340" t="s">
        <v>812</v>
      </c>
      <c r="DD340">
        <v>39082</v>
      </c>
      <c r="DE340">
        <v>0.34920000000000001</v>
      </c>
      <c r="DF340">
        <v>4</v>
      </c>
      <c r="DG340">
        <v>0.18179999999999999</v>
      </c>
      <c r="DH340">
        <v>1687</v>
      </c>
      <c r="DI340">
        <v>422</v>
      </c>
      <c r="DJ340">
        <v>650</v>
      </c>
      <c r="DK340">
        <v>0.38529999999999998</v>
      </c>
      <c r="DL340">
        <v>0.4299</v>
      </c>
      <c r="DM340">
        <v>84</v>
      </c>
      <c r="DN340">
        <v>325</v>
      </c>
    </row>
    <row r="341" spans="91:118" x14ac:dyDescent="0.25">
      <c r="CM341" t="s">
        <v>639</v>
      </c>
      <c r="CN341" t="s">
        <v>6</v>
      </c>
      <c r="CO341" t="s">
        <v>35</v>
      </c>
      <c r="CP341">
        <v>46104</v>
      </c>
      <c r="CQ341">
        <v>1</v>
      </c>
      <c r="CR341">
        <v>1</v>
      </c>
      <c r="CT341">
        <v>1</v>
      </c>
      <c r="CV341">
        <v>6.9444444444444444E-5</v>
      </c>
      <c r="CW341">
        <v>6.9444444444444444E-5</v>
      </c>
      <c r="CX341">
        <v>0.15476851851851853</v>
      </c>
      <c r="CY341">
        <v>0.16189814814814815</v>
      </c>
      <c r="CZ341">
        <v>51</v>
      </c>
      <c r="DA341">
        <v>128</v>
      </c>
      <c r="DB341">
        <v>14</v>
      </c>
      <c r="DC341" t="s">
        <v>1107</v>
      </c>
      <c r="DD341">
        <v>33147</v>
      </c>
      <c r="DE341">
        <v>0.27450000000000002</v>
      </c>
      <c r="DF341">
        <v>1</v>
      </c>
      <c r="DG341">
        <v>7.1400000000000005E-2</v>
      </c>
      <c r="DH341">
        <v>1500</v>
      </c>
      <c r="DI341">
        <v>1500</v>
      </c>
      <c r="DJ341">
        <v>1500</v>
      </c>
      <c r="DK341">
        <v>1</v>
      </c>
      <c r="DL341">
        <v>0.20119999999999999</v>
      </c>
      <c r="DM341">
        <v>84</v>
      </c>
      <c r="DN341">
        <v>1500</v>
      </c>
    </row>
    <row r="342" spans="91:118" x14ac:dyDescent="0.25">
      <c r="CM342" t="s">
        <v>639</v>
      </c>
      <c r="CN342" t="s">
        <v>6</v>
      </c>
      <c r="CO342" t="s">
        <v>50</v>
      </c>
      <c r="CP342">
        <v>46106</v>
      </c>
      <c r="CQ342">
        <v>1</v>
      </c>
      <c r="CR342">
        <v>1</v>
      </c>
      <c r="CT342">
        <v>1</v>
      </c>
      <c r="CV342">
        <v>1.9675925925925926E-4</v>
      </c>
      <c r="CW342">
        <v>1.9675925925925926E-4</v>
      </c>
      <c r="CX342">
        <v>0.15622685185185184</v>
      </c>
      <c r="CY342">
        <v>0.15719907407407407</v>
      </c>
      <c r="CZ342">
        <v>91</v>
      </c>
      <c r="DA342">
        <v>195</v>
      </c>
      <c r="DB342">
        <v>13</v>
      </c>
      <c r="DC342" t="s">
        <v>732</v>
      </c>
      <c r="DD342">
        <v>26326</v>
      </c>
      <c r="DE342">
        <v>0.1429</v>
      </c>
      <c r="DF342">
        <v>1</v>
      </c>
      <c r="DG342">
        <v>7.6899999999999996E-2</v>
      </c>
      <c r="DH342">
        <v>500</v>
      </c>
      <c r="DI342">
        <v>500</v>
      </c>
      <c r="DJ342">
        <v>500</v>
      </c>
      <c r="DK342">
        <v>1</v>
      </c>
      <c r="DL342">
        <v>0.21909999999999999</v>
      </c>
      <c r="DM342">
        <v>84</v>
      </c>
      <c r="DN342">
        <v>500</v>
      </c>
    </row>
    <row r="343" spans="91:118" x14ac:dyDescent="0.25">
      <c r="CM343" t="s">
        <v>639</v>
      </c>
      <c r="CN343" t="s">
        <v>6</v>
      </c>
      <c r="CO343" t="s">
        <v>11</v>
      </c>
      <c r="CP343">
        <v>46087</v>
      </c>
      <c r="CQ343">
        <v>1</v>
      </c>
      <c r="CR343">
        <v>1</v>
      </c>
      <c r="CT343">
        <v>1</v>
      </c>
      <c r="CV343">
        <v>8.1018518518518516E-5</v>
      </c>
      <c r="CW343">
        <v>8.1018518518518516E-5</v>
      </c>
      <c r="CX343">
        <v>0.24216435185185184</v>
      </c>
      <c r="CY343">
        <v>9.9942129629629631E-2</v>
      </c>
      <c r="CZ343">
        <v>126</v>
      </c>
      <c r="DA343">
        <v>250</v>
      </c>
      <c r="DB343">
        <v>28</v>
      </c>
      <c r="DC343">
        <v>1.5</v>
      </c>
      <c r="DD343">
        <v>13740</v>
      </c>
      <c r="DE343">
        <v>0.22220000000000001</v>
      </c>
      <c r="DF343">
        <v>3</v>
      </c>
      <c r="DG343">
        <v>0.1071</v>
      </c>
      <c r="DH343">
        <v>846</v>
      </c>
      <c r="DI343">
        <v>282</v>
      </c>
      <c r="DJ343">
        <v>246</v>
      </c>
      <c r="DK343">
        <v>0.2908</v>
      </c>
      <c r="DL343">
        <v>0.18590000000000001</v>
      </c>
      <c r="DM343">
        <v>84</v>
      </c>
      <c r="DN343">
        <v>246</v>
      </c>
    </row>
    <row r="344" spans="91:118" x14ac:dyDescent="0.25">
      <c r="CM344" t="s">
        <v>639</v>
      </c>
      <c r="CN344" t="s">
        <v>6</v>
      </c>
      <c r="CO344" t="s">
        <v>11</v>
      </c>
      <c r="CP344">
        <v>46112</v>
      </c>
      <c r="CQ344">
        <v>1</v>
      </c>
      <c r="CR344">
        <v>1</v>
      </c>
      <c r="CT344">
        <v>1</v>
      </c>
      <c r="CV344">
        <v>7.7546296296296293E-4</v>
      </c>
      <c r="CW344">
        <v>7.7546296296296293E-4</v>
      </c>
      <c r="CX344">
        <v>0.21822916666666667</v>
      </c>
      <c r="CY344">
        <v>0.168125</v>
      </c>
      <c r="CZ344">
        <v>92</v>
      </c>
      <c r="DA344">
        <v>158</v>
      </c>
      <c r="DB344">
        <v>18</v>
      </c>
      <c r="DC344" t="s">
        <v>723</v>
      </c>
      <c r="DD344">
        <v>32401</v>
      </c>
      <c r="DE344">
        <v>0.19570000000000001</v>
      </c>
      <c r="DF344">
        <v>1</v>
      </c>
      <c r="DG344">
        <v>5.5599999999999997E-2</v>
      </c>
      <c r="DH344">
        <v>5500</v>
      </c>
      <c r="DI344">
        <v>5500</v>
      </c>
      <c r="DJ344">
        <v>5500</v>
      </c>
      <c r="DK344">
        <v>1</v>
      </c>
      <c r="DL344">
        <v>0.1178</v>
      </c>
      <c r="DM344">
        <v>84</v>
      </c>
      <c r="DN344">
        <v>5500</v>
      </c>
    </row>
    <row r="345" spans="91:118" x14ac:dyDescent="0.25">
      <c r="CM345" t="s">
        <v>639</v>
      </c>
      <c r="CN345" t="s">
        <v>6</v>
      </c>
      <c r="CO345" t="s">
        <v>97</v>
      </c>
      <c r="CP345">
        <v>46086</v>
      </c>
      <c r="CQ345">
        <v>1</v>
      </c>
      <c r="CR345">
        <v>1</v>
      </c>
      <c r="CT345">
        <v>1</v>
      </c>
      <c r="CV345">
        <v>1.1574074074074073E-5</v>
      </c>
      <c r="CW345">
        <v>1.1574074074074073E-5</v>
      </c>
      <c r="CX345">
        <v>0.25886574074074076</v>
      </c>
      <c r="CY345">
        <v>0.1806712962962963</v>
      </c>
      <c r="CZ345">
        <v>84</v>
      </c>
      <c r="DA345">
        <v>127</v>
      </c>
      <c r="DB345">
        <v>24</v>
      </c>
      <c r="DC345" t="s">
        <v>708</v>
      </c>
      <c r="DD345">
        <v>14523</v>
      </c>
      <c r="DE345">
        <v>0.28570000000000001</v>
      </c>
      <c r="DF345">
        <v>3</v>
      </c>
      <c r="DG345">
        <v>0.125</v>
      </c>
      <c r="DH345">
        <v>5255</v>
      </c>
      <c r="DI345">
        <v>1752</v>
      </c>
      <c r="DJ345">
        <v>3000</v>
      </c>
      <c r="DK345">
        <v>0.57089999999999996</v>
      </c>
      <c r="DL345">
        <v>0.22509999999999999</v>
      </c>
      <c r="DM345">
        <v>84</v>
      </c>
      <c r="DN345">
        <v>3000</v>
      </c>
    </row>
    <row r="346" spans="91:118" x14ac:dyDescent="0.25">
      <c r="CM346" t="s">
        <v>639</v>
      </c>
      <c r="CN346" t="s">
        <v>6</v>
      </c>
      <c r="CO346" t="s">
        <v>34</v>
      </c>
      <c r="CP346">
        <v>46094</v>
      </c>
      <c r="CQ346">
        <v>1</v>
      </c>
      <c r="CR346">
        <v>1</v>
      </c>
      <c r="CT346">
        <v>1</v>
      </c>
      <c r="CV346">
        <v>1.9675925925925926E-4</v>
      </c>
      <c r="CW346">
        <v>1.9675925925925926E-4</v>
      </c>
      <c r="CX346">
        <v>0.17483796296296297</v>
      </c>
      <c r="CY346">
        <v>0.18747685185185184</v>
      </c>
      <c r="CZ346">
        <v>118</v>
      </c>
      <c r="DA346">
        <v>166</v>
      </c>
      <c r="DB346">
        <v>10</v>
      </c>
      <c r="DC346">
        <v>2.4</v>
      </c>
      <c r="DD346">
        <v>31141</v>
      </c>
      <c r="DE346">
        <v>8.4699999999999998E-2</v>
      </c>
      <c r="DF346">
        <v>2</v>
      </c>
      <c r="DG346">
        <v>0.2</v>
      </c>
      <c r="DH346">
        <v>4450</v>
      </c>
      <c r="DI346">
        <v>2225</v>
      </c>
      <c r="DJ346">
        <v>2050</v>
      </c>
      <c r="DK346">
        <v>0.4607</v>
      </c>
      <c r="DL346">
        <v>0.1095</v>
      </c>
      <c r="DM346">
        <v>84</v>
      </c>
      <c r="DN346">
        <v>2050</v>
      </c>
    </row>
    <row r="347" spans="91:118" x14ac:dyDescent="0.25">
      <c r="CM347" t="s">
        <v>639</v>
      </c>
      <c r="CN347" t="s">
        <v>7</v>
      </c>
      <c r="CO347" t="s">
        <v>495</v>
      </c>
      <c r="CP347">
        <v>46085</v>
      </c>
      <c r="CQ347">
        <v>1</v>
      </c>
      <c r="CR347">
        <v>1</v>
      </c>
      <c r="CT347">
        <v>1</v>
      </c>
      <c r="CV347">
        <v>5.9027777777777778E-4</v>
      </c>
      <c r="CW347">
        <v>5.9027777777777778E-4</v>
      </c>
      <c r="CX347">
        <v>0.18260416666666668</v>
      </c>
      <c r="CY347">
        <v>0.16923611111111111</v>
      </c>
      <c r="CZ347">
        <v>134</v>
      </c>
      <c r="DA347">
        <v>275</v>
      </c>
      <c r="DB347">
        <v>42</v>
      </c>
      <c r="DC347" t="s">
        <v>881</v>
      </c>
      <c r="DD347">
        <v>9883</v>
      </c>
      <c r="DE347">
        <v>0.31340000000000001</v>
      </c>
      <c r="DF347">
        <v>3</v>
      </c>
      <c r="DG347">
        <v>7.1400000000000005E-2</v>
      </c>
      <c r="DH347">
        <v>427</v>
      </c>
      <c r="DI347">
        <v>142</v>
      </c>
      <c r="DJ347">
        <v>227</v>
      </c>
      <c r="DK347">
        <v>0.53159999999999996</v>
      </c>
      <c r="DL347">
        <v>0.23180000000000001</v>
      </c>
      <c r="DM347">
        <v>84</v>
      </c>
      <c r="DN347">
        <v>114</v>
      </c>
    </row>
    <row r="348" spans="91:118" x14ac:dyDescent="0.25">
      <c r="CM348" t="s">
        <v>639</v>
      </c>
      <c r="CN348" t="s">
        <v>7</v>
      </c>
      <c r="CO348" t="s">
        <v>565</v>
      </c>
      <c r="CP348">
        <v>46098</v>
      </c>
      <c r="CQ348">
        <v>1</v>
      </c>
      <c r="CR348">
        <v>1</v>
      </c>
      <c r="CT348">
        <v>1</v>
      </c>
      <c r="CV348">
        <v>9.2592592592592588E-5</v>
      </c>
      <c r="CW348">
        <v>9.2592592592592588E-5</v>
      </c>
      <c r="CX348">
        <v>0.14664351851851851</v>
      </c>
      <c r="CY348">
        <v>0.16877314814814814</v>
      </c>
      <c r="CZ348">
        <v>109</v>
      </c>
      <c r="DA348">
        <v>197</v>
      </c>
      <c r="DB348">
        <v>45</v>
      </c>
      <c r="DC348" t="s">
        <v>1123</v>
      </c>
      <c r="DD348">
        <v>23818</v>
      </c>
      <c r="DE348">
        <v>0.4128</v>
      </c>
      <c r="DF348">
        <v>1</v>
      </c>
      <c r="DG348">
        <v>2.2200000000000001E-2</v>
      </c>
      <c r="DH348">
        <v>3000</v>
      </c>
      <c r="DI348">
        <v>3000</v>
      </c>
      <c r="DJ348">
        <v>3000</v>
      </c>
      <c r="DK348">
        <v>1</v>
      </c>
      <c r="DL348">
        <v>0.1371</v>
      </c>
      <c r="DM348">
        <v>84</v>
      </c>
      <c r="DN348">
        <v>3000</v>
      </c>
    </row>
    <row r="349" spans="91:118" x14ac:dyDescent="0.25">
      <c r="CM349" t="s">
        <v>639</v>
      </c>
      <c r="CN349" t="s">
        <v>7</v>
      </c>
      <c r="CO349" t="s">
        <v>549</v>
      </c>
      <c r="CP349">
        <v>46083</v>
      </c>
      <c r="CQ349">
        <v>1</v>
      </c>
      <c r="CR349">
        <v>1</v>
      </c>
      <c r="CT349">
        <v>1</v>
      </c>
      <c r="CV349">
        <v>1.1574074074074073E-5</v>
      </c>
      <c r="CW349">
        <v>1.1574074074074073E-5</v>
      </c>
      <c r="CX349">
        <v>0.2736574074074074</v>
      </c>
      <c r="CY349">
        <v>5.392361111111111E-2</v>
      </c>
      <c r="CZ349">
        <v>145</v>
      </c>
      <c r="DA349">
        <v>245</v>
      </c>
      <c r="DB349">
        <v>33</v>
      </c>
      <c r="DC349" t="s">
        <v>678</v>
      </c>
      <c r="DD349">
        <v>3982</v>
      </c>
      <c r="DE349">
        <v>0.2276</v>
      </c>
      <c r="DF349">
        <v>3</v>
      </c>
      <c r="DG349">
        <v>9.0899999999999995E-2</v>
      </c>
      <c r="DH349">
        <v>870</v>
      </c>
      <c r="DI349">
        <v>290</v>
      </c>
      <c r="DJ349">
        <v>870</v>
      </c>
      <c r="DK349">
        <v>1</v>
      </c>
      <c r="DL349">
        <v>0.41949999999999998</v>
      </c>
      <c r="DM349">
        <v>84</v>
      </c>
      <c r="DN349">
        <v>290</v>
      </c>
    </row>
    <row r="350" spans="91:118" x14ac:dyDescent="0.25">
      <c r="CM350" t="s">
        <v>639</v>
      </c>
      <c r="CN350" t="s">
        <v>7</v>
      </c>
      <c r="CO350" t="s">
        <v>549</v>
      </c>
      <c r="CP350">
        <v>46107</v>
      </c>
      <c r="CQ350">
        <v>1</v>
      </c>
      <c r="CR350">
        <v>1</v>
      </c>
      <c r="CS350">
        <v>1</v>
      </c>
      <c r="CV350">
        <v>8.6805555555555559E-3</v>
      </c>
      <c r="CW350">
        <v>8.6805555555555559E-3</v>
      </c>
      <c r="CX350">
        <v>0.19442129629629629</v>
      </c>
      <c r="CY350">
        <v>0.12795138888888888</v>
      </c>
      <c r="CZ350">
        <v>138</v>
      </c>
      <c r="DA350">
        <v>219</v>
      </c>
      <c r="DB350">
        <v>31</v>
      </c>
      <c r="DC350" t="s">
        <v>1124</v>
      </c>
      <c r="DD350">
        <v>12296</v>
      </c>
      <c r="DE350">
        <v>0.22459999999999999</v>
      </c>
      <c r="DF350">
        <v>1</v>
      </c>
      <c r="DG350">
        <v>3.2300000000000002E-2</v>
      </c>
      <c r="DH350">
        <v>1500</v>
      </c>
      <c r="DI350">
        <v>1500</v>
      </c>
      <c r="DJ350">
        <v>1500</v>
      </c>
      <c r="DK350">
        <v>1</v>
      </c>
      <c r="DL350">
        <v>0.55630000000000002</v>
      </c>
      <c r="DM350">
        <v>84</v>
      </c>
      <c r="DN350">
        <v>1500</v>
      </c>
    </row>
    <row r="351" spans="91:118" x14ac:dyDescent="0.25">
      <c r="CM351" t="s">
        <v>639</v>
      </c>
      <c r="CN351" t="s">
        <v>7</v>
      </c>
      <c r="CO351" t="s">
        <v>549</v>
      </c>
      <c r="CP351">
        <v>46111</v>
      </c>
      <c r="CQ351">
        <v>1</v>
      </c>
      <c r="CR351">
        <v>1</v>
      </c>
      <c r="CT351">
        <v>1</v>
      </c>
      <c r="CV351">
        <v>0</v>
      </c>
      <c r="CW351">
        <v>0</v>
      </c>
      <c r="CX351">
        <v>0.24934027777777779</v>
      </c>
      <c r="CY351">
        <v>0.15201388888888889</v>
      </c>
      <c r="CZ351">
        <v>267</v>
      </c>
      <c r="DA351">
        <v>366</v>
      </c>
      <c r="DB351">
        <v>41</v>
      </c>
      <c r="DC351" t="s">
        <v>1070</v>
      </c>
      <c r="DD351">
        <v>17971</v>
      </c>
      <c r="DE351">
        <v>0.15359999999999999</v>
      </c>
      <c r="DF351">
        <v>2</v>
      </c>
      <c r="DG351">
        <v>4.8800000000000003E-2</v>
      </c>
      <c r="DH351">
        <v>2000</v>
      </c>
      <c r="DI351">
        <v>1000</v>
      </c>
      <c r="DJ351">
        <v>500</v>
      </c>
      <c r="DK351">
        <v>0.25</v>
      </c>
      <c r="DL351">
        <v>2.5999999999999999E-2</v>
      </c>
      <c r="DM351">
        <v>84</v>
      </c>
      <c r="DN351">
        <v>500</v>
      </c>
    </row>
    <row r="352" spans="91:118" x14ac:dyDescent="0.25">
      <c r="CM352" t="s">
        <v>639</v>
      </c>
      <c r="CN352" t="s">
        <v>7</v>
      </c>
      <c r="CO352" t="s">
        <v>77</v>
      </c>
      <c r="CP352">
        <v>46083</v>
      </c>
      <c r="CQ352">
        <v>1</v>
      </c>
      <c r="CR352">
        <v>1</v>
      </c>
      <c r="CT352">
        <v>1</v>
      </c>
      <c r="CV352">
        <v>0</v>
      </c>
      <c r="CW352">
        <v>0</v>
      </c>
      <c r="CX352">
        <v>0.25180555555555556</v>
      </c>
      <c r="CY352">
        <v>7.6863425925925932E-2</v>
      </c>
      <c r="CZ352">
        <v>77</v>
      </c>
      <c r="DA352">
        <v>120</v>
      </c>
      <c r="DB352">
        <v>32</v>
      </c>
      <c r="DC352">
        <v>1.5625</v>
      </c>
      <c r="DD352">
        <v>22601</v>
      </c>
      <c r="DE352">
        <v>0.41560000000000002</v>
      </c>
      <c r="DF352">
        <v>8</v>
      </c>
      <c r="DG352">
        <v>0.25</v>
      </c>
      <c r="DH352">
        <v>11008</v>
      </c>
      <c r="DI352">
        <v>1376</v>
      </c>
      <c r="DJ352">
        <v>9550</v>
      </c>
      <c r="DK352">
        <v>0.86760000000000004</v>
      </c>
      <c r="DM352">
        <v>84</v>
      </c>
      <c r="DN352">
        <v>1364</v>
      </c>
    </row>
    <row r="353" spans="91:118" x14ac:dyDescent="0.25">
      <c r="CM353" t="s">
        <v>639</v>
      </c>
      <c r="CN353" t="s">
        <v>7</v>
      </c>
      <c r="CO353" t="s">
        <v>77</v>
      </c>
      <c r="CP353">
        <v>46104</v>
      </c>
      <c r="CQ353">
        <v>1</v>
      </c>
      <c r="CR353">
        <v>1</v>
      </c>
      <c r="CS353">
        <v>1</v>
      </c>
      <c r="CV353">
        <v>1.6018518518518519E-2</v>
      </c>
      <c r="CW353">
        <v>1.6018518518518519E-2</v>
      </c>
      <c r="CX353">
        <v>0.1037962962962963</v>
      </c>
      <c r="CY353">
        <v>0.21144675925925926</v>
      </c>
      <c r="CZ353">
        <v>63</v>
      </c>
      <c r="DA353">
        <v>132</v>
      </c>
      <c r="DB353">
        <v>15</v>
      </c>
      <c r="DC353" t="s">
        <v>744</v>
      </c>
      <c r="DD353">
        <v>12806</v>
      </c>
      <c r="DE353">
        <v>0.23810000000000001</v>
      </c>
      <c r="DF353">
        <v>2</v>
      </c>
      <c r="DG353">
        <v>0.1333</v>
      </c>
      <c r="DH353">
        <v>631</v>
      </c>
      <c r="DI353">
        <v>316</v>
      </c>
      <c r="DM353">
        <v>84</v>
      </c>
    </row>
    <row r="354" spans="91:118" x14ac:dyDescent="0.25">
      <c r="CM354" t="s">
        <v>639</v>
      </c>
      <c r="CN354" t="s">
        <v>7</v>
      </c>
      <c r="CO354" t="s">
        <v>77</v>
      </c>
      <c r="CP354">
        <v>46107</v>
      </c>
      <c r="CQ354">
        <v>1</v>
      </c>
      <c r="CR354">
        <v>1</v>
      </c>
      <c r="CS354">
        <v>1</v>
      </c>
      <c r="CV354">
        <v>9.7222222222222224E-3</v>
      </c>
      <c r="CW354">
        <v>9.7222222222222224E-3</v>
      </c>
      <c r="CX354">
        <v>0.17557870370370371</v>
      </c>
      <c r="CY354">
        <v>0.16013888888888889</v>
      </c>
      <c r="CZ354">
        <v>66</v>
      </c>
      <c r="DA354">
        <v>148</v>
      </c>
      <c r="DB354">
        <v>26</v>
      </c>
      <c r="DC354" t="s">
        <v>784</v>
      </c>
      <c r="DD354">
        <v>21915</v>
      </c>
      <c r="DE354">
        <v>0.39389999999999997</v>
      </c>
      <c r="DF354">
        <v>3</v>
      </c>
      <c r="DG354">
        <v>0.1154</v>
      </c>
      <c r="DH354">
        <v>3650</v>
      </c>
      <c r="DI354">
        <v>1217</v>
      </c>
      <c r="DJ354">
        <v>3000</v>
      </c>
      <c r="DK354">
        <v>0.82189999999999996</v>
      </c>
      <c r="DL354">
        <v>0.1449</v>
      </c>
      <c r="DM354">
        <v>84</v>
      </c>
      <c r="DN354">
        <v>1500</v>
      </c>
    </row>
    <row r="355" spans="91:118" x14ac:dyDescent="0.25">
      <c r="CM355" t="s">
        <v>639</v>
      </c>
      <c r="CN355" t="s">
        <v>7</v>
      </c>
      <c r="CO355" t="s">
        <v>566</v>
      </c>
      <c r="CP355">
        <v>46093</v>
      </c>
      <c r="CQ355">
        <v>1</v>
      </c>
      <c r="CR355">
        <v>1</v>
      </c>
      <c r="CS355">
        <v>1</v>
      </c>
      <c r="CV355">
        <v>1.6724537037037038E-2</v>
      </c>
      <c r="CW355">
        <v>1.6724537037037038E-2</v>
      </c>
      <c r="CX355">
        <v>0.1834375</v>
      </c>
      <c r="CY355">
        <v>0.16921296296296295</v>
      </c>
      <c r="CZ355">
        <v>80</v>
      </c>
      <c r="DA355">
        <v>175</v>
      </c>
      <c r="DB355">
        <v>39</v>
      </c>
      <c r="DC355" t="s">
        <v>1125</v>
      </c>
      <c r="DD355">
        <v>4613</v>
      </c>
      <c r="DE355">
        <v>0.48749999999999999</v>
      </c>
      <c r="DF355">
        <v>3</v>
      </c>
      <c r="DG355">
        <v>7.6899999999999996E-2</v>
      </c>
      <c r="DH355">
        <v>3350</v>
      </c>
      <c r="DI355">
        <v>1117</v>
      </c>
      <c r="DJ355">
        <v>3350</v>
      </c>
      <c r="DK355">
        <v>1</v>
      </c>
      <c r="DL355">
        <v>0.123</v>
      </c>
      <c r="DM355">
        <v>84</v>
      </c>
      <c r="DN355">
        <v>1117</v>
      </c>
    </row>
    <row r="356" spans="91:118" x14ac:dyDescent="0.25">
      <c r="CM356" t="s">
        <v>639</v>
      </c>
      <c r="CN356" t="s">
        <v>7</v>
      </c>
      <c r="CO356" t="s">
        <v>566</v>
      </c>
      <c r="CP356">
        <v>46100</v>
      </c>
      <c r="CQ356">
        <v>1</v>
      </c>
      <c r="CR356">
        <v>1</v>
      </c>
      <c r="CS356">
        <v>1</v>
      </c>
      <c r="CV356">
        <v>1.5810185185185184E-2</v>
      </c>
      <c r="CW356">
        <v>1.5810185185185184E-2</v>
      </c>
      <c r="CX356">
        <v>0.18167824074074074</v>
      </c>
      <c r="CY356">
        <v>0.15635416666666666</v>
      </c>
      <c r="CZ356">
        <v>92</v>
      </c>
      <c r="DA356">
        <v>196</v>
      </c>
      <c r="DB356">
        <v>20</v>
      </c>
      <c r="DC356">
        <v>2.0499999999999998</v>
      </c>
      <c r="DD356">
        <v>11223</v>
      </c>
      <c r="DE356">
        <v>0.21740000000000001</v>
      </c>
      <c r="DF356">
        <v>1</v>
      </c>
      <c r="DG356">
        <v>0.05</v>
      </c>
      <c r="DH356">
        <v>600</v>
      </c>
      <c r="DI356">
        <v>600</v>
      </c>
      <c r="DJ356">
        <v>600</v>
      </c>
      <c r="DK356">
        <v>1</v>
      </c>
      <c r="DL356">
        <v>0.1608</v>
      </c>
      <c r="DM356">
        <v>84</v>
      </c>
      <c r="DN356">
        <v>600</v>
      </c>
    </row>
    <row r="357" spans="91:118" x14ac:dyDescent="0.25">
      <c r="CM357" t="s">
        <v>639</v>
      </c>
      <c r="CN357" t="s">
        <v>7</v>
      </c>
      <c r="CO357" t="s">
        <v>566</v>
      </c>
      <c r="CP357">
        <v>46104</v>
      </c>
      <c r="CQ357">
        <v>1</v>
      </c>
      <c r="CR357">
        <v>1</v>
      </c>
      <c r="CS357">
        <v>1</v>
      </c>
      <c r="CV357">
        <v>6.030092592592593E-3</v>
      </c>
      <c r="CW357">
        <v>6.030092592592593E-3</v>
      </c>
      <c r="CX357">
        <v>0.16869212962962962</v>
      </c>
      <c r="CY357">
        <v>0.16068287037037038</v>
      </c>
      <c r="CZ357">
        <v>126</v>
      </c>
      <c r="DA357">
        <v>215</v>
      </c>
      <c r="DB357">
        <v>36</v>
      </c>
      <c r="DC357">
        <v>1.25</v>
      </c>
      <c r="DD357">
        <v>15831</v>
      </c>
      <c r="DE357">
        <v>0.28570000000000001</v>
      </c>
      <c r="DF357">
        <v>1</v>
      </c>
      <c r="DG357">
        <v>2.7799999999999998E-2</v>
      </c>
      <c r="DH357">
        <v>230</v>
      </c>
      <c r="DI357">
        <v>230</v>
      </c>
      <c r="DJ357">
        <v>230</v>
      </c>
      <c r="DK357">
        <v>1</v>
      </c>
      <c r="DL357">
        <v>0.1852</v>
      </c>
      <c r="DM357">
        <v>84</v>
      </c>
      <c r="DN357">
        <v>230</v>
      </c>
    </row>
    <row r="358" spans="91:118" x14ac:dyDescent="0.25">
      <c r="CM358" t="s">
        <v>639</v>
      </c>
      <c r="CN358" t="s">
        <v>7</v>
      </c>
      <c r="CO358" t="s">
        <v>73</v>
      </c>
      <c r="CP358">
        <v>46083</v>
      </c>
      <c r="CQ358">
        <v>1</v>
      </c>
      <c r="CR358">
        <v>1</v>
      </c>
      <c r="CT358">
        <v>1</v>
      </c>
      <c r="CV358">
        <v>1.9675925925925926E-4</v>
      </c>
      <c r="CW358">
        <v>1.9675925925925926E-4</v>
      </c>
      <c r="CX358">
        <v>0.21966435185185185</v>
      </c>
      <c r="CY358">
        <v>0.10366898148148149</v>
      </c>
      <c r="CZ358">
        <v>47</v>
      </c>
      <c r="DA358">
        <v>66</v>
      </c>
      <c r="DB358">
        <v>18</v>
      </c>
      <c r="DC358" t="s">
        <v>723</v>
      </c>
      <c r="DD358">
        <v>18515</v>
      </c>
      <c r="DE358">
        <v>0.38300000000000001</v>
      </c>
      <c r="DF358">
        <v>5</v>
      </c>
      <c r="DG358">
        <v>0.27779999999999999</v>
      </c>
      <c r="DH358">
        <v>7050</v>
      </c>
      <c r="DI358">
        <v>1410</v>
      </c>
      <c r="DJ358">
        <v>5800</v>
      </c>
      <c r="DK358">
        <v>0.82269999999999999</v>
      </c>
      <c r="DM358">
        <v>84</v>
      </c>
      <c r="DN358">
        <v>1450</v>
      </c>
    </row>
    <row r="359" spans="91:118" x14ac:dyDescent="0.25">
      <c r="CM359" t="s">
        <v>639</v>
      </c>
      <c r="CN359" t="s">
        <v>7</v>
      </c>
      <c r="CO359" t="s">
        <v>73</v>
      </c>
      <c r="CP359">
        <v>46105</v>
      </c>
      <c r="CQ359">
        <v>1</v>
      </c>
      <c r="CR359">
        <v>1</v>
      </c>
      <c r="CS359">
        <v>1</v>
      </c>
      <c r="CV359">
        <v>7.5925925925925926E-3</v>
      </c>
      <c r="CW359">
        <v>7.5925925925925926E-3</v>
      </c>
      <c r="CX359">
        <v>0.2381712962962963</v>
      </c>
      <c r="CY359">
        <v>0.16101851851851851</v>
      </c>
      <c r="CZ359">
        <v>73</v>
      </c>
      <c r="DA359">
        <v>128</v>
      </c>
      <c r="DB359">
        <v>23</v>
      </c>
      <c r="DC359" t="s">
        <v>854</v>
      </c>
      <c r="DD359">
        <v>17969</v>
      </c>
      <c r="DE359">
        <v>0.31509999999999999</v>
      </c>
      <c r="DF359">
        <v>4</v>
      </c>
      <c r="DG359">
        <v>0.1739</v>
      </c>
      <c r="DH359">
        <v>4300</v>
      </c>
      <c r="DI359">
        <v>1075</v>
      </c>
      <c r="DJ359">
        <v>2500</v>
      </c>
      <c r="DK359">
        <v>0.58140000000000003</v>
      </c>
      <c r="DL359">
        <v>0.1076</v>
      </c>
      <c r="DM359">
        <v>84</v>
      </c>
      <c r="DN359">
        <v>2500</v>
      </c>
    </row>
    <row r="360" spans="91:118" x14ac:dyDescent="0.25">
      <c r="CM360" t="s">
        <v>639</v>
      </c>
      <c r="CN360" t="s">
        <v>7</v>
      </c>
      <c r="CO360" t="s">
        <v>73</v>
      </c>
      <c r="CP360">
        <v>46112</v>
      </c>
      <c r="CQ360">
        <v>1</v>
      </c>
      <c r="CR360">
        <v>1</v>
      </c>
      <c r="CS360">
        <v>1</v>
      </c>
      <c r="CV360">
        <v>9.5138888888888894E-3</v>
      </c>
      <c r="CW360">
        <v>9.5138888888888894E-3</v>
      </c>
      <c r="CX360">
        <v>0.13804398148148148</v>
      </c>
      <c r="CY360">
        <v>0.22819444444444445</v>
      </c>
      <c r="CZ360">
        <v>63</v>
      </c>
      <c r="DA360">
        <v>97</v>
      </c>
      <c r="DB360">
        <v>15</v>
      </c>
      <c r="DC360" t="s">
        <v>728</v>
      </c>
      <c r="DD360">
        <v>23229</v>
      </c>
      <c r="DE360">
        <v>0.23810000000000001</v>
      </c>
      <c r="DF360">
        <v>1</v>
      </c>
      <c r="DG360">
        <v>6.6699999999999995E-2</v>
      </c>
      <c r="DH360">
        <v>1800</v>
      </c>
      <c r="DI360">
        <v>1800</v>
      </c>
      <c r="DJ360">
        <v>1800</v>
      </c>
      <c r="DK360">
        <v>1</v>
      </c>
      <c r="DL360">
        <v>0.18</v>
      </c>
      <c r="DM360">
        <v>84</v>
      </c>
      <c r="DN360">
        <v>1800</v>
      </c>
    </row>
    <row r="361" spans="91:118" x14ac:dyDescent="0.25">
      <c r="CM361" t="s">
        <v>639</v>
      </c>
      <c r="CN361" t="s">
        <v>7</v>
      </c>
      <c r="CO361" t="s">
        <v>557</v>
      </c>
      <c r="CP361">
        <v>46100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0.20177083333333334</v>
      </c>
      <c r="CY361">
        <v>0.15393518518518517</v>
      </c>
      <c r="CZ361">
        <v>130</v>
      </c>
      <c r="DA361">
        <v>261</v>
      </c>
      <c r="DB361">
        <v>31</v>
      </c>
      <c r="DC361" t="s">
        <v>990</v>
      </c>
      <c r="DD361">
        <v>6742</v>
      </c>
      <c r="DE361">
        <v>0.23849999999999999</v>
      </c>
      <c r="DF361">
        <v>1</v>
      </c>
      <c r="DG361">
        <v>3.2300000000000002E-2</v>
      </c>
      <c r="DH361">
        <v>50</v>
      </c>
      <c r="DI361">
        <v>50</v>
      </c>
      <c r="DJ361">
        <v>50</v>
      </c>
      <c r="DK361">
        <v>1</v>
      </c>
      <c r="DL361">
        <v>0.48799999999999999</v>
      </c>
      <c r="DM361">
        <v>84</v>
      </c>
      <c r="DN361">
        <v>50</v>
      </c>
    </row>
    <row r="362" spans="91:118" x14ac:dyDescent="0.25">
      <c r="CM362" t="s">
        <v>639</v>
      </c>
      <c r="CN362" t="s">
        <v>7</v>
      </c>
      <c r="CO362" t="s">
        <v>557</v>
      </c>
      <c r="CP362">
        <v>46106</v>
      </c>
      <c r="CQ362">
        <v>1</v>
      </c>
      <c r="CR362">
        <v>1</v>
      </c>
      <c r="CT362">
        <v>1</v>
      </c>
      <c r="CV362">
        <v>3.8194444444444446E-4</v>
      </c>
      <c r="CW362">
        <v>3.8194444444444446E-4</v>
      </c>
      <c r="CX362">
        <v>0.12648148148148147</v>
      </c>
      <c r="CY362">
        <v>0.21057870370370371</v>
      </c>
      <c r="CZ362">
        <v>74</v>
      </c>
      <c r="DA362">
        <v>142</v>
      </c>
      <c r="DB362">
        <v>20</v>
      </c>
      <c r="DC362">
        <v>1.65</v>
      </c>
      <c r="DD362">
        <v>12447</v>
      </c>
      <c r="DE362">
        <v>0.27029999999999998</v>
      </c>
      <c r="DF362">
        <v>1</v>
      </c>
      <c r="DG362">
        <v>0.05</v>
      </c>
      <c r="DH362">
        <v>350</v>
      </c>
      <c r="DI362">
        <v>350</v>
      </c>
      <c r="DJ362">
        <v>350</v>
      </c>
      <c r="DK362">
        <v>1</v>
      </c>
      <c r="DL362">
        <v>0.33019999999999999</v>
      </c>
      <c r="DM362">
        <v>84</v>
      </c>
      <c r="DN362">
        <v>350</v>
      </c>
    </row>
    <row r="363" spans="91:118" x14ac:dyDescent="0.25">
      <c r="CM363" t="s">
        <v>639</v>
      </c>
      <c r="CN363" t="s">
        <v>7</v>
      </c>
      <c r="CO363" t="s">
        <v>48</v>
      </c>
      <c r="CP363">
        <v>46087</v>
      </c>
      <c r="CQ363">
        <v>1</v>
      </c>
      <c r="CR363">
        <v>1</v>
      </c>
      <c r="CT363">
        <v>1</v>
      </c>
      <c r="CV363">
        <v>1.6203703703703703E-4</v>
      </c>
      <c r="CW363">
        <v>1.6203703703703703E-4</v>
      </c>
      <c r="CX363">
        <v>0.18746527777777777</v>
      </c>
      <c r="CY363">
        <v>0.15060185185185185</v>
      </c>
      <c r="CZ363">
        <v>45</v>
      </c>
      <c r="DA363">
        <v>74</v>
      </c>
      <c r="DB363">
        <v>15</v>
      </c>
      <c r="DC363" t="s">
        <v>744</v>
      </c>
      <c r="DD363">
        <v>19087</v>
      </c>
      <c r="DE363">
        <v>0.33329999999999999</v>
      </c>
      <c r="DF363">
        <v>2</v>
      </c>
      <c r="DG363">
        <v>0.1333</v>
      </c>
      <c r="DH363">
        <v>3800</v>
      </c>
      <c r="DI363">
        <v>1900</v>
      </c>
      <c r="DJ363">
        <v>3300</v>
      </c>
      <c r="DK363">
        <v>0.86839999999999995</v>
      </c>
      <c r="DL363">
        <v>0.28520000000000001</v>
      </c>
      <c r="DM363">
        <v>84</v>
      </c>
      <c r="DN363">
        <v>3300</v>
      </c>
    </row>
    <row r="364" spans="91:118" x14ac:dyDescent="0.25">
      <c r="CM364" t="s">
        <v>639</v>
      </c>
      <c r="CN364" t="s">
        <v>7</v>
      </c>
      <c r="CO364" t="s">
        <v>48</v>
      </c>
      <c r="CP364">
        <v>46093</v>
      </c>
      <c r="CQ364">
        <v>1</v>
      </c>
      <c r="CR364">
        <v>1</v>
      </c>
      <c r="CT364">
        <v>1</v>
      </c>
      <c r="CV364">
        <v>1.0416666666666667E-4</v>
      </c>
      <c r="CW364">
        <v>1.0416666666666667E-4</v>
      </c>
      <c r="CX364">
        <v>0.23210648148148147</v>
      </c>
      <c r="CY364">
        <v>0.13012731481481482</v>
      </c>
      <c r="CZ364">
        <v>70</v>
      </c>
      <c r="DA364">
        <v>107</v>
      </c>
      <c r="DB364">
        <v>32</v>
      </c>
      <c r="DC364">
        <v>1.78125</v>
      </c>
      <c r="DD364">
        <v>17031</v>
      </c>
      <c r="DE364">
        <v>0.45710000000000001</v>
      </c>
      <c r="DF364">
        <v>1</v>
      </c>
      <c r="DG364">
        <v>3.1300000000000001E-2</v>
      </c>
      <c r="DH364">
        <v>300</v>
      </c>
      <c r="DI364">
        <v>300</v>
      </c>
      <c r="DJ364">
        <v>300</v>
      </c>
      <c r="DK364">
        <v>1</v>
      </c>
      <c r="DL364">
        <v>0.44119999999999998</v>
      </c>
      <c r="DM364">
        <v>84</v>
      </c>
      <c r="DN364">
        <v>300</v>
      </c>
    </row>
    <row r="365" spans="91:118" x14ac:dyDescent="0.25">
      <c r="CM365" t="s">
        <v>639</v>
      </c>
      <c r="CN365" t="s">
        <v>7</v>
      </c>
      <c r="CO365" t="s">
        <v>48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0.15052083333333333</v>
      </c>
      <c r="CY365">
        <v>0.18347222222222223</v>
      </c>
      <c r="CZ365">
        <v>65</v>
      </c>
      <c r="DA365">
        <v>91</v>
      </c>
      <c r="DB365">
        <v>18</v>
      </c>
      <c r="DC365" t="s">
        <v>731</v>
      </c>
      <c r="DD365">
        <v>20519</v>
      </c>
      <c r="DE365">
        <v>0.27689999999999998</v>
      </c>
      <c r="DF365">
        <v>1</v>
      </c>
      <c r="DG365">
        <v>5.5599999999999997E-2</v>
      </c>
      <c r="DH365">
        <v>800</v>
      </c>
      <c r="DI365">
        <v>800</v>
      </c>
      <c r="DJ365">
        <v>800</v>
      </c>
      <c r="DK365">
        <v>1</v>
      </c>
      <c r="DL365">
        <v>0.501</v>
      </c>
      <c r="DM365">
        <v>84</v>
      </c>
      <c r="DN365">
        <v>800</v>
      </c>
    </row>
    <row r="366" spans="91:118" x14ac:dyDescent="0.25">
      <c r="CM366" t="s">
        <v>639</v>
      </c>
      <c r="CN366" t="s">
        <v>3</v>
      </c>
      <c r="CO366" t="s">
        <v>174</v>
      </c>
      <c r="CP366">
        <v>46093</v>
      </c>
      <c r="CQ366">
        <v>1</v>
      </c>
      <c r="CR366">
        <v>1</v>
      </c>
      <c r="CT366">
        <v>1</v>
      </c>
      <c r="CV366">
        <v>1.1574074074074073E-5</v>
      </c>
      <c r="CW366">
        <v>1.1574074074074073E-5</v>
      </c>
      <c r="CX366">
        <v>0.22232638888888889</v>
      </c>
      <c r="CY366">
        <v>0.12165509259259259</v>
      </c>
      <c r="CZ366">
        <v>183</v>
      </c>
      <c r="DA366">
        <v>277</v>
      </c>
      <c r="DB366">
        <v>30</v>
      </c>
      <c r="DC366" t="s">
        <v>813</v>
      </c>
      <c r="DD366">
        <v>20098</v>
      </c>
      <c r="DE366">
        <v>0.16389999999999999</v>
      </c>
      <c r="DF366">
        <v>1</v>
      </c>
      <c r="DG366">
        <v>3.3300000000000003E-2</v>
      </c>
      <c r="DH366">
        <v>380</v>
      </c>
      <c r="DI366">
        <v>380</v>
      </c>
      <c r="DJ366">
        <v>380</v>
      </c>
      <c r="DK366">
        <v>1</v>
      </c>
      <c r="DL366">
        <v>0.52590000000000003</v>
      </c>
      <c r="DM366">
        <v>84</v>
      </c>
      <c r="DN366">
        <v>380</v>
      </c>
    </row>
    <row r="367" spans="91:118" x14ac:dyDescent="0.25">
      <c r="CM367" t="s">
        <v>639</v>
      </c>
      <c r="CN367" t="s">
        <v>3</v>
      </c>
      <c r="CO367" t="s">
        <v>493</v>
      </c>
      <c r="CP367">
        <v>46085</v>
      </c>
      <c r="CQ367">
        <v>1</v>
      </c>
      <c r="CR367">
        <v>1</v>
      </c>
      <c r="CT367">
        <v>1</v>
      </c>
      <c r="CV367">
        <v>0</v>
      </c>
      <c r="CW367">
        <v>0</v>
      </c>
      <c r="CX367">
        <v>0.28037037037037038</v>
      </c>
      <c r="CY367">
        <v>7.137731481481481E-2</v>
      </c>
      <c r="CZ367">
        <v>199</v>
      </c>
      <c r="DA367">
        <v>242</v>
      </c>
      <c r="DB367">
        <v>38</v>
      </c>
      <c r="DC367" t="s">
        <v>956</v>
      </c>
      <c r="DD367">
        <v>17560</v>
      </c>
      <c r="DE367">
        <v>0.191</v>
      </c>
      <c r="DF367">
        <v>2</v>
      </c>
      <c r="DG367">
        <v>5.2600000000000001E-2</v>
      </c>
      <c r="DH367">
        <v>12300</v>
      </c>
      <c r="DI367">
        <v>6150</v>
      </c>
      <c r="DJ367">
        <v>12300</v>
      </c>
      <c r="DK367">
        <v>1</v>
      </c>
      <c r="DL367">
        <v>0.1716</v>
      </c>
      <c r="DM367">
        <v>84</v>
      </c>
      <c r="DN367">
        <v>6150</v>
      </c>
    </row>
    <row r="368" spans="91:118" x14ac:dyDescent="0.25">
      <c r="CM368" t="s">
        <v>639</v>
      </c>
      <c r="CN368" t="s">
        <v>3</v>
      </c>
      <c r="CO368" t="s">
        <v>493</v>
      </c>
      <c r="CP368">
        <v>46099</v>
      </c>
      <c r="CQ368">
        <v>1</v>
      </c>
      <c r="CR368">
        <v>1</v>
      </c>
      <c r="CT368">
        <v>1</v>
      </c>
      <c r="CV368">
        <v>0</v>
      </c>
      <c r="CW368">
        <v>0</v>
      </c>
      <c r="CX368">
        <v>0.31631944444444443</v>
      </c>
      <c r="CY368">
        <v>9.2048611111111109E-2</v>
      </c>
      <c r="CZ368">
        <v>194</v>
      </c>
      <c r="DA368">
        <v>262</v>
      </c>
      <c r="DB368">
        <v>30</v>
      </c>
      <c r="DC368" t="s">
        <v>1090</v>
      </c>
      <c r="DD368">
        <v>27252</v>
      </c>
      <c r="DE368">
        <v>0.15459999999999999</v>
      </c>
      <c r="DF368">
        <v>1</v>
      </c>
      <c r="DG368">
        <v>3.3300000000000003E-2</v>
      </c>
      <c r="DH368">
        <v>300</v>
      </c>
      <c r="DI368">
        <v>300</v>
      </c>
      <c r="DJ368">
        <v>300</v>
      </c>
      <c r="DK368">
        <v>1</v>
      </c>
      <c r="DL368">
        <v>0.89610000000000001</v>
      </c>
      <c r="DM368">
        <v>84</v>
      </c>
      <c r="DN368">
        <v>300</v>
      </c>
    </row>
    <row r="369" spans="91:118" x14ac:dyDescent="0.25">
      <c r="CM369" t="s">
        <v>639</v>
      </c>
      <c r="CN369" t="s">
        <v>3</v>
      </c>
      <c r="CO369" t="s">
        <v>32</v>
      </c>
      <c r="CP369">
        <v>46107</v>
      </c>
      <c r="CQ369">
        <v>1</v>
      </c>
      <c r="CR369">
        <v>1</v>
      </c>
      <c r="CT369">
        <v>1</v>
      </c>
      <c r="CV369">
        <v>1.5046296296296297E-4</v>
      </c>
      <c r="CW369">
        <v>1.5046296296296297E-4</v>
      </c>
      <c r="CX369">
        <v>0.20321759259259259</v>
      </c>
      <c r="CY369">
        <v>0.14935185185185185</v>
      </c>
      <c r="CZ369">
        <v>79</v>
      </c>
      <c r="DA369">
        <v>161</v>
      </c>
      <c r="DB369">
        <v>32</v>
      </c>
      <c r="DC369">
        <v>1.53125</v>
      </c>
      <c r="DD369">
        <v>25567</v>
      </c>
      <c r="DE369">
        <v>0.40510000000000002</v>
      </c>
      <c r="DF369">
        <v>3</v>
      </c>
      <c r="DG369">
        <v>9.3799999999999994E-2</v>
      </c>
      <c r="DH369">
        <v>7900</v>
      </c>
      <c r="DI369">
        <v>2633</v>
      </c>
      <c r="DJ369">
        <v>7900</v>
      </c>
      <c r="DK369">
        <v>1</v>
      </c>
      <c r="DL369">
        <v>0.249</v>
      </c>
      <c r="DM369">
        <v>84</v>
      </c>
      <c r="DN369">
        <v>2633</v>
      </c>
    </row>
    <row r="370" spans="91:118" x14ac:dyDescent="0.25">
      <c r="CM370" t="s">
        <v>639</v>
      </c>
      <c r="CN370" t="s">
        <v>3</v>
      </c>
      <c r="CO370" t="s">
        <v>96</v>
      </c>
      <c r="CP370">
        <v>46087</v>
      </c>
      <c r="CQ370">
        <v>1</v>
      </c>
      <c r="CR370">
        <v>1</v>
      </c>
      <c r="CT370">
        <v>1</v>
      </c>
      <c r="CV370">
        <v>9.4907407407407408E-4</v>
      </c>
      <c r="CW370">
        <v>9.4907407407407408E-4</v>
      </c>
      <c r="CX370">
        <v>0.28207175925925926</v>
      </c>
      <c r="CY370">
        <v>7.3472222222222217E-2</v>
      </c>
      <c r="CZ370">
        <v>80</v>
      </c>
      <c r="DA370">
        <v>183</v>
      </c>
      <c r="DB370">
        <v>12</v>
      </c>
      <c r="DC370" t="s">
        <v>679</v>
      </c>
      <c r="DD370">
        <v>15774</v>
      </c>
      <c r="DE370">
        <v>0.15</v>
      </c>
      <c r="DF370">
        <v>1</v>
      </c>
      <c r="DG370">
        <v>8.3299999999999999E-2</v>
      </c>
      <c r="DH370">
        <v>1700</v>
      </c>
      <c r="DI370">
        <v>1700</v>
      </c>
      <c r="DJ370">
        <v>1700</v>
      </c>
      <c r="DK370">
        <v>1</v>
      </c>
      <c r="DL370">
        <v>0.19289999999999999</v>
      </c>
      <c r="DM370">
        <v>84</v>
      </c>
      <c r="DN370">
        <v>1700</v>
      </c>
    </row>
    <row r="371" spans="91:118" x14ac:dyDescent="0.25">
      <c r="CM371" t="s">
        <v>639</v>
      </c>
      <c r="CN371" t="s">
        <v>3</v>
      </c>
      <c r="CO371" t="s">
        <v>96</v>
      </c>
      <c r="CP371">
        <v>46092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0.23010416666666667</v>
      </c>
      <c r="CY371">
        <v>0.14881944444444445</v>
      </c>
      <c r="CZ371">
        <v>64</v>
      </c>
      <c r="DA371">
        <v>167</v>
      </c>
      <c r="DB371">
        <v>14</v>
      </c>
      <c r="DC371" t="s">
        <v>767</v>
      </c>
      <c r="DD371">
        <v>15678</v>
      </c>
      <c r="DE371">
        <v>0.21879999999999999</v>
      </c>
      <c r="DF371">
        <v>1</v>
      </c>
      <c r="DG371">
        <v>7.1400000000000005E-2</v>
      </c>
      <c r="DH371">
        <v>1000</v>
      </c>
      <c r="DI371">
        <v>1000</v>
      </c>
      <c r="DJ371">
        <v>1000</v>
      </c>
      <c r="DK371">
        <v>1</v>
      </c>
      <c r="DL371">
        <v>0.28289999999999998</v>
      </c>
      <c r="DM371">
        <v>84</v>
      </c>
      <c r="DN371">
        <v>1000</v>
      </c>
    </row>
    <row r="372" spans="91:118" x14ac:dyDescent="0.25">
      <c r="CM372" t="s">
        <v>639</v>
      </c>
      <c r="CN372" t="s">
        <v>3</v>
      </c>
      <c r="CO372" t="s">
        <v>38</v>
      </c>
      <c r="CP372">
        <v>46100</v>
      </c>
      <c r="CQ372">
        <v>1</v>
      </c>
      <c r="CR372">
        <v>1</v>
      </c>
      <c r="CT372">
        <v>1</v>
      </c>
      <c r="CV372">
        <v>1.273148148148148E-4</v>
      </c>
      <c r="CW372">
        <v>1.273148148148148E-4</v>
      </c>
      <c r="CX372">
        <v>0.21744212962962964</v>
      </c>
      <c r="CY372">
        <v>0.13896990740740742</v>
      </c>
      <c r="CZ372">
        <v>101</v>
      </c>
      <c r="DA372">
        <v>130</v>
      </c>
      <c r="DB372">
        <v>34</v>
      </c>
      <c r="DC372" t="s">
        <v>896</v>
      </c>
      <c r="DD372">
        <v>17539</v>
      </c>
      <c r="DE372">
        <v>0.33660000000000001</v>
      </c>
      <c r="DF372">
        <v>3</v>
      </c>
      <c r="DG372">
        <v>8.8200000000000001E-2</v>
      </c>
      <c r="DH372">
        <v>18000</v>
      </c>
      <c r="DI372">
        <v>6000</v>
      </c>
      <c r="DJ372">
        <v>18000</v>
      </c>
      <c r="DK372">
        <v>1</v>
      </c>
      <c r="DL372">
        <v>0.2329</v>
      </c>
      <c r="DM372">
        <v>84</v>
      </c>
      <c r="DN372">
        <v>6000</v>
      </c>
    </row>
    <row r="373" spans="91:118" x14ac:dyDescent="0.25">
      <c r="CM373" t="s">
        <v>639</v>
      </c>
      <c r="CN373" t="s">
        <v>3</v>
      </c>
      <c r="CO373" t="s">
        <v>79</v>
      </c>
      <c r="CP373">
        <v>46086</v>
      </c>
      <c r="CQ373">
        <v>1</v>
      </c>
      <c r="CR373">
        <v>1</v>
      </c>
      <c r="CT373">
        <v>1</v>
      </c>
      <c r="CV373">
        <v>4.9768518518518521E-4</v>
      </c>
      <c r="CW373">
        <v>4.9768518518518521E-4</v>
      </c>
      <c r="CX373">
        <v>0.26703703703703702</v>
      </c>
      <c r="CY373">
        <v>9.5358796296296303E-2</v>
      </c>
      <c r="CZ373">
        <v>84</v>
      </c>
      <c r="DA373">
        <v>178</v>
      </c>
      <c r="DB373">
        <v>20</v>
      </c>
      <c r="DC373">
        <v>1.9</v>
      </c>
      <c r="DD373">
        <v>26341</v>
      </c>
      <c r="DE373">
        <v>0.23810000000000001</v>
      </c>
      <c r="DF373">
        <v>2</v>
      </c>
      <c r="DG373">
        <v>0.1</v>
      </c>
      <c r="DH373">
        <v>10800</v>
      </c>
      <c r="DI373">
        <v>5400</v>
      </c>
      <c r="DJ373">
        <v>10500</v>
      </c>
      <c r="DK373">
        <v>0.97219999999999995</v>
      </c>
      <c r="DL373">
        <v>0.182</v>
      </c>
      <c r="DM373">
        <v>84</v>
      </c>
      <c r="DN373">
        <v>10500</v>
      </c>
    </row>
    <row r="374" spans="91:118" x14ac:dyDescent="0.25">
      <c r="CM374" t="s">
        <v>639</v>
      </c>
      <c r="CN374" t="s">
        <v>3</v>
      </c>
      <c r="CO374" t="s">
        <v>79</v>
      </c>
      <c r="CP374">
        <v>46097</v>
      </c>
      <c r="CQ374">
        <v>1</v>
      </c>
      <c r="CR374">
        <v>1</v>
      </c>
      <c r="CS374">
        <v>1</v>
      </c>
      <c r="CV374">
        <v>0.19422453703703704</v>
      </c>
      <c r="CW374">
        <v>0.19422453703703704</v>
      </c>
      <c r="CX374">
        <v>0.19512731481481482</v>
      </c>
      <c r="CY374">
        <v>3.2986111111111112E-2</v>
      </c>
      <c r="CZ374">
        <v>58</v>
      </c>
      <c r="DA374">
        <v>104</v>
      </c>
      <c r="DB374">
        <v>25</v>
      </c>
      <c r="DC374">
        <v>1.76</v>
      </c>
      <c r="DD374">
        <v>27021</v>
      </c>
      <c r="DE374">
        <v>0.43099999999999999</v>
      </c>
      <c r="DF374">
        <v>1</v>
      </c>
      <c r="DG374">
        <v>0.04</v>
      </c>
      <c r="DH374">
        <v>20000</v>
      </c>
      <c r="DI374">
        <v>20000</v>
      </c>
      <c r="DJ374">
        <v>20000</v>
      </c>
      <c r="DK374">
        <v>1</v>
      </c>
      <c r="DL374">
        <v>0.18329999999999999</v>
      </c>
      <c r="DM374">
        <v>84</v>
      </c>
      <c r="DN374">
        <v>20000</v>
      </c>
    </row>
    <row r="375" spans="91:118" x14ac:dyDescent="0.25">
      <c r="CM375" t="s">
        <v>639</v>
      </c>
      <c r="CN375" t="s">
        <v>3</v>
      </c>
      <c r="CO375" t="s">
        <v>76</v>
      </c>
      <c r="CP375">
        <v>46087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0.23993055555555556</v>
      </c>
      <c r="CY375">
        <v>7.5636574074074078E-2</v>
      </c>
      <c r="CZ375">
        <v>40</v>
      </c>
      <c r="DA375">
        <v>60</v>
      </c>
      <c r="DB375">
        <v>9</v>
      </c>
      <c r="DC375" t="s">
        <v>695</v>
      </c>
      <c r="DD375">
        <v>25396</v>
      </c>
      <c r="DE375">
        <v>0.22500000000000001</v>
      </c>
      <c r="DF375">
        <v>1</v>
      </c>
      <c r="DG375">
        <v>0.1111</v>
      </c>
      <c r="DH375">
        <v>1500</v>
      </c>
      <c r="DI375">
        <v>1500</v>
      </c>
      <c r="DJ375">
        <v>1500</v>
      </c>
      <c r="DK375">
        <v>1</v>
      </c>
      <c r="DM375">
        <v>84</v>
      </c>
      <c r="DN375">
        <v>1500</v>
      </c>
    </row>
    <row r="376" spans="91:118" x14ac:dyDescent="0.25">
      <c r="CM376" t="s">
        <v>639</v>
      </c>
      <c r="CN376" t="s">
        <v>125</v>
      </c>
      <c r="CO376" t="s">
        <v>18</v>
      </c>
      <c r="CP376">
        <v>46085</v>
      </c>
      <c r="CQ376">
        <v>1</v>
      </c>
      <c r="CR376">
        <v>1</v>
      </c>
      <c r="CT376">
        <v>1</v>
      </c>
      <c r="CV376">
        <v>4.6296296296296294E-5</v>
      </c>
      <c r="CW376">
        <v>4.6296296296296294E-5</v>
      </c>
      <c r="CX376">
        <v>0.25068287037037035</v>
      </c>
      <c r="CY376">
        <v>7.8692129629629626E-2</v>
      </c>
      <c r="CZ376">
        <v>175</v>
      </c>
      <c r="DA376">
        <v>308</v>
      </c>
      <c r="DB376">
        <v>30</v>
      </c>
      <c r="DC376" t="s">
        <v>1081</v>
      </c>
      <c r="DD376">
        <v>21170</v>
      </c>
      <c r="DE376">
        <v>0.1714</v>
      </c>
      <c r="DM376">
        <v>82</v>
      </c>
    </row>
    <row r="377" spans="91:118" x14ac:dyDescent="0.25">
      <c r="CM377" t="s">
        <v>639</v>
      </c>
      <c r="CN377" t="s">
        <v>125</v>
      </c>
      <c r="CO377" t="s">
        <v>109</v>
      </c>
      <c r="CP377">
        <v>46084</v>
      </c>
      <c r="CQ377">
        <v>1</v>
      </c>
      <c r="CR377">
        <v>1</v>
      </c>
      <c r="CS377">
        <v>1</v>
      </c>
      <c r="CV377">
        <v>6.2615740740740739E-3</v>
      </c>
      <c r="CW377">
        <v>6.2615740740740739E-3</v>
      </c>
      <c r="CX377">
        <v>0.32708333333333334</v>
      </c>
      <c r="CY377">
        <v>7.0624999999999993E-2</v>
      </c>
      <c r="CZ377">
        <v>90</v>
      </c>
      <c r="DA377">
        <v>186</v>
      </c>
      <c r="DB377">
        <v>16</v>
      </c>
      <c r="DC377">
        <v>1.75</v>
      </c>
      <c r="DD377">
        <v>46164</v>
      </c>
      <c r="DE377">
        <v>0.17780000000000001</v>
      </c>
      <c r="DF377">
        <v>2</v>
      </c>
      <c r="DG377">
        <v>0.125</v>
      </c>
      <c r="DH377">
        <v>4720</v>
      </c>
      <c r="DI377">
        <v>2360</v>
      </c>
      <c r="DJ377">
        <v>1000</v>
      </c>
      <c r="DK377">
        <v>0.21190000000000001</v>
      </c>
      <c r="DM377">
        <v>82</v>
      </c>
      <c r="DN377">
        <v>1000</v>
      </c>
    </row>
    <row r="378" spans="91:118" x14ac:dyDescent="0.25">
      <c r="CM378" t="s">
        <v>639</v>
      </c>
      <c r="CN378" t="s">
        <v>125</v>
      </c>
      <c r="CO378" t="s">
        <v>109</v>
      </c>
      <c r="CP378">
        <v>46085</v>
      </c>
      <c r="CQ378">
        <v>1</v>
      </c>
      <c r="CR378">
        <v>1</v>
      </c>
      <c r="CT378">
        <v>1</v>
      </c>
      <c r="CV378">
        <v>2.6620370370370372E-4</v>
      </c>
      <c r="CW378">
        <v>2.6620370370370372E-4</v>
      </c>
      <c r="CX378">
        <v>0.27795138888888887</v>
      </c>
      <c r="CY378">
        <v>6.6597222222222224E-2</v>
      </c>
      <c r="CZ378">
        <v>137</v>
      </c>
      <c r="DA378">
        <v>242</v>
      </c>
      <c r="DB378">
        <v>7</v>
      </c>
      <c r="DC378" t="s">
        <v>750</v>
      </c>
      <c r="DD378">
        <v>11853</v>
      </c>
      <c r="DE378">
        <v>5.11E-2</v>
      </c>
      <c r="DM378">
        <v>82</v>
      </c>
    </row>
    <row r="379" spans="91:118" x14ac:dyDescent="0.25">
      <c r="CM379" t="s">
        <v>639</v>
      </c>
      <c r="CN379" t="s">
        <v>125</v>
      </c>
      <c r="CO379" t="s">
        <v>109</v>
      </c>
      <c r="CP379">
        <v>46091</v>
      </c>
      <c r="CQ379">
        <v>1</v>
      </c>
      <c r="CR379">
        <v>1</v>
      </c>
      <c r="CT379">
        <v>1</v>
      </c>
      <c r="CV379">
        <v>3.2407407407407406E-4</v>
      </c>
      <c r="CW379">
        <v>3.2407407407407406E-4</v>
      </c>
      <c r="CX379">
        <v>0.32192129629629629</v>
      </c>
      <c r="CY379">
        <v>9.3877314814814816E-2</v>
      </c>
      <c r="CZ379">
        <v>73</v>
      </c>
      <c r="DA379">
        <v>154</v>
      </c>
      <c r="DB379">
        <v>13</v>
      </c>
      <c r="DC379" t="s">
        <v>709</v>
      </c>
      <c r="DD379">
        <v>28440</v>
      </c>
      <c r="DE379">
        <v>0.17810000000000001</v>
      </c>
      <c r="DM379">
        <v>82</v>
      </c>
    </row>
    <row r="380" spans="91:118" x14ac:dyDescent="0.25">
      <c r="CM380" t="s">
        <v>639</v>
      </c>
      <c r="CN380" t="s">
        <v>125</v>
      </c>
      <c r="CO380" t="s">
        <v>109</v>
      </c>
      <c r="CP380">
        <v>46092</v>
      </c>
      <c r="CQ380">
        <v>1</v>
      </c>
      <c r="CR380">
        <v>1</v>
      </c>
      <c r="CT380">
        <v>1</v>
      </c>
      <c r="CV380">
        <v>3.7037037037037035E-4</v>
      </c>
      <c r="CW380">
        <v>3.7037037037037035E-4</v>
      </c>
      <c r="CX380">
        <v>0.22900462962962964</v>
      </c>
      <c r="CY380">
        <v>0.11318287037037036</v>
      </c>
      <c r="CZ380">
        <v>95</v>
      </c>
      <c r="DA380">
        <v>172</v>
      </c>
      <c r="DB380">
        <v>11</v>
      </c>
      <c r="DC380" t="s">
        <v>685</v>
      </c>
      <c r="DD380">
        <v>44746</v>
      </c>
      <c r="DE380">
        <v>0.1158</v>
      </c>
      <c r="DF380">
        <v>1</v>
      </c>
      <c r="DG380">
        <v>9.0899999999999995E-2</v>
      </c>
      <c r="DH380">
        <v>333</v>
      </c>
      <c r="DI380">
        <v>333</v>
      </c>
      <c r="DM380">
        <v>82</v>
      </c>
    </row>
    <row r="381" spans="91:118" x14ac:dyDescent="0.25">
      <c r="CM381" t="s">
        <v>639</v>
      </c>
      <c r="CN381" t="s">
        <v>125</v>
      </c>
      <c r="CO381" t="s">
        <v>109</v>
      </c>
      <c r="CP381">
        <v>46097</v>
      </c>
      <c r="CQ381">
        <v>1</v>
      </c>
      <c r="CR381">
        <v>1</v>
      </c>
      <c r="CV381">
        <v>1.8518518518518519E-3</v>
      </c>
      <c r="CW381">
        <v>1.8518518518518519E-3</v>
      </c>
      <c r="CX381">
        <v>0.23299768518518518</v>
      </c>
      <c r="CY381">
        <v>5.2731481481481483E-2</v>
      </c>
      <c r="CZ381">
        <v>72</v>
      </c>
      <c r="DA381">
        <v>129</v>
      </c>
      <c r="DB381">
        <v>12</v>
      </c>
      <c r="DC381">
        <v>1.5</v>
      </c>
      <c r="DD381">
        <v>32572</v>
      </c>
      <c r="DE381">
        <v>0.16669999999999999</v>
      </c>
      <c r="DF381">
        <v>1</v>
      </c>
      <c r="DG381">
        <v>8.3299999999999999E-2</v>
      </c>
      <c r="DH381">
        <v>750</v>
      </c>
      <c r="DI381">
        <v>750</v>
      </c>
      <c r="DJ381">
        <v>750</v>
      </c>
      <c r="DK381">
        <v>1</v>
      </c>
      <c r="DL381">
        <v>0.2893</v>
      </c>
      <c r="DM381">
        <v>82</v>
      </c>
      <c r="DN381">
        <v>750</v>
      </c>
    </row>
    <row r="382" spans="91:118" x14ac:dyDescent="0.25">
      <c r="CM382" t="s">
        <v>639</v>
      </c>
      <c r="CN382" t="s">
        <v>125</v>
      </c>
      <c r="CO382" t="s">
        <v>109</v>
      </c>
      <c r="CP382">
        <v>46104</v>
      </c>
      <c r="CQ382">
        <v>1</v>
      </c>
      <c r="CR382">
        <v>1</v>
      </c>
      <c r="CT382">
        <v>1</v>
      </c>
      <c r="CV382">
        <v>5.0925925925925921E-4</v>
      </c>
      <c r="CW382">
        <v>5.0925925925925921E-4</v>
      </c>
      <c r="CX382">
        <v>0.19255787037037037</v>
      </c>
      <c r="CY382">
        <v>0.15393518518518517</v>
      </c>
      <c r="CZ382">
        <v>90</v>
      </c>
      <c r="DA382">
        <v>164</v>
      </c>
      <c r="DB382">
        <v>13</v>
      </c>
      <c r="DC382" t="s">
        <v>748</v>
      </c>
      <c r="DD382">
        <v>49065</v>
      </c>
      <c r="DE382">
        <v>0.1444</v>
      </c>
      <c r="DM382">
        <v>82</v>
      </c>
    </row>
    <row r="383" spans="91:118" x14ac:dyDescent="0.25">
      <c r="CM383" t="s">
        <v>639</v>
      </c>
      <c r="CN383" t="s">
        <v>125</v>
      </c>
      <c r="CO383" t="s">
        <v>60</v>
      </c>
      <c r="CP383">
        <v>46085</v>
      </c>
      <c r="CQ383">
        <v>1</v>
      </c>
      <c r="CR383">
        <v>1</v>
      </c>
      <c r="CT383">
        <v>1</v>
      </c>
      <c r="CV383">
        <v>2.8935185185185184E-3</v>
      </c>
      <c r="CW383">
        <v>2.8935185185185184E-3</v>
      </c>
      <c r="CX383">
        <v>0.25305555555555553</v>
      </c>
      <c r="CY383">
        <v>6.7627314814814821E-2</v>
      </c>
      <c r="CZ383">
        <v>113</v>
      </c>
      <c r="DA383">
        <v>153</v>
      </c>
      <c r="DB383">
        <v>10</v>
      </c>
      <c r="DC383">
        <v>1.9</v>
      </c>
      <c r="DD383">
        <v>29920</v>
      </c>
      <c r="DE383">
        <v>8.8499999999999995E-2</v>
      </c>
      <c r="DM383">
        <v>82</v>
      </c>
    </row>
    <row r="384" spans="91:118" x14ac:dyDescent="0.25">
      <c r="CM384" t="s">
        <v>639</v>
      </c>
      <c r="CN384" t="s">
        <v>125</v>
      </c>
      <c r="CO384" t="s">
        <v>60</v>
      </c>
      <c r="CP384">
        <v>46104</v>
      </c>
      <c r="CQ384">
        <v>1</v>
      </c>
      <c r="CR384">
        <v>1</v>
      </c>
      <c r="CT384">
        <v>1</v>
      </c>
      <c r="CV384">
        <v>9.2592592592592588E-5</v>
      </c>
      <c r="CW384">
        <v>9.2592592592592588E-5</v>
      </c>
      <c r="CX384">
        <v>0.18380787037037036</v>
      </c>
      <c r="CY384">
        <v>0.13101851851851851</v>
      </c>
      <c r="CZ384">
        <v>118</v>
      </c>
      <c r="DA384">
        <v>145</v>
      </c>
      <c r="DB384">
        <v>5</v>
      </c>
      <c r="DC384">
        <v>2.4</v>
      </c>
      <c r="DD384">
        <v>102283</v>
      </c>
      <c r="DE384">
        <v>4.24E-2</v>
      </c>
      <c r="DM384">
        <v>82</v>
      </c>
    </row>
    <row r="385" spans="91:118" x14ac:dyDescent="0.25">
      <c r="CM385" t="s">
        <v>639</v>
      </c>
      <c r="CN385" t="s">
        <v>125</v>
      </c>
      <c r="CO385" t="s">
        <v>85</v>
      </c>
      <c r="CP385">
        <v>46085</v>
      </c>
      <c r="CQ385">
        <v>1</v>
      </c>
      <c r="CR385">
        <v>1</v>
      </c>
      <c r="CT385">
        <v>1</v>
      </c>
      <c r="CV385">
        <v>0</v>
      </c>
      <c r="CW385">
        <v>0</v>
      </c>
      <c r="CX385">
        <v>0.28065972222222224</v>
      </c>
      <c r="CY385">
        <v>5.8194444444444444E-2</v>
      </c>
      <c r="CZ385">
        <v>96</v>
      </c>
      <c r="DA385">
        <v>181</v>
      </c>
      <c r="DB385">
        <v>19</v>
      </c>
      <c r="DC385" t="s">
        <v>687</v>
      </c>
      <c r="DD385">
        <v>24140</v>
      </c>
      <c r="DE385">
        <v>0.19789999999999999</v>
      </c>
      <c r="DM385">
        <v>82</v>
      </c>
    </row>
    <row r="386" spans="91:118" x14ac:dyDescent="0.25">
      <c r="CM386" t="s">
        <v>639</v>
      </c>
      <c r="CN386" t="s">
        <v>125</v>
      </c>
      <c r="CO386" t="s">
        <v>85</v>
      </c>
      <c r="CP386">
        <v>46086</v>
      </c>
      <c r="CQ386">
        <v>1</v>
      </c>
      <c r="CR386">
        <v>1</v>
      </c>
      <c r="CS386">
        <v>1</v>
      </c>
      <c r="CV386">
        <v>3.1597222222222221E-2</v>
      </c>
      <c r="CW386">
        <v>3.1597222222222221E-2</v>
      </c>
      <c r="CX386">
        <v>0.33304398148148145</v>
      </c>
      <c r="CY386">
        <v>5.603009259259259E-2</v>
      </c>
      <c r="CZ386">
        <v>98</v>
      </c>
      <c r="DA386">
        <v>194</v>
      </c>
      <c r="DB386">
        <v>19</v>
      </c>
      <c r="DC386" t="s">
        <v>687</v>
      </c>
      <c r="DD386">
        <v>32084</v>
      </c>
      <c r="DE386">
        <v>0.19389999999999999</v>
      </c>
      <c r="DF386">
        <v>1</v>
      </c>
      <c r="DG386">
        <v>5.2600000000000001E-2</v>
      </c>
      <c r="DH386">
        <v>315</v>
      </c>
      <c r="DI386">
        <v>315</v>
      </c>
      <c r="DJ386">
        <v>315</v>
      </c>
      <c r="DK386">
        <v>1</v>
      </c>
      <c r="DL386">
        <v>0.67259999999999998</v>
      </c>
      <c r="DM386">
        <v>82</v>
      </c>
      <c r="DN386">
        <v>315</v>
      </c>
    </row>
    <row r="387" spans="91:118" x14ac:dyDescent="0.25">
      <c r="CM387" t="s">
        <v>639</v>
      </c>
      <c r="CN387" t="s">
        <v>125</v>
      </c>
      <c r="CO387" t="s">
        <v>85</v>
      </c>
      <c r="CP387">
        <v>46091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0.33427083333333335</v>
      </c>
      <c r="CY387">
        <v>8.802083333333334E-2</v>
      </c>
      <c r="CZ387">
        <v>137</v>
      </c>
      <c r="DA387">
        <v>283</v>
      </c>
      <c r="DB387">
        <v>11</v>
      </c>
      <c r="DC387" t="s">
        <v>700</v>
      </c>
      <c r="DD387">
        <v>55005</v>
      </c>
      <c r="DE387">
        <v>8.0299999999999996E-2</v>
      </c>
      <c r="DM387">
        <v>82</v>
      </c>
    </row>
    <row r="388" spans="91:118" x14ac:dyDescent="0.25">
      <c r="CM388" t="s">
        <v>639</v>
      </c>
      <c r="CN388" t="s">
        <v>125</v>
      </c>
      <c r="CO388" t="s">
        <v>85</v>
      </c>
      <c r="CP388">
        <v>46104</v>
      </c>
      <c r="CQ388">
        <v>1</v>
      </c>
      <c r="CR388">
        <v>1</v>
      </c>
      <c r="CT388">
        <v>1</v>
      </c>
      <c r="CV388">
        <v>0</v>
      </c>
      <c r="CW388">
        <v>0</v>
      </c>
      <c r="CX388">
        <v>0.20163194444444443</v>
      </c>
      <c r="CY388">
        <v>0.14776620370370369</v>
      </c>
      <c r="CZ388">
        <v>84</v>
      </c>
      <c r="DA388">
        <v>186</v>
      </c>
      <c r="DB388">
        <v>8</v>
      </c>
      <c r="DC388">
        <v>1.5</v>
      </c>
      <c r="DD388">
        <v>48836</v>
      </c>
      <c r="DE388">
        <v>9.5200000000000007E-2</v>
      </c>
      <c r="DM388">
        <v>82</v>
      </c>
    </row>
    <row r="389" spans="91:118" x14ac:dyDescent="0.25">
      <c r="CM389" t="s">
        <v>639</v>
      </c>
      <c r="CN389" t="s">
        <v>125</v>
      </c>
      <c r="CO389" t="s">
        <v>61</v>
      </c>
      <c r="CP389">
        <v>46085</v>
      </c>
      <c r="CQ389">
        <v>1</v>
      </c>
      <c r="CR389">
        <v>1</v>
      </c>
      <c r="CT389">
        <v>1</v>
      </c>
      <c r="CV389">
        <v>2.5462962962962961E-4</v>
      </c>
      <c r="CW389">
        <v>2.5462962962962961E-4</v>
      </c>
      <c r="CX389">
        <v>0.26429398148148148</v>
      </c>
      <c r="CY389">
        <v>7.2696759259259253E-2</v>
      </c>
      <c r="CZ389">
        <v>94</v>
      </c>
      <c r="DA389">
        <v>226</v>
      </c>
      <c r="DB389">
        <v>19</v>
      </c>
      <c r="DC389" t="s">
        <v>696</v>
      </c>
      <c r="DD389">
        <v>31668</v>
      </c>
      <c r="DE389">
        <v>0.2021</v>
      </c>
      <c r="DM389">
        <v>82</v>
      </c>
    </row>
    <row r="390" spans="91:118" x14ac:dyDescent="0.25">
      <c r="CM390" t="s">
        <v>639</v>
      </c>
      <c r="CN390" t="s">
        <v>125</v>
      </c>
      <c r="CO390" t="s">
        <v>61</v>
      </c>
      <c r="CP390">
        <v>46104</v>
      </c>
      <c r="CQ390">
        <v>1</v>
      </c>
      <c r="CR390">
        <v>1</v>
      </c>
      <c r="CT390">
        <v>1</v>
      </c>
      <c r="CV390">
        <v>2.5462962962962961E-4</v>
      </c>
      <c r="CW390">
        <v>2.5462962962962961E-4</v>
      </c>
      <c r="CX390">
        <v>0.18200231481481483</v>
      </c>
      <c r="CY390">
        <v>0.15504629629629629</v>
      </c>
      <c r="CZ390">
        <v>105</v>
      </c>
      <c r="DA390">
        <v>240</v>
      </c>
      <c r="DB390">
        <v>20</v>
      </c>
      <c r="DC390">
        <v>1.45</v>
      </c>
      <c r="DD390">
        <v>69432</v>
      </c>
      <c r="DE390">
        <v>0.1905</v>
      </c>
      <c r="DM390">
        <v>82</v>
      </c>
    </row>
    <row r="391" spans="91:118" x14ac:dyDescent="0.25">
      <c r="CM391" t="s">
        <v>639</v>
      </c>
      <c r="CN391" t="s">
        <v>125</v>
      </c>
      <c r="CO391" t="s">
        <v>72</v>
      </c>
      <c r="CP391">
        <v>46085</v>
      </c>
      <c r="CQ391">
        <v>1</v>
      </c>
      <c r="CR391">
        <v>1</v>
      </c>
      <c r="CT391">
        <v>1</v>
      </c>
      <c r="CV391">
        <v>1.5046296296296297E-4</v>
      </c>
      <c r="CW391">
        <v>1.5046296296296297E-4</v>
      </c>
      <c r="CX391">
        <v>0.27261574074074074</v>
      </c>
      <c r="CY391">
        <v>0.11065972222222223</v>
      </c>
      <c r="CZ391">
        <v>140</v>
      </c>
      <c r="DA391">
        <v>290</v>
      </c>
      <c r="DB391">
        <v>16</v>
      </c>
      <c r="DC391">
        <v>1.5625</v>
      </c>
      <c r="DD391">
        <v>30306</v>
      </c>
      <c r="DE391">
        <v>0.1143</v>
      </c>
      <c r="DM391">
        <v>82</v>
      </c>
    </row>
    <row r="392" spans="91:118" x14ac:dyDescent="0.25">
      <c r="CM392" t="s">
        <v>639</v>
      </c>
      <c r="CN392" t="s">
        <v>125</v>
      </c>
      <c r="CO392" t="s">
        <v>72</v>
      </c>
      <c r="CP392">
        <v>46091</v>
      </c>
      <c r="CQ392">
        <v>1</v>
      </c>
      <c r="CR392">
        <v>1</v>
      </c>
      <c r="CT392">
        <v>1</v>
      </c>
      <c r="CV392">
        <v>5.7870370370370373E-5</v>
      </c>
      <c r="CW392">
        <v>5.7870370370370373E-5</v>
      </c>
      <c r="CX392">
        <v>0.31137731481481479</v>
      </c>
      <c r="CY392">
        <v>0.11128472222222222</v>
      </c>
      <c r="CZ392">
        <v>139</v>
      </c>
      <c r="DA392">
        <v>381</v>
      </c>
      <c r="DB392">
        <v>16</v>
      </c>
      <c r="DC392">
        <v>1.75</v>
      </c>
      <c r="DD392">
        <v>26753</v>
      </c>
      <c r="DE392">
        <v>0.11509999999999999</v>
      </c>
      <c r="DM392">
        <v>82</v>
      </c>
    </row>
    <row r="393" spans="91:118" x14ac:dyDescent="0.25">
      <c r="CM393" t="s">
        <v>639</v>
      </c>
      <c r="CN393" t="s">
        <v>125</v>
      </c>
      <c r="CO393" t="s">
        <v>72</v>
      </c>
      <c r="CP393">
        <v>46104</v>
      </c>
      <c r="CQ393">
        <v>1</v>
      </c>
      <c r="CR393">
        <v>1</v>
      </c>
      <c r="CT393">
        <v>1</v>
      </c>
      <c r="CV393">
        <v>0</v>
      </c>
      <c r="CW393">
        <v>0</v>
      </c>
      <c r="CX393">
        <v>0.19688657407407406</v>
      </c>
      <c r="CY393">
        <v>0.14645833333333333</v>
      </c>
      <c r="CZ393">
        <v>109</v>
      </c>
      <c r="DA393">
        <v>307</v>
      </c>
      <c r="DB393">
        <v>10</v>
      </c>
      <c r="DC393">
        <v>1.8</v>
      </c>
      <c r="DD393">
        <v>49785</v>
      </c>
      <c r="DE393">
        <v>9.1700000000000004E-2</v>
      </c>
      <c r="DM393">
        <v>82</v>
      </c>
    </row>
    <row r="394" spans="91:118" x14ac:dyDescent="0.25">
      <c r="CM394" t="s">
        <v>639</v>
      </c>
      <c r="CN394" t="s">
        <v>125</v>
      </c>
      <c r="CO394" t="s">
        <v>72</v>
      </c>
      <c r="CP394">
        <v>46105</v>
      </c>
      <c r="CQ394">
        <v>1</v>
      </c>
      <c r="CR394">
        <v>1</v>
      </c>
      <c r="CT394">
        <v>1</v>
      </c>
      <c r="CV394">
        <v>4.6296296296296294E-5</v>
      </c>
      <c r="CW394">
        <v>4.6296296296296294E-5</v>
      </c>
      <c r="CX394">
        <v>0.21326388888888889</v>
      </c>
      <c r="CY394">
        <v>0.1643287037037037</v>
      </c>
      <c r="CZ394">
        <v>136</v>
      </c>
      <c r="DA394">
        <v>311</v>
      </c>
      <c r="DB394">
        <v>25</v>
      </c>
      <c r="DC394">
        <v>1.72</v>
      </c>
      <c r="DD394">
        <v>22188</v>
      </c>
      <c r="DE394">
        <v>0.18379999999999999</v>
      </c>
      <c r="DF394">
        <v>1</v>
      </c>
      <c r="DG394">
        <v>0.04</v>
      </c>
      <c r="DH394">
        <v>2500</v>
      </c>
      <c r="DI394">
        <v>2500</v>
      </c>
      <c r="DJ394">
        <v>2500</v>
      </c>
      <c r="DK394">
        <v>1</v>
      </c>
      <c r="DL394">
        <v>0.1033</v>
      </c>
      <c r="DM394">
        <v>82</v>
      </c>
      <c r="DN394">
        <v>2500</v>
      </c>
    </row>
    <row r="395" spans="91:118" x14ac:dyDescent="0.25">
      <c r="CM395" t="s">
        <v>639</v>
      </c>
      <c r="CN395" t="s">
        <v>125</v>
      </c>
      <c r="CO395" t="s">
        <v>12</v>
      </c>
      <c r="CP395">
        <v>46091</v>
      </c>
      <c r="CQ395">
        <v>1</v>
      </c>
      <c r="CR395">
        <v>1</v>
      </c>
      <c r="CT395">
        <v>1</v>
      </c>
      <c r="CV395">
        <v>3.1250000000000001E-4</v>
      </c>
      <c r="CW395">
        <v>3.1250000000000001E-4</v>
      </c>
      <c r="CX395">
        <v>0.30515046296296294</v>
      </c>
      <c r="CY395">
        <v>0.12547453703703704</v>
      </c>
      <c r="CZ395">
        <v>87</v>
      </c>
      <c r="DA395">
        <v>227</v>
      </c>
      <c r="DB395">
        <v>17</v>
      </c>
      <c r="DC395" t="s">
        <v>849</v>
      </c>
      <c r="DD395">
        <v>22429</v>
      </c>
      <c r="DE395">
        <v>0.19539999999999999</v>
      </c>
      <c r="DM395">
        <v>82</v>
      </c>
    </row>
    <row r="396" spans="91:118" x14ac:dyDescent="0.25">
      <c r="CM396" t="s">
        <v>639</v>
      </c>
      <c r="CN396" t="s">
        <v>125</v>
      </c>
      <c r="CO396" t="s">
        <v>12</v>
      </c>
      <c r="CP396">
        <v>46104</v>
      </c>
      <c r="CQ396">
        <v>1</v>
      </c>
      <c r="CR396">
        <v>1</v>
      </c>
      <c r="CT396">
        <v>1</v>
      </c>
      <c r="CV396">
        <v>1.0416666666666667E-4</v>
      </c>
      <c r="CW396">
        <v>1.0416666666666667E-4</v>
      </c>
      <c r="CX396">
        <v>0.17686342592592594</v>
      </c>
      <c r="CY396">
        <v>0.16592592592592592</v>
      </c>
      <c r="CZ396">
        <v>83</v>
      </c>
      <c r="DA396">
        <v>205</v>
      </c>
      <c r="DB396">
        <v>13</v>
      </c>
      <c r="DC396" t="s">
        <v>732</v>
      </c>
      <c r="DD396">
        <v>30438</v>
      </c>
      <c r="DE396">
        <v>0.15659999999999999</v>
      </c>
      <c r="DM396">
        <v>82</v>
      </c>
    </row>
    <row r="397" spans="91:118" x14ac:dyDescent="0.25">
      <c r="CM397" t="s">
        <v>639</v>
      </c>
      <c r="CN397" t="s">
        <v>125</v>
      </c>
      <c r="CO397" t="s">
        <v>12</v>
      </c>
      <c r="CP397">
        <v>46106</v>
      </c>
      <c r="CQ397">
        <v>1</v>
      </c>
      <c r="CR397">
        <v>1</v>
      </c>
      <c r="CT397">
        <v>1</v>
      </c>
      <c r="CV397">
        <v>4.2824074074074075E-4</v>
      </c>
      <c r="CW397">
        <v>4.2824074074074075E-4</v>
      </c>
      <c r="CX397">
        <v>0.15685185185185185</v>
      </c>
      <c r="CY397">
        <v>0.19828703703703704</v>
      </c>
      <c r="CZ397">
        <v>96</v>
      </c>
      <c r="DA397">
        <v>220</v>
      </c>
      <c r="DB397">
        <v>19</v>
      </c>
      <c r="DC397" t="s">
        <v>687</v>
      </c>
      <c r="DD397">
        <v>35192</v>
      </c>
      <c r="DE397">
        <v>0.19789999999999999</v>
      </c>
      <c r="DF397">
        <v>2</v>
      </c>
      <c r="DG397">
        <v>0.1053</v>
      </c>
      <c r="DH397">
        <v>3500</v>
      </c>
      <c r="DI397">
        <v>1750</v>
      </c>
      <c r="DJ397">
        <v>3000</v>
      </c>
      <c r="DK397">
        <v>0.85709999999999997</v>
      </c>
      <c r="DL397">
        <v>0.18529999999999999</v>
      </c>
      <c r="DM397">
        <v>82</v>
      </c>
      <c r="DN397">
        <v>3000</v>
      </c>
    </row>
    <row r="398" spans="91:118" x14ac:dyDescent="0.25">
      <c r="CM398" t="s">
        <v>639</v>
      </c>
      <c r="CN398" t="s">
        <v>125</v>
      </c>
      <c r="CO398" t="s">
        <v>122</v>
      </c>
      <c r="CP398">
        <v>46085</v>
      </c>
      <c r="CQ398">
        <v>1</v>
      </c>
      <c r="CR398">
        <v>1</v>
      </c>
      <c r="CT398">
        <v>1</v>
      </c>
      <c r="CV398">
        <v>0</v>
      </c>
      <c r="CW398">
        <v>0</v>
      </c>
      <c r="CX398">
        <v>0.21517361111111111</v>
      </c>
      <c r="CY398">
        <v>6.7557870370370365E-2</v>
      </c>
      <c r="CZ398">
        <v>60</v>
      </c>
      <c r="DA398">
        <v>176</v>
      </c>
      <c r="DB398">
        <v>11</v>
      </c>
      <c r="DC398" t="s">
        <v>678</v>
      </c>
      <c r="DD398">
        <v>19476</v>
      </c>
      <c r="DE398">
        <v>0.18329999999999999</v>
      </c>
      <c r="DM398">
        <v>82</v>
      </c>
    </row>
    <row r="399" spans="91:118" x14ac:dyDescent="0.25">
      <c r="CM399" t="s">
        <v>639</v>
      </c>
      <c r="CN399" t="s">
        <v>125</v>
      </c>
      <c r="CO399" t="s">
        <v>122</v>
      </c>
      <c r="CP399">
        <v>46091</v>
      </c>
      <c r="CQ399">
        <v>1</v>
      </c>
      <c r="CR399">
        <v>1</v>
      </c>
      <c r="CT399">
        <v>1</v>
      </c>
      <c r="CV399">
        <v>0</v>
      </c>
      <c r="CW399">
        <v>0</v>
      </c>
      <c r="CX399">
        <v>0.25474537037037037</v>
      </c>
      <c r="CY399">
        <v>0.11164351851851852</v>
      </c>
      <c r="CZ399">
        <v>72</v>
      </c>
      <c r="DA399">
        <v>289</v>
      </c>
      <c r="DB399">
        <v>14</v>
      </c>
      <c r="DC399" t="s">
        <v>1030</v>
      </c>
      <c r="DD399">
        <v>31964</v>
      </c>
      <c r="DE399">
        <v>0.19439999999999999</v>
      </c>
      <c r="DM399">
        <v>82</v>
      </c>
    </row>
    <row r="400" spans="91:118" x14ac:dyDescent="0.25">
      <c r="CM400" t="s">
        <v>639</v>
      </c>
      <c r="CN400" t="s">
        <v>125</v>
      </c>
      <c r="CO400" t="s">
        <v>75</v>
      </c>
      <c r="CP400">
        <v>46085</v>
      </c>
      <c r="CQ400">
        <v>1</v>
      </c>
      <c r="CR400">
        <v>1</v>
      </c>
      <c r="CT400">
        <v>1</v>
      </c>
      <c r="CV400">
        <v>8.1018518518518516E-5</v>
      </c>
      <c r="CW400">
        <v>8.1018518518518516E-5</v>
      </c>
      <c r="CX400">
        <v>0.26829861111111108</v>
      </c>
      <c r="CY400">
        <v>6.8935185185185183E-2</v>
      </c>
      <c r="CZ400">
        <v>86</v>
      </c>
      <c r="DA400">
        <v>215</v>
      </c>
      <c r="DB400">
        <v>8</v>
      </c>
      <c r="DC400">
        <v>2.125</v>
      </c>
      <c r="DD400">
        <v>21595</v>
      </c>
      <c r="DE400">
        <v>9.2999999999999999E-2</v>
      </c>
      <c r="DM400">
        <v>82</v>
      </c>
    </row>
    <row r="401" spans="91:118" x14ac:dyDescent="0.25">
      <c r="CM401" t="s">
        <v>639</v>
      </c>
      <c r="CN401" t="s">
        <v>125</v>
      </c>
      <c r="CO401" t="s">
        <v>75</v>
      </c>
      <c r="CP401">
        <v>46090</v>
      </c>
      <c r="CQ401">
        <v>1</v>
      </c>
      <c r="CR401">
        <v>1</v>
      </c>
      <c r="CT401">
        <v>1</v>
      </c>
      <c r="CV401">
        <v>2.6620370370370372E-4</v>
      </c>
      <c r="CW401">
        <v>2.6620370370370372E-4</v>
      </c>
      <c r="CX401">
        <v>0.23145833333333332</v>
      </c>
      <c r="CY401">
        <v>7.211805555555556E-2</v>
      </c>
      <c r="CZ401">
        <v>74</v>
      </c>
      <c r="DA401">
        <v>142</v>
      </c>
      <c r="DB401">
        <v>13</v>
      </c>
      <c r="DC401" t="s">
        <v>1033</v>
      </c>
      <c r="DD401">
        <v>15149</v>
      </c>
      <c r="DE401">
        <v>0.1757</v>
      </c>
      <c r="DF401">
        <v>3</v>
      </c>
      <c r="DG401">
        <v>0.23080000000000001</v>
      </c>
      <c r="DH401">
        <v>4740</v>
      </c>
      <c r="DI401">
        <v>1580</v>
      </c>
      <c r="DJ401">
        <v>4430</v>
      </c>
      <c r="DK401">
        <v>0.93459999999999999</v>
      </c>
      <c r="DL401">
        <v>0.25169999999999998</v>
      </c>
      <c r="DM401">
        <v>82</v>
      </c>
      <c r="DN401">
        <v>2215</v>
      </c>
    </row>
    <row r="402" spans="91:118" x14ac:dyDescent="0.25">
      <c r="CM402" t="s">
        <v>639</v>
      </c>
      <c r="CN402" t="s">
        <v>125</v>
      </c>
      <c r="CO402" t="s">
        <v>75</v>
      </c>
      <c r="CP402">
        <v>46091</v>
      </c>
      <c r="CQ402">
        <v>1</v>
      </c>
      <c r="CR402">
        <v>1</v>
      </c>
      <c r="CT402">
        <v>1</v>
      </c>
      <c r="CV402">
        <v>2.6620370370370372E-4</v>
      </c>
      <c r="CW402">
        <v>2.6620370370370372E-4</v>
      </c>
      <c r="CX402">
        <v>0.31327546296296294</v>
      </c>
      <c r="CY402">
        <v>9.4537037037037031E-2</v>
      </c>
      <c r="CZ402">
        <v>104</v>
      </c>
      <c r="DA402">
        <v>192</v>
      </c>
      <c r="DB402">
        <v>16</v>
      </c>
      <c r="DC402">
        <v>1.5</v>
      </c>
      <c r="DD402">
        <v>28994</v>
      </c>
      <c r="DE402">
        <v>0.15379999999999999</v>
      </c>
      <c r="DM402">
        <v>82</v>
      </c>
    </row>
    <row r="403" spans="91:118" x14ac:dyDescent="0.25">
      <c r="CM403" t="s">
        <v>639</v>
      </c>
      <c r="CN403" t="s">
        <v>125</v>
      </c>
      <c r="CO403" t="s">
        <v>75</v>
      </c>
      <c r="CP403">
        <v>46097</v>
      </c>
      <c r="CQ403">
        <v>1</v>
      </c>
      <c r="CR403">
        <v>1</v>
      </c>
      <c r="CT403">
        <v>1</v>
      </c>
      <c r="CV403">
        <v>1.7361111111111112E-4</v>
      </c>
      <c r="CW403">
        <v>1.7361111111111112E-4</v>
      </c>
      <c r="CX403">
        <v>0.28219907407407407</v>
      </c>
      <c r="CY403">
        <v>9.9062499999999998E-2</v>
      </c>
      <c r="CZ403">
        <v>86</v>
      </c>
      <c r="DA403">
        <v>173</v>
      </c>
      <c r="DB403">
        <v>32</v>
      </c>
      <c r="DC403">
        <v>2.0625</v>
      </c>
      <c r="DD403">
        <v>34780</v>
      </c>
      <c r="DE403">
        <v>0.37209999999999999</v>
      </c>
      <c r="DF403">
        <v>1</v>
      </c>
      <c r="DG403">
        <v>3.1300000000000001E-2</v>
      </c>
      <c r="DH403">
        <v>750</v>
      </c>
      <c r="DI403">
        <v>750</v>
      </c>
      <c r="DJ403">
        <v>750</v>
      </c>
      <c r="DK403">
        <v>1</v>
      </c>
      <c r="DL403">
        <v>0.78149999999999997</v>
      </c>
      <c r="DM403">
        <v>82</v>
      </c>
      <c r="DN403">
        <v>750</v>
      </c>
    </row>
    <row r="404" spans="91:118" x14ac:dyDescent="0.25">
      <c r="CM404" t="s">
        <v>639</v>
      </c>
      <c r="CN404" t="s">
        <v>125</v>
      </c>
      <c r="CO404" t="s">
        <v>75</v>
      </c>
      <c r="CP404">
        <v>46099</v>
      </c>
      <c r="CQ404">
        <v>1</v>
      </c>
      <c r="CR404">
        <v>1</v>
      </c>
      <c r="CT404">
        <v>1</v>
      </c>
      <c r="CV404">
        <v>4.5138888888888887E-4</v>
      </c>
      <c r="CW404">
        <v>4.5138888888888887E-4</v>
      </c>
      <c r="CX404">
        <v>0.20504629629629631</v>
      </c>
      <c r="CY404">
        <v>0.12574074074074074</v>
      </c>
      <c r="CZ404">
        <v>116</v>
      </c>
      <c r="DA404">
        <v>171</v>
      </c>
      <c r="DB404">
        <v>14</v>
      </c>
      <c r="DC404">
        <v>1.5</v>
      </c>
      <c r="DD404">
        <v>57394</v>
      </c>
      <c r="DE404">
        <v>0.1207</v>
      </c>
      <c r="DF404">
        <v>1</v>
      </c>
      <c r="DG404">
        <v>7.1400000000000005E-2</v>
      </c>
      <c r="DH404">
        <v>281</v>
      </c>
      <c r="DI404">
        <v>281</v>
      </c>
      <c r="DJ404">
        <v>281</v>
      </c>
      <c r="DK404">
        <v>1</v>
      </c>
      <c r="DM404">
        <v>82</v>
      </c>
      <c r="DN404">
        <v>281</v>
      </c>
    </row>
    <row r="405" spans="91:118" x14ac:dyDescent="0.25">
      <c r="CM405" t="s">
        <v>639</v>
      </c>
      <c r="CN405" t="s">
        <v>125</v>
      </c>
      <c r="CO405" t="s">
        <v>75</v>
      </c>
      <c r="CP405">
        <v>46104</v>
      </c>
      <c r="CQ405">
        <v>1</v>
      </c>
      <c r="CR405">
        <v>1</v>
      </c>
      <c r="CT405">
        <v>1</v>
      </c>
      <c r="CV405">
        <v>3.9351851851851852E-4</v>
      </c>
      <c r="CW405">
        <v>3.9351851851851852E-4</v>
      </c>
      <c r="CX405">
        <v>0.1875</v>
      </c>
      <c r="CY405">
        <v>0.13939814814814816</v>
      </c>
      <c r="CZ405">
        <v>86</v>
      </c>
      <c r="DA405">
        <v>172</v>
      </c>
      <c r="DB405">
        <v>14</v>
      </c>
      <c r="DC405" t="s">
        <v>684</v>
      </c>
      <c r="DD405">
        <v>16303</v>
      </c>
      <c r="DE405">
        <v>0.1628</v>
      </c>
      <c r="DF405">
        <v>1</v>
      </c>
      <c r="DG405">
        <v>7.1400000000000005E-2</v>
      </c>
      <c r="DH405">
        <v>515</v>
      </c>
      <c r="DI405">
        <v>515</v>
      </c>
      <c r="DM405">
        <v>82</v>
      </c>
    </row>
    <row r="406" spans="91:118" x14ac:dyDescent="0.25">
      <c r="CM406" t="s">
        <v>639</v>
      </c>
      <c r="CN406" t="s">
        <v>125</v>
      </c>
      <c r="CO406" t="s">
        <v>206</v>
      </c>
      <c r="CP406">
        <v>46083</v>
      </c>
      <c r="CQ406">
        <v>1</v>
      </c>
      <c r="CR406">
        <v>1</v>
      </c>
      <c r="CT406">
        <v>1</v>
      </c>
      <c r="CV406">
        <v>1.0416666666666667E-4</v>
      </c>
      <c r="CW406">
        <v>1.0416666666666667E-4</v>
      </c>
      <c r="CX406">
        <v>0.29362268518518519</v>
      </c>
      <c r="CY406">
        <v>5.6458333333333333E-2</v>
      </c>
      <c r="CZ406">
        <v>133</v>
      </c>
      <c r="DA406">
        <v>288</v>
      </c>
      <c r="DB406">
        <v>25</v>
      </c>
      <c r="DC406">
        <v>1.96</v>
      </c>
      <c r="DD406">
        <v>19804</v>
      </c>
      <c r="DE406">
        <v>0.188</v>
      </c>
      <c r="DF406">
        <v>5</v>
      </c>
      <c r="DG406">
        <v>0.2</v>
      </c>
      <c r="DH406">
        <v>8079</v>
      </c>
      <c r="DI406">
        <v>1616</v>
      </c>
      <c r="DJ406">
        <v>8079</v>
      </c>
      <c r="DK406">
        <v>1</v>
      </c>
      <c r="DL406">
        <v>0.2702</v>
      </c>
      <c r="DM406">
        <v>82</v>
      </c>
      <c r="DN406">
        <v>1616</v>
      </c>
    </row>
    <row r="407" spans="91:118" x14ac:dyDescent="0.25">
      <c r="CM407" t="s">
        <v>639</v>
      </c>
      <c r="CN407" t="s">
        <v>125</v>
      </c>
      <c r="CO407" t="s">
        <v>206</v>
      </c>
      <c r="CP407">
        <v>46085</v>
      </c>
      <c r="CQ407">
        <v>1</v>
      </c>
      <c r="CR407">
        <v>1</v>
      </c>
      <c r="CT407">
        <v>1</v>
      </c>
      <c r="CV407">
        <v>1.7361111111111112E-4</v>
      </c>
      <c r="CW407">
        <v>1.7361111111111112E-4</v>
      </c>
      <c r="CX407">
        <v>0.28091435185185187</v>
      </c>
      <c r="CY407">
        <v>6.7557870370370365E-2</v>
      </c>
      <c r="CZ407">
        <v>121</v>
      </c>
      <c r="DA407">
        <v>289</v>
      </c>
      <c r="DB407">
        <v>27</v>
      </c>
      <c r="DC407" t="s">
        <v>731</v>
      </c>
      <c r="DD407">
        <v>16337</v>
      </c>
      <c r="DE407">
        <v>0.22309999999999999</v>
      </c>
      <c r="DM407">
        <v>82</v>
      </c>
    </row>
    <row r="408" spans="91:118" x14ac:dyDescent="0.25">
      <c r="CM408" t="s">
        <v>639</v>
      </c>
      <c r="CN408" t="s">
        <v>125</v>
      </c>
      <c r="CO408" t="s">
        <v>206</v>
      </c>
      <c r="CP408">
        <v>46091</v>
      </c>
      <c r="CQ408">
        <v>1</v>
      </c>
      <c r="CR408">
        <v>1</v>
      </c>
      <c r="CT408">
        <v>1</v>
      </c>
      <c r="CV408">
        <v>4.6296296296296294E-5</v>
      </c>
      <c r="CW408">
        <v>4.6296296296296294E-5</v>
      </c>
      <c r="CX408">
        <v>0.32621527777777776</v>
      </c>
      <c r="CY408">
        <v>0.10421296296296297</v>
      </c>
      <c r="CZ408">
        <v>197</v>
      </c>
      <c r="DA408">
        <v>461</v>
      </c>
      <c r="DB408">
        <v>29</v>
      </c>
      <c r="DC408" t="s">
        <v>872</v>
      </c>
      <c r="DD408">
        <v>42552</v>
      </c>
      <c r="DE408">
        <v>0.1472</v>
      </c>
      <c r="DM408">
        <v>82</v>
      </c>
    </row>
    <row r="409" spans="91:118" x14ac:dyDescent="0.25">
      <c r="CM409" t="s">
        <v>639</v>
      </c>
      <c r="CN409" t="s">
        <v>125</v>
      </c>
      <c r="CO409" t="s">
        <v>206</v>
      </c>
      <c r="CP409">
        <v>46104</v>
      </c>
      <c r="CQ409">
        <v>1</v>
      </c>
      <c r="CR409">
        <v>1</v>
      </c>
      <c r="CT409">
        <v>1</v>
      </c>
      <c r="CV409">
        <v>2.6620370370370372E-4</v>
      </c>
      <c r="CW409">
        <v>2.6620370370370372E-4</v>
      </c>
      <c r="CX409">
        <v>0.19763888888888889</v>
      </c>
      <c r="CY409">
        <v>0.16093750000000001</v>
      </c>
      <c r="CZ409">
        <v>133</v>
      </c>
      <c r="DA409">
        <v>284</v>
      </c>
      <c r="DB409">
        <v>22</v>
      </c>
      <c r="DC409">
        <v>1.5</v>
      </c>
      <c r="DD409">
        <v>32131</v>
      </c>
      <c r="DE409">
        <v>0.16539999999999999</v>
      </c>
      <c r="DM409">
        <v>82</v>
      </c>
    </row>
    <row r="410" spans="91:118" x14ac:dyDescent="0.25">
      <c r="CM410" t="s">
        <v>639</v>
      </c>
      <c r="CN410" t="s">
        <v>125</v>
      </c>
      <c r="CO410" t="s">
        <v>206</v>
      </c>
      <c r="CP410">
        <v>46111</v>
      </c>
      <c r="CQ410">
        <v>1</v>
      </c>
      <c r="CR410">
        <v>1</v>
      </c>
      <c r="CT410">
        <v>1</v>
      </c>
      <c r="CV410">
        <v>8.1018518518518516E-5</v>
      </c>
      <c r="CW410">
        <v>8.1018518518518516E-5</v>
      </c>
      <c r="CX410">
        <v>0.24311342592592591</v>
      </c>
      <c r="CY410">
        <v>0.15332175925925925</v>
      </c>
      <c r="CZ410">
        <v>162</v>
      </c>
      <c r="DA410">
        <v>381</v>
      </c>
      <c r="DB410">
        <v>38</v>
      </c>
      <c r="DC410" t="s">
        <v>687</v>
      </c>
      <c r="DD410">
        <v>18912</v>
      </c>
      <c r="DE410">
        <v>0.2346</v>
      </c>
      <c r="DF410">
        <v>1</v>
      </c>
      <c r="DG410">
        <v>2.63E-2</v>
      </c>
      <c r="DH410">
        <v>200</v>
      </c>
      <c r="DI410">
        <v>200</v>
      </c>
      <c r="DM410">
        <v>82</v>
      </c>
    </row>
    <row r="411" spans="91:118" x14ac:dyDescent="0.25">
      <c r="CM411" t="s">
        <v>639</v>
      </c>
      <c r="CN411" t="s">
        <v>125</v>
      </c>
      <c r="CO411" t="s">
        <v>59</v>
      </c>
      <c r="CP411">
        <v>46091</v>
      </c>
      <c r="CQ411">
        <v>1</v>
      </c>
      <c r="CR411">
        <v>1</v>
      </c>
      <c r="CT411">
        <v>1</v>
      </c>
      <c r="CV411">
        <v>2.3148148148148147E-5</v>
      </c>
      <c r="CW411">
        <v>2.3148148148148147E-5</v>
      </c>
      <c r="CX411">
        <v>0.30486111111111114</v>
      </c>
      <c r="CY411">
        <v>0.11508101851851851</v>
      </c>
      <c r="CZ411">
        <v>187</v>
      </c>
      <c r="DA411">
        <v>294</v>
      </c>
      <c r="DB411">
        <v>15</v>
      </c>
      <c r="DC411" t="s">
        <v>830</v>
      </c>
      <c r="DD411">
        <v>32212</v>
      </c>
      <c r="DE411">
        <v>8.0199999999999994E-2</v>
      </c>
      <c r="DM411">
        <v>82</v>
      </c>
    </row>
    <row r="412" spans="91:118" x14ac:dyDescent="0.25">
      <c r="CM412" t="s">
        <v>639</v>
      </c>
      <c r="CN412" t="s">
        <v>125</v>
      </c>
      <c r="CO412" t="s">
        <v>59</v>
      </c>
      <c r="CP412">
        <v>46105</v>
      </c>
      <c r="CQ412">
        <v>1</v>
      </c>
      <c r="CR412">
        <v>1</v>
      </c>
      <c r="CS412">
        <v>1</v>
      </c>
      <c r="CV412">
        <v>4.5717592592592589E-3</v>
      </c>
      <c r="CW412">
        <v>4.5717592592592589E-3</v>
      </c>
      <c r="CX412">
        <v>0.26250000000000001</v>
      </c>
      <c r="CY412">
        <v>6.0289351851851851E-2</v>
      </c>
      <c r="CZ412">
        <v>293</v>
      </c>
      <c r="DA412">
        <v>435</v>
      </c>
      <c r="DB412">
        <v>40</v>
      </c>
      <c r="DC412">
        <v>1.75</v>
      </c>
      <c r="DD412">
        <v>32596</v>
      </c>
      <c r="DE412">
        <v>0.13650000000000001</v>
      </c>
      <c r="DF412">
        <v>2</v>
      </c>
      <c r="DG412">
        <v>0.05</v>
      </c>
      <c r="DH412">
        <v>3000</v>
      </c>
      <c r="DI412">
        <v>1500</v>
      </c>
      <c r="DJ412">
        <v>3000</v>
      </c>
      <c r="DK412">
        <v>1</v>
      </c>
      <c r="DL412">
        <v>0.15359999999999999</v>
      </c>
      <c r="DM412">
        <v>82</v>
      </c>
      <c r="DN412">
        <v>1500</v>
      </c>
    </row>
    <row r="413" spans="91:118" x14ac:dyDescent="0.25">
      <c r="CM413" t="s">
        <v>639</v>
      </c>
      <c r="CN413" t="s">
        <v>2</v>
      </c>
      <c r="CO413" t="s">
        <v>15</v>
      </c>
      <c r="CP413">
        <v>46092</v>
      </c>
      <c r="CQ413">
        <v>1</v>
      </c>
      <c r="CR413">
        <v>1</v>
      </c>
      <c r="CT413">
        <v>1</v>
      </c>
      <c r="CV413">
        <v>5.7870370370370373E-5</v>
      </c>
      <c r="CW413">
        <v>5.7870370370370373E-5</v>
      </c>
      <c r="CX413">
        <v>0.24986111111111112</v>
      </c>
      <c r="CY413">
        <v>9.1296296296296292E-2</v>
      </c>
      <c r="CZ413">
        <v>104</v>
      </c>
      <c r="DA413">
        <v>122</v>
      </c>
      <c r="DB413">
        <v>9</v>
      </c>
      <c r="DC413" t="s">
        <v>731</v>
      </c>
      <c r="DD413">
        <v>40039</v>
      </c>
      <c r="DE413">
        <v>8.6499999999999994E-2</v>
      </c>
      <c r="DM413">
        <v>82</v>
      </c>
    </row>
    <row r="414" spans="91:118" x14ac:dyDescent="0.25">
      <c r="CM414" t="s">
        <v>639</v>
      </c>
      <c r="CN414" t="s">
        <v>2</v>
      </c>
      <c r="CO414" t="s">
        <v>15</v>
      </c>
      <c r="CP414">
        <v>46106</v>
      </c>
      <c r="CQ414">
        <v>1</v>
      </c>
      <c r="CR414">
        <v>1</v>
      </c>
      <c r="CT414">
        <v>1</v>
      </c>
      <c r="CV414">
        <v>9.2592592592592588E-5</v>
      </c>
      <c r="CW414">
        <v>9.2592592592592588E-5</v>
      </c>
      <c r="CX414">
        <v>0.16462962962962963</v>
      </c>
      <c r="CY414">
        <v>0.17644675925925926</v>
      </c>
      <c r="CZ414">
        <v>131</v>
      </c>
      <c r="DA414">
        <v>153</v>
      </c>
      <c r="DB414">
        <v>7</v>
      </c>
      <c r="DC414" t="s">
        <v>735</v>
      </c>
      <c r="DD414">
        <v>33724</v>
      </c>
      <c r="DE414">
        <v>5.3400000000000003E-2</v>
      </c>
      <c r="DM414">
        <v>82</v>
      </c>
    </row>
    <row r="415" spans="91:118" x14ac:dyDescent="0.25">
      <c r="CM415" t="s">
        <v>639</v>
      </c>
      <c r="CN415" t="s">
        <v>2</v>
      </c>
      <c r="CO415" t="s">
        <v>377</v>
      </c>
      <c r="CP415">
        <v>46092</v>
      </c>
      <c r="CQ415">
        <v>1</v>
      </c>
      <c r="CR415">
        <v>1</v>
      </c>
      <c r="CT415">
        <v>1</v>
      </c>
      <c r="CV415">
        <v>0</v>
      </c>
      <c r="CW415">
        <v>0</v>
      </c>
      <c r="CX415">
        <v>0.23871527777777779</v>
      </c>
      <c r="CY415">
        <v>0.12457175925925926</v>
      </c>
      <c r="CZ415">
        <v>60</v>
      </c>
      <c r="DA415">
        <v>108</v>
      </c>
      <c r="DB415">
        <v>19</v>
      </c>
      <c r="DC415" t="s">
        <v>1126</v>
      </c>
      <c r="DD415">
        <v>37354</v>
      </c>
      <c r="DE415">
        <v>0.31669999999999998</v>
      </c>
      <c r="DM415">
        <v>82</v>
      </c>
    </row>
    <row r="416" spans="91:118" x14ac:dyDescent="0.25">
      <c r="CM416" t="s">
        <v>639</v>
      </c>
      <c r="CN416" t="s">
        <v>2</v>
      </c>
      <c r="CO416" t="s">
        <v>377</v>
      </c>
      <c r="CP416">
        <v>46094</v>
      </c>
      <c r="CQ416">
        <v>1</v>
      </c>
      <c r="CR416">
        <v>1</v>
      </c>
      <c r="CT416">
        <v>1</v>
      </c>
      <c r="CV416">
        <v>6.134259259259259E-4</v>
      </c>
      <c r="CW416">
        <v>6.134259259259259E-4</v>
      </c>
      <c r="CX416">
        <v>0.16024305555555557</v>
      </c>
      <c r="CY416">
        <v>0.18644675925925927</v>
      </c>
      <c r="CZ416">
        <v>70</v>
      </c>
      <c r="DA416">
        <v>137</v>
      </c>
      <c r="DB416">
        <v>32</v>
      </c>
      <c r="DC416">
        <v>1.71875</v>
      </c>
      <c r="DD416">
        <v>28388</v>
      </c>
      <c r="DE416">
        <v>0.45710000000000001</v>
      </c>
      <c r="DM416">
        <v>82</v>
      </c>
    </row>
    <row r="417" spans="91:118" x14ac:dyDescent="0.25">
      <c r="CM417" t="s">
        <v>639</v>
      </c>
      <c r="CN417" t="s">
        <v>2</v>
      </c>
      <c r="CO417" t="s">
        <v>377</v>
      </c>
      <c r="CP417">
        <v>46106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0.11534722222222223</v>
      </c>
      <c r="CY417">
        <v>0.24349537037037036</v>
      </c>
      <c r="CZ417">
        <v>72</v>
      </c>
      <c r="DA417">
        <v>149</v>
      </c>
      <c r="DB417">
        <v>18</v>
      </c>
      <c r="DC417">
        <v>1.5</v>
      </c>
      <c r="DD417">
        <v>36611</v>
      </c>
      <c r="DE417">
        <v>0.25</v>
      </c>
      <c r="DM417">
        <v>82</v>
      </c>
    </row>
    <row r="418" spans="91:118" x14ac:dyDescent="0.25">
      <c r="CM418" t="s">
        <v>639</v>
      </c>
      <c r="CN418" t="s">
        <v>2</v>
      </c>
      <c r="CO418" t="s">
        <v>377</v>
      </c>
      <c r="CP418">
        <v>46107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0.17707175925925925</v>
      </c>
      <c r="CY418">
        <v>0.10865740740740741</v>
      </c>
      <c r="CZ418">
        <v>79</v>
      </c>
      <c r="DA418">
        <v>155</v>
      </c>
      <c r="DB418">
        <v>25</v>
      </c>
      <c r="DC418">
        <v>1.76</v>
      </c>
      <c r="DD418">
        <v>21498</v>
      </c>
      <c r="DE418">
        <v>0.3165</v>
      </c>
      <c r="DF418">
        <v>1</v>
      </c>
      <c r="DG418">
        <v>0.04</v>
      </c>
      <c r="DH418">
        <v>2000</v>
      </c>
      <c r="DI418">
        <v>2000</v>
      </c>
      <c r="DJ418">
        <v>2000</v>
      </c>
      <c r="DK418">
        <v>1</v>
      </c>
      <c r="DL418">
        <v>0.1027</v>
      </c>
      <c r="DM418">
        <v>82</v>
      </c>
      <c r="DN418">
        <v>2000</v>
      </c>
    </row>
    <row r="419" spans="91:118" x14ac:dyDescent="0.25">
      <c r="CM419" t="s">
        <v>639</v>
      </c>
      <c r="CN419" t="s">
        <v>2</v>
      </c>
      <c r="CO419" t="s">
        <v>377</v>
      </c>
      <c r="CP419">
        <v>46108</v>
      </c>
      <c r="CQ419">
        <v>1</v>
      </c>
      <c r="CR419">
        <v>1</v>
      </c>
      <c r="CT419">
        <v>1</v>
      </c>
      <c r="CV419">
        <v>3.3564814814814812E-4</v>
      </c>
      <c r="CW419">
        <v>3.3564814814814812E-4</v>
      </c>
      <c r="CX419">
        <v>0.15224537037037036</v>
      </c>
      <c r="CY419">
        <v>0.19483796296296296</v>
      </c>
      <c r="CZ419">
        <v>88</v>
      </c>
      <c r="DA419">
        <v>172</v>
      </c>
      <c r="DB419">
        <v>27</v>
      </c>
      <c r="DC419" t="s">
        <v>932</v>
      </c>
      <c r="DD419">
        <v>30123</v>
      </c>
      <c r="DE419">
        <v>0.30680000000000002</v>
      </c>
      <c r="DF419">
        <v>1</v>
      </c>
      <c r="DG419">
        <v>3.6999999999999998E-2</v>
      </c>
      <c r="DH419">
        <v>1434</v>
      </c>
      <c r="DI419">
        <v>1434</v>
      </c>
      <c r="DJ419">
        <v>1434</v>
      </c>
      <c r="DK419">
        <v>1</v>
      </c>
      <c r="DM419">
        <v>82</v>
      </c>
      <c r="DN419">
        <v>1434</v>
      </c>
    </row>
    <row r="420" spans="91:118" x14ac:dyDescent="0.25">
      <c r="CM420" t="s">
        <v>639</v>
      </c>
      <c r="CN420" t="s">
        <v>2</v>
      </c>
      <c r="CO420" t="s">
        <v>22</v>
      </c>
      <c r="CP420">
        <v>46090</v>
      </c>
      <c r="CQ420">
        <v>1</v>
      </c>
      <c r="CR420">
        <v>1</v>
      </c>
      <c r="CT420">
        <v>1</v>
      </c>
      <c r="CV420">
        <v>0</v>
      </c>
      <c r="CW420">
        <v>0</v>
      </c>
      <c r="CX420">
        <v>0.22202546296296297</v>
      </c>
      <c r="CY420">
        <v>8.6458333333333331E-2</v>
      </c>
      <c r="CZ420">
        <v>42</v>
      </c>
      <c r="DA420">
        <v>95</v>
      </c>
      <c r="DB420">
        <v>17</v>
      </c>
      <c r="DC420" t="s">
        <v>826</v>
      </c>
      <c r="DD420">
        <v>27901</v>
      </c>
      <c r="DE420">
        <v>0.40479999999999999</v>
      </c>
      <c r="DF420">
        <v>1</v>
      </c>
      <c r="DG420">
        <v>5.8799999999999998E-2</v>
      </c>
      <c r="DH420">
        <v>1000</v>
      </c>
      <c r="DI420">
        <v>1000</v>
      </c>
      <c r="DJ420">
        <v>1000</v>
      </c>
      <c r="DK420">
        <v>1</v>
      </c>
      <c r="DL420">
        <v>0.1946</v>
      </c>
      <c r="DM420">
        <v>82</v>
      </c>
      <c r="DN420">
        <v>1000</v>
      </c>
    </row>
    <row r="421" spans="91:118" x14ac:dyDescent="0.25">
      <c r="CM421" t="s">
        <v>639</v>
      </c>
      <c r="CN421" t="s">
        <v>2</v>
      </c>
      <c r="CO421" t="s">
        <v>22</v>
      </c>
      <c r="CP421">
        <v>46092</v>
      </c>
      <c r="CQ421">
        <v>1</v>
      </c>
      <c r="CR421">
        <v>1</v>
      </c>
      <c r="CT421">
        <v>1</v>
      </c>
      <c r="CV421">
        <v>0</v>
      </c>
      <c r="CW421">
        <v>0</v>
      </c>
      <c r="CX421">
        <v>0.22956018518518517</v>
      </c>
      <c r="CY421">
        <v>7.4224537037037033E-2</v>
      </c>
      <c r="CZ421">
        <v>68</v>
      </c>
      <c r="DA421">
        <v>133</v>
      </c>
      <c r="DB421">
        <v>10</v>
      </c>
      <c r="DC421">
        <v>1.4</v>
      </c>
      <c r="DD421">
        <v>45767</v>
      </c>
      <c r="DE421">
        <v>0.14710000000000001</v>
      </c>
      <c r="DM421">
        <v>82</v>
      </c>
    </row>
    <row r="422" spans="91:118" x14ac:dyDescent="0.25">
      <c r="CM422" t="s">
        <v>639</v>
      </c>
      <c r="CN422" t="s">
        <v>2</v>
      </c>
      <c r="CO422" t="s">
        <v>22</v>
      </c>
      <c r="CP422">
        <v>46094</v>
      </c>
      <c r="CQ422">
        <v>1</v>
      </c>
      <c r="CR422">
        <v>1</v>
      </c>
      <c r="CT422">
        <v>1</v>
      </c>
      <c r="CV422">
        <v>1.7361111111111112E-4</v>
      </c>
      <c r="CW422">
        <v>1.7361111111111112E-4</v>
      </c>
      <c r="CX422">
        <v>0.20219907407407409</v>
      </c>
      <c r="CY422">
        <v>0.1391087962962963</v>
      </c>
      <c r="CZ422">
        <v>47</v>
      </c>
      <c r="DA422">
        <v>97</v>
      </c>
      <c r="DB422">
        <v>16</v>
      </c>
      <c r="DC422">
        <v>1.4375</v>
      </c>
      <c r="DD422">
        <v>33097</v>
      </c>
      <c r="DE422">
        <v>0.34039999999999998</v>
      </c>
      <c r="DM422">
        <v>82</v>
      </c>
    </row>
    <row r="423" spans="91:118" x14ac:dyDescent="0.25">
      <c r="CM423" t="s">
        <v>639</v>
      </c>
      <c r="CN423" t="s">
        <v>2</v>
      </c>
      <c r="CO423" t="s">
        <v>22</v>
      </c>
      <c r="CP423">
        <v>46101</v>
      </c>
      <c r="CQ423">
        <v>1</v>
      </c>
      <c r="CR423">
        <v>1</v>
      </c>
      <c r="CT423">
        <v>1</v>
      </c>
      <c r="CV423">
        <v>0</v>
      </c>
      <c r="CW423">
        <v>0</v>
      </c>
      <c r="CX423">
        <v>0.20531250000000001</v>
      </c>
      <c r="CY423">
        <v>0.15163194444444444</v>
      </c>
      <c r="CZ423">
        <v>63</v>
      </c>
      <c r="DA423">
        <v>113</v>
      </c>
      <c r="DB423">
        <v>15</v>
      </c>
      <c r="DC423">
        <v>1.4</v>
      </c>
      <c r="DD423">
        <v>38916</v>
      </c>
      <c r="DE423">
        <v>0.23810000000000001</v>
      </c>
      <c r="DF423">
        <v>1</v>
      </c>
      <c r="DG423">
        <v>6.6699999999999995E-2</v>
      </c>
      <c r="DH423">
        <v>1000</v>
      </c>
      <c r="DI423">
        <v>1000</v>
      </c>
      <c r="DJ423">
        <v>1000</v>
      </c>
      <c r="DK423">
        <v>1</v>
      </c>
      <c r="DM423">
        <v>82</v>
      </c>
      <c r="DN423">
        <v>1000</v>
      </c>
    </row>
    <row r="424" spans="91:118" x14ac:dyDescent="0.25">
      <c r="CM424" t="s">
        <v>639</v>
      </c>
      <c r="CN424" t="s">
        <v>2</v>
      </c>
      <c r="CO424" t="s">
        <v>22</v>
      </c>
      <c r="CP424">
        <v>46106</v>
      </c>
      <c r="CQ424">
        <v>1</v>
      </c>
      <c r="CR424">
        <v>1</v>
      </c>
      <c r="CT424">
        <v>1</v>
      </c>
      <c r="CV424">
        <v>0</v>
      </c>
      <c r="CW424">
        <v>0</v>
      </c>
      <c r="CX424">
        <v>0.16313657407407409</v>
      </c>
      <c r="CY424">
        <v>0.17880787037037038</v>
      </c>
      <c r="CZ424">
        <v>55</v>
      </c>
      <c r="DA424">
        <v>87</v>
      </c>
      <c r="DB424">
        <v>11</v>
      </c>
      <c r="DC424" t="s">
        <v>1022</v>
      </c>
      <c r="DD424">
        <v>39894</v>
      </c>
      <c r="DE424">
        <v>0.2</v>
      </c>
      <c r="DM424">
        <v>82</v>
      </c>
    </row>
    <row r="425" spans="91:118" x14ac:dyDescent="0.25">
      <c r="CM425" t="s">
        <v>639</v>
      </c>
      <c r="CN425" t="s">
        <v>2</v>
      </c>
      <c r="CO425" t="s">
        <v>24</v>
      </c>
      <c r="CP425">
        <v>46092</v>
      </c>
      <c r="CQ425">
        <v>1</v>
      </c>
      <c r="CR425">
        <v>1</v>
      </c>
      <c r="CT425">
        <v>1</v>
      </c>
      <c r="CV425">
        <v>1.0416666666666667E-4</v>
      </c>
      <c r="CW425">
        <v>1.0416666666666667E-4</v>
      </c>
      <c r="CX425">
        <v>0.25658564814814816</v>
      </c>
      <c r="CY425">
        <v>9.5856481481481487E-2</v>
      </c>
      <c r="CZ425">
        <v>61</v>
      </c>
      <c r="DA425">
        <v>133</v>
      </c>
      <c r="DB425">
        <v>26</v>
      </c>
      <c r="DC425" t="s">
        <v>748</v>
      </c>
      <c r="DD425">
        <v>39347</v>
      </c>
      <c r="DE425">
        <v>0.42620000000000002</v>
      </c>
      <c r="DM425">
        <v>82</v>
      </c>
    </row>
    <row r="426" spans="91:118" x14ac:dyDescent="0.25">
      <c r="CM426" t="s">
        <v>639</v>
      </c>
      <c r="CN426" t="s">
        <v>2</v>
      </c>
      <c r="CO426" t="s">
        <v>24</v>
      </c>
      <c r="CP426">
        <v>46093</v>
      </c>
      <c r="CQ426">
        <v>1</v>
      </c>
      <c r="CR426">
        <v>1</v>
      </c>
      <c r="CT426">
        <v>1</v>
      </c>
      <c r="CV426">
        <v>9.2592592592592588E-5</v>
      </c>
      <c r="CW426">
        <v>9.2592592592592588E-5</v>
      </c>
      <c r="CX426">
        <v>0.24601851851851853</v>
      </c>
      <c r="CY426">
        <v>0.10813657407407408</v>
      </c>
      <c r="CZ426">
        <v>74</v>
      </c>
      <c r="DA426">
        <v>147</v>
      </c>
      <c r="DB426">
        <v>35</v>
      </c>
      <c r="DC426">
        <v>1.6</v>
      </c>
      <c r="DD426">
        <v>17975</v>
      </c>
      <c r="DE426">
        <v>0.47299999999999998</v>
      </c>
      <c r="DF426">
        <v>2</v>
      </c>
      <c r="DG426">
        <v>5.7099999999999998E-2</v>
      </c>
      <c r="DH426">
        <v>1000</v>
      </c>
      <c r="DI426">
        <v>500</v>
      </c>
      <c r="DJ426">
        <v>600</v>
      </c>
      <c r="DK426">
        <v>0.6</v>
      </c>
      <c r="DM426">
        <v>82</v>
      </c>
      <c r="DN426">
        <v>600</v>
      </c>
    </row>
    <row r="427" spans="91:118" x14ac:dyDescent="0.25">
      <c r="CM427" t="s">
        <v>639</v>
      </c>
      <c r="CN427" t="s">
        <v>2</v>
      </c>
      <c r="CO427" t="s">
        <v>24</v>
      </c>
      <c r="CP427">
        <v>46097</v>
      </c>
      <c r="CQ427">
        <v>1</v>
      </c>
      <c r="CR427">
        <v>1</v>
      </c>
      <c r="CT427">
        <v>1</v>
      </c>
      <c r="CV427">
        <v>1.25E-3</v>
      </c>
      <c r="CW427">
        <v>1.25E-3</v>
      </c>
      <c r="CX427">
        <v>0.28649305555555554</v>
      </c>
      <c r="CY427">
        <v>0.13324074074074074</v>
      </c>
      <c r="CZ427">
        <v>79</v>
      </c>
      <c r="DA427">
        <v>164</v>
      </c>
      <c r="DB427">
        <v>36</v>
      </c>
      <c r="DC427" t="s">
        <v>837</v>
      </c>
      <c r="DD427">
        <v>18177</v>
      </c>
      <c r="DE427">
        <v>0.45569999999999999</v>
      </c>
      <c r="DF427">
        <v>1</v>
      </c>
      <c r="DG427">
        <v>2.7799999999999998E-2</v>
      </c>
      <c r="DH427">
        <v>4000</v>
      </c>
      <c r="DI427">
        <v>4000</v>
      </c>
      <c r="DJ427">
        <v>4000</v>
      </c>
      <c r="DK427">
        <v>1</v>
      </c>
      <c r="DL427">
        <v>0.14929999999999999</v>
      </c>
      <c r="DM427">
        <v>82</v>
      </c>
      <c r="DN427">
        <v>4000</v>
      </c>
    </row>
    <row r="428" spans="91:118" x14ac:dyDescent="0.25">
      <c r="CM428" t="s">
        <v>639</v>
      </c>
      <c r="CN428" t="s">
        <v>2</v>
      </c>
      <c r="CO428" t="s">
        <v>13</v>
      </c>
      <c r="CP428">
        <v>46083</v>
      </c>
      <c r="CQ428">
        <v>1</v>
      </c>
      <c r="CR428">
        <v>1</v>
      </c>
      <c r="CT428">
        <v>1</v>
      </c>
      <c r="CV428">
        <v>5.7870370370370373E-5</v>
      </c>
      <c r="CW428">
        <v>5.7870370370370373E-5</v>
      </c>
      <c r="CX428">
        <v>0.25381944444444443</v>
      </c>
      <c r="CY428">
        <v>4.4363425925925924E-2</v>
      </c>
      <c r="CZ428">
        <v>81</v>
      </c>
      <c r="DA428">
        <v>155</v>
      </c>
      <c r="DB428">
        <v>25</v>
      </c>
      <c r="DC428">
        <v>1.52</v>
      </c>
      <c r="DD428">
        <v>26563</v>
      </c>
      <c r="DE428">
        <v>0.30859999999999999</v>
      </c>
      <c r="DF428">
        <v>6</v>
      </c>
      <c r="DG428">
        <v>0.24</v>
      </c>
      <c r="DH428">
        <v>8618</v>
      </c>
      <c r="DI428">
        <v>1436</v>
      </c>
      <c r="DJ428">
        <v>8098</v>
      </c>
      <c r="DK428">
        <v>0.93969999999999998</v>
      </c>
      <c r="DL428">
        <v>6.54E-2</v>
      </c>
      <c r="DM428">
        <v>82</v>
      </c>
      <c r="DN428">
        <v>1620</v>
      </c>
    </row>
    <row r="429" spans="91:118" x14ac:dyDescent="0.25">
      <c r="CM429" t="s">
        <v>639</v>
      </c>
      <c r="CN429" t="s">
        <v>2</v>
      </c>
      <c r="CO429" t="s">
        <v>13</v>
      </c>
      <c r="CP429">
        <v>46092</v>
      </c>
      <c r="CQ429">
        <v>1</v>
      </c>
      <c r="CR429">
        <v>1</v>
      </c>
      <c r="CT429">
        <v>1</v>
      </c>
      <c r="CV429">
        <v>1.7476851851851852E-3</v>
      </c>
      <c r="CW429">
        <v>1.7476851851851852E-3</v>
      </c>
      <c r="CX429">
        <v>0.25270833333333331</v>
      </c>
      <c r="CY429">
        <v>8.0775462962962966E-2</v>
      </c>
      <c r="CZ429">
        <v>68</v>
      </c>
      <c r="DA429">
        <v>167</v>
      </c>
      <c r="DB429">
        <v>13</v>
      </c>
      <c r="DC429" t="s">
        <v>748</v>
      </c>
      <c r="DD429">
        <v>59197</v>
      </c>
      <c r="DE429">
        <v>0.19120000000000001</v>
      </c>
      <c r="DM429">
        <v>82</v>
      </c>
    </row>
    <row r="430" spans="91:118" x14ac:dyDescent="0.25">
      <c r="CM430" t="s">
        <v>639</v>
      </c>
      <c r="CN430" t="s">
        <v>2</v>
      </c>
      <c r="CO430" t="s">
        <v>564</v>
      </c>
      <c r="CP430">
        <v>46094</v>
      </c>
      <c r="CQ430">
        <v>1</v>
      </c>
      <c r="CR430">
        <v>1</v>
      </c>
      <c r="CT430">
        <v>1</v>
      </c>
      <c r="CV430">
        <v>0</v>
      </c>
      <c r="CW430">
        <v>0</v>
      </c>
      <c r="CX430">
        <v>0.24527777777777779</v>
      </c>
      <c r="CY430">
        <v>8.1365740740740738E-2</v>
      </c>
      <c r="CZ430">
        <v>61</v>
      </c>
      <c r="DA430">
        <v>94</v>
      </c>
      <c r="DB430">
        <v>21</v>
      </c>
      <c r="DC430" t="s">
        <v>723</v>
      </c>
      <c r="DD430">
        <v>27852</v>
      </c>
      <c r="DE430">
        <v>0.34429999999999999</v>
      </c>
      <c r="DM430">
        <v>82</v>
      </c>
    </row>
    <row r="431" spans="91:118" x14ac:dyDescent="0.25">
      <c r="CM431" t="s">
        <v>639</v>
      </c>
      <c r="CN431" t="s">
        <v>2</v>
      </c>
      <c r="CO431" t="s">
        <v>564</v>
      </c>
      <c r="CP431">
        <v>46106</v>
      </c>
      <c r="CQ431">
        <v>1</v>
      </c>
      <c r="CR431">
        <v>1</v>
      </c>
      <c r="CT431">
        <v>1</v>
      </c>
      <c r="CV431">
        <v>0</v>
      </c>
      <c r="CW431">
        <v>0</v>
      </c>
      <c r="CX431">
        <v>0.17509259259259261</v>
      </c>
      <c r="CY431">
        <v>0.17914351851851851</v>
      </c>
      <c r="CZ431">
        <v>69</v>
      </c>
      <c r="DA431">
        <v>82</v>
      </c>
      <c r="DB431">
        <v>9</v>
      </c>
      <c r="DC431" t="s">
        <v>723</v>
      </c>
      <c r="DD431">
        <v>27792</v>
      </c>
      <c r="DE431">
        <v>0.13039999999999999</v>
      </c>
      <c r="DM431">
        <v>82</v>
      </c>
    </row>
    <row r="432" spans="91:118" x14ac:dyDescent="0.25">
      <c r="CM432" t="s">
        <v>639</v>
      </c>
      <c r="CN432" t="s">
        <v>2</v>
      </c>
      <c r="CO432" t="s">
        <v>65</v>
      </c>
      <c r="CP432">
        <v>46092</v>
      </c>
      <c r="CQ432">
        <v>1</v>
      </c>
      <c r="CR432">
        <v>1</v>
      </c>
      <c r="CT432">
        <v>1</v>
      </c>
      <c r="CV432">
        <v>2.7777777777777778E-4</v>
      </c>
      <c r="CW432">
        <v>2.7777777777777778E-4</v>
      </c>
      <c r="CX432">
        <v>0.25660879629629629</v>
      </c>
      <c r="CY432">
        <v>9.1817129629629624E-2</v>
      </c>
      <c r="CZ432">
        <v>49</v>
      </c>
      <c r="DA432">
        <v>122</v>
      </c>
      <c r="DB432">
        <v>13</v>
      </c>
      <c r="DC432">
        <v>1</v>
      </c>
      <c r="DD432">
        <v>20943</v>
      </c>
      <c r="DE432">
        <v>0.26529999999999998</v>
      </c>
      <c r="DM432">
        <v>82</v>
      </c>
    </row>
    <row r="433" spans="91:118" x14ac:dyDescent="0.25">
      <c r="CM433" t="s">
        <v>639</v>
      </c>
      <c r="CN433" t="s">
        <v>2</v>
      </c>
      <c r="CO433" t="s">
        <v>65</v>
      </c>
      <c r="CP433">
        <v>46094</v>
      </c>
      <c r="CQ433">
        <v>1</v>
      </c>
      <c r="CR433">
        <v>1</v>
      </c>
      <c r="CT433">
        <v>1</v>
      </c>
      <c r="CV433">
        <v>2.6620370370370372E-4</v>
      </c>
      <c r="CW433">
        <v>2.6620370370370372E-4</v>
      </c>
      <c r="CX433">
        <v>0.25893518518518521</v>
      </c>
      <c r="CY433">
        <v>9.4270833333333331E-2</v>
      </c>
      <c r="CZ433">
        <v>47</v>
      </c>
      <c r="DA433">
        <v>115</v>
      </c>
      <c r="DB433">
        <v>7</v>
      </c>
      <c r="DC433" t="s">
        <v>808</v>
      </c>
      <c r="DD433">
        <v>11237</v>
      </c>
      <c r="DE433">
        <v>0.1489</v>
      </c>
      <c r="DM433">
        <v>82</v>
      </c>
    </row>
    <row r="434" spans="91:118" x14ac:dyDescent="0.25">
      <c r="CM434" t="s">
        <v>639</v>
      </c>
      <c r="CN434" t="s">
        <v>2</v>
      </c>
      <c r="CO434" t="s">
        <v>23</v>
      </c>
      <c r="CP434">
        <v>46097</v>
      </c>
      <c r="CQ434">
        <v>1</v>
      </c>
      <c r="CR434">
        <v>1</v>
      </c>
      <c r="CT434">
        <v>1</v>
      </c>
      <c r="CV434">
        <v>0</v>
      </c>
      <c r="CW434">
        <v>0</v>
      </c>
      <c r="CX434">
        <v>0.27621527777777777</v>
      </c>
      <c r="CY434">
        <v>0.11847222222222223</v>
      </c>
      <c r="CZ434">
        <v>83</v>
      </c>
      <c r="DA434">
        <v>163</v>
      </c>
      <c r="DB434">
        <v>20</v>
      </c>
      <c r="DC434">
        <v>1.8</v>
      </c>
      <c r="DD434">
        <v>24921</v>
      </c>
      <c r="DE434">
        <v>0.24099999999999999</v>
      </c>
      <c r="DF434">
        <v>1</v>
      </c>
      <c r="DG434">
        <v>0.05</v>
      </c>
      <c r="DH434">
        <v>250</v>
      </c>
      <c r="DI434">
        <v>250</v>
      </c>
      <c r="DJ434">
        <v>250</v>
      </c>
      <c r="DK434">
        <v>1</v>
      </c>
      <c r="DM434">
        <v>82</v>
      </c>
      <c r="DN434">
        <v>250</v>
      </c>
    </row>
    <row r="435" spans="91:118" x14ac:dyDescent="0.25">
      <c r="CM435" t="s">
        <v>639</v>
      </c>
      <c r="CN435" t="s">
        <v>2</v>
      </c>
      <c r="CO435" t="s">
        <v>23</v>
      </c>
      <c r="CP435">
        <v>46098</v>
      </c>
      <c r="CQ435">
        <v>1</v>
      </c>
      <c r="CR435">
        <v>1</v>
      </c>
      <c r="CT435">
        <v>1</v>
      </c>
      <c r="CV435">
        <v>1.8518518518518518E-4</v>
      </c>
      <c r="CW435">
        <v>1.8518518518518518E-4</v>
      </c>
      <c r="CX435">
        <v>0.19387731481481482</v>
      </c>
      <c r="CY435">
        <v>3.6134259259259262E-2</v>
      </c>
      <c r="CZ435">
        <v>51</v>
      </c>
      <c r="DA435">
        <v>114</v>
      </c>
      <c r="DB435">
        <v>19</v>
      </c>
      <c r="DC435" t="s">
        <v>796</v>
      </c>
      <c r="DD435">
        <v>21938</v>
      </c>
      <c r="DE435">
        <v>0.3725</v>
      </c>
      <c r="DF435">
        <v>1</v>
      </c>
      <c r="DG435">
        <v>5.2600000000000001E-2</v>
      </c>
      <c r="DH435">
        <v>2200</v>
      </c>
      <c r="DI435">
        <v>2200</v>
      </c>
      <c r="DJ435">
        <v>2200</v>
      </c>
      <c r="DK435">
        <v>1</v>
      </c>
      <c r="DL435">
        <v>0.1022</v>
      </c>
      <c r="DM435">
        <v>82</v>
      </c>
      <c r="DN435">
        <v>2200</v>
      </c>
    </row>
    <row r="436" spans="91:118" x14ac:dyDescent="0.25">
      <c r="CM436" t="s">
        <v>639</v>
      </c>
      <c r="CN436" t="s">
        <v>2</v>
      </c>
      <c r="CO436" t="s">
        <v>23</v>
      </c>
      <c r="CP436">
        <v>46106</v>
      </c>
      <c r="CQ436">
        <v>1</v>
      </c>
      <c r="CR436">
        <v>1</v>
      </c>
      <c r="CT436">
        <v>1</v>
      </c>
      <c r="CV436">
        <v>0</v>
      </c>
      <c r="CW436">
        <v>0</v>
      </c>
      <c r="CX436">
        <v>0.17233796296296297</v>
      </c>
      <c r="CY436">
        <v>0.1875</v>
      </c>
      <c r="CZ436">
        <v>80</v>
      </c>
      <c r="DA436">
        <v>158</v>
      </c>
      <c r="DB436">
        <v>12</v>
      </c>
      <c r="DC436">
        <v>1.75</v>
      </c>
      <c r="DD436">
        <v>26677</v>
      </c>
      <c r="DE436">
        <v>0.15</v>
      </c>
      <c r="DM436">
        <v>82</v>
      </c>
    </row>
    <row r="437" spans="91:118" x14ac:dyDescent="0.25">
      <c r="CM437" t="s">
        <v>639</v>
      </c>
      <c r="CN437" t="s">
        <v>2</v>
      </c>
      <c r="CO437" t="s">
        <v>23</v>
      </c>
      <c r="CP437">
        <v>46112</v>
      </c>
      <c r="CQ437">
        <v>1</v>
      </c>
      <c r="CR437">
        <v>1</v>
      </c>
      <c r="CT437">
        <v>1</v>
      </c>
      <c r="CV437">
        <v>2.3148148148148147E-5</v>
      </c>
      <c r="CW437">
        <v>2.3148148148148147E-5</v>
      </c>
      <c r="CX437">
        <v>9.6643518518518517E-2</v>
      </c>
      <c r="CY437">
        <v>0.29961805555555554</v>
      </c>
      <c r="CZ437">
        <v>50</v>
      </c>
      <c r="DA437">
        <v>123</v>
      </c>
      <c r="DB437">
        <v>18</v>
      </c>
      <c r="DC437" t="s">
        <v>1106</v>
      </c>
      <c r="DD437">
        <v>22661</v>
      </c>
      <c r="DE437">
        <v>0.36</v>
      </c>
      <c r="DF437">
        <v>1</v>
      </c>
      <c r="DG437">
        <v>5.5599999999999997E-2</v>
      </c>
      <c r="DH437">
        <v>1850</v>
      </c>
      <c r="DI437">
        <v>1850</v>
      </c>
      <c r="DJ437">
        <v>1850</v>
      </c>
      <c r="DK437">
        <v>1</v>
      </c>
      <c r="DL437">
        <v>0.1</v>
      </c>
      <c r="DM437">
        <v>82</v>
      </c>
      <c r="DN437">
        <v>1850</v>
      </c>
    </row>
    <row r="438" spans="91:118" x14ac:dyDescent="0.25">
      <c r="CM438" t="s">
        <v>639</v>
      </c>
      <c r="CN438" t="s">
        <v>2</v>
      </c>
      <c r="CO438" t="s">
        <v>25</v>
      </c>
      <c r="CP438">
        <v>46104</v>
      </c>
      <c r="CQ438">
        <v>1</v>
      </c>
      <c r="CR438">
        <v>1</v>
      </c>
      <c r="CS438">
        <v>1</v>
      </c>
      <c r="CV438">
        <v>7.6273148148148151E-3</v>
      </c>
      <c r="CW438">
        <v>7.6273148148148151E-3</v>
      </c>
      <c r="CX438">
        <v>0.11976851851851852</v>
      </c>
      <c r="CY438">
        <v>0.15214120370370371</v>
      </c>
      <c r="CZ438">
        <v>31</v>
      </c>
      <c r="DA438">
        <v>72</v>
      </c>
      <c r="DB438">
        <v>9</v>
      </c>
      <c r="DC438" t="s">
        <v>754</v>
      </c>
      <c r="DD438">
        <v>38922</v>
      </c>
      <c r="DE438">
        <v>0.2903</v>
      </c>
      <c r="DF438">
        <v>1</v>
      </c>
      <c r="DG438">
        <v>0.1111</v>
      </c>
      <c r="DH438">
        <v>3400</v>
      </c>
      <c r="DI438">
        <v>3400</v>
      </c>
      <c r="DJ438">
        <v>3400</v>
      </c>
      <c r="DK438">
        <v>1</v>
      </c>
      <c r="DL438">
        <v>0.22839999999999999</v>
      </c>
      <c r="DM438">
        <v>82</v>
      </c>
      <c r="DN438">
        <v>3400</v>
      </c>
    </row>
    <row r="439" spans="91:118" x14ac:dyDescent="0.25">
      <c r="CM439" t="s">
        <v>639</v>
      </c>
      <c r="CN439" t="s">
        <v>2</v>
      </c>
      <c r="CO439" t="s">
        <v>25</v>
      </c>
      <c r="CP439">
        <v>46106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0.14390046296296297</v>
      </c>
      <c r="CY439">
        <v>0.21562500000000001</v>
      </c>
      <c r="CZ439">
        <v>88</v>
      </c>
      <c r="DA439">
        <v>136</v>
      </c>
      <c r="DB439">
        <v>9</v>
      </c>
      <c r="DC439" t="s">
        <v>702</v>
      </c>
      <c r="DD439">
        <v>30706</v>
      </c>
      <c r="DE439">
        <v>0.1023</v>
      </c>
      <c r="DM439">
        <v>82</v>
      </c>
    </row>
    <row r="440" spans="91:118" x14ac:dyDescent="0.25">
      <c r="CM440" t="s">
        <v>639</v>
      </c>
      <c r="CN440" t="s">
        <v>2</v>
      </c>
      <c r="CO440" t="s">
        <v>17</v>
      </c>
      <c r="CP440">
        <v>46092</v>
      </c>
      <c r="CQ440">
        <v>1</v>
      </c>
      <c r="CR440">
        <v>1</v>
      </c>
      <c r="CT440">
        <v>1</v>
      </c>
      <c r="CV440">
        <v>2.6620370370370372E-4</v>
      </c>
      <c r="CW440">
        <v>2.6620370370370372E-4</v>
      </c>
      <c r="CX440">
        <v>0.22253472222222223</v>
      </c>
      <c r="CY440">
        <v>9.9618055555555557E-2</v>
      </c>
      <c r="CZ440">
        <v>63</v>
      </c>
      <c r="DA440">
        <v>129</v>
      </c>
      <c r="DB440">
        <v>11</v>
      </c>
      <c r="DC440" t="s">
        <v>1093</v>
      </c>
      <c r="DD440">
        <v>43335</v>
      </c>
      <c r="DE440">
        <v>0.17460000000000001</v>
      </c>
      <c r="DM440">
        <v>82</v>
      </c>
    </row>
    <row r="441" spans="91:118" x14ac:dyDescent="0.25">
      <c r="CM441" t="s">
        <v>639</v>
      </c>
      <c r="CN441" t="s">
        <v>2</v>
      </c>
      <c r="CO441" t="s">
        <v>17</v>
      </c>
      <c r="CP441">
        <v>46106</v>
      </c>
      <c r="CQ441">
        <v>1</v>
      </c>
      <c r="CR441">
        <v>1</v>
      </c>
      <c r="CT441">
        <v>1</v>
      </c>
      <c r="CV441">
        <v>2.7199074074074074E-3</v>
      </c>
      <c r="CW441">
        <v>2.7199074074074074E-3</v>
      </c>
      <c r="CX441">
        <v>0.17032407407407407</v>
      </c>
      <c r="CY441">
        <v>0.15342592592592594</v>
      </c>
      <c r="CZ441">
        <v>60</v>
      </c>
      <c r="DA441">
        <v>121</v>
      </c>
      <c r="DB441">
        <v>10</v>
      </c>
      <c r="DC441">
        <v>1.3</v>
      </c>
      <c r="DD441">
        <v>37890</v>
      </c>
      <c r="DE441">
        <v>0.16669999999999999</v>
      </c>
      <c r="DM441">
        <v>82</v>
      </c>
    </row>
    <row r="442" spans="91:118" x14ac:dyDescent="0.25">
      <c r="CM442" t="s">
        <v>639</v>
      </c>
      <c r="CN442" t="s">
        <v>2</v>
      </c>
      <c r="CO442" t="s">
        <v>207</v>
      </c>
      <c r="CP442">
        <v>46094</v>
      </c>
      <c r="CQ442">
        <v>1</v>
      </c>
      <c r="CR442">
        <v>1</v>
      </c>
      <c r="CT442">
        <v>1</v>
      </c>
      <c r="CV442">
        <v>1.273148148148148E-4</v>
      </c>
      <c r="CW442">
        <v>1.273148148148148E-4</v>
      </c>
      <c r="CX442">
        <v>0.26002314814814814</v>
      </c>
      <c r="CY442">
        <v>8.6967592592592596E-2</v>
      </c>
      <c r="CZ442">
        <v>161</v>
      </c>
      <c r="DA442">
        <v>238</v>
      </c>
      <c r="DB442">
        <v>25</v>
      </c>
      <c r="DC442">
        <v>1.48</v>
      </c>
      <c r="DD442">
        <v>24459</v>
      </c>
      <c r="DE442">
        <v>0.15529999999999999</v>
      </c>
      <c r="DM442">
        <v>82</v>
      </c>
    </row>
    <row r="443" spans="91:118" x14ac:dyDescent="0.25">
      <c r="CM443" t="s">
        <v>639</v>
      </c>
      <c r="CN443" t="s">
        <v>6</v>
      </c>
      <c r="CO443" t="s">
        <v>80</v>
      </c>
      <c r="CP443">
        <v>46091</v>
      </c>
      <c r="CQ443">
        <v>1</v>
      </c>
      <c r="CR443">
        <v>1</v>
      </c>
      <c r="CT443">
        <v>1</v>
      </c>
      <c r="CV443">
        <v>1.273148148148148E-4</v>
      </c>
      <c r="CW443">
        <v>1.273148148148148E-4</v>
      </c>
      <c r="CX443">
        <v>0.28304398148148147</v>
      </c>
      <c r="CY443">
        <v>0.10291666666666667</v>
      </c>
      <c r="CZ443">
        <v>123</v>
      </c>
      <c r="DA443">
        <v>152</v>
      </c>
      <c r="DB443">
        <v>12</v>
      </c>
      <c r="DC443">
        <v>1.5</v>
      </c>
      <c r="DD443">
        <v>60428</v>
      </c>
      <c r="DE443">
        <v>9.7600000000000006E-2</v>
      </c>
      <c r="DF443">
        <v>1</v>
      </c>
      <c r="DG443">
        <v>8.3299999999999999E-2</v>
      </c>
      <c r="DH443">
        <v>400</v>
      </c>
      <c r="DI443">
        <v>400</v>
      </c>
      <c r="DJ443">
        <v>400</v>
      </c>
      <c r="DK443">
        <v>1</v>
      </c>
      <c r="DM443">
        <v>82</v>
      </c>
      <c r="DN443">
        <v>400</v>
      </c>
    </row>
    <row r="444" spans="91:118" x14ac:dyDescent="0.25">
      <c r="CM444" t="s">
        <v>639</v>
      </c>
      <c r="CN444" t="s">
        <v>6</v>
      </c>
      <c r="CO444" t="s">
        <v>80</v>
      </c>
      <c r="CP444">
        <v>46106</v>
      </c>
      <c r="CQ444">
        <v>1</v>
      </c>
      <c r="CR444">
        <v>1</v>
      </c>
      <c r="CT444">
        <v>1</v>
      </c>
      <c r="CV444">
        <v>5.7870370370370373E-5</v>
      </c>
      <c r="CW444">
        <v>5.7870370370370373E-5</v>
      </c>
      <c r="CX444">
        <v>0.12987268518518519</v>
      </c>
      <c r="CY444">
        <v>0.17017361111111112</v>
      </c>
      <c r="CZ444">
        <v>54</v>
      </c>
      <c r="DA444">
        <v>91</v>
      </c>
      <c r="DB444">
        <v>12</v>
      </c>
      <c r="DC444" t="s">
        <v>1127</v>
      </c>
      <c r="DD444">
        <v>22486</v>
      </c>
      <c r="DE444">
        <v>0.22220000000000001</v>
      </c>
      <c r="DF444">
        <v>1</v>
      </c>
      <c r="DG444">
        <v>8.3299999999999999E-2</v>
      </c>
      <c r="DH444">
        <v>1000</v>
      </c>
      <c r="DI444">
        <v>1000</v>
      </c>
      <c r="DJ444">
        <v>1000</v>
      </c>
      <c r="DK444">
        <v>1</v>
      </c>
      <c r="DL444">
        <v>0.19</v>
      </c>
      <c r="DM444">
        <v>82</v>
      </c>
      <c r="DN444">
        <v>1000</v>
      </c>
    </row>
    <row r="445" spans="91:118" x14ac:dyDescent="0.25">
      <c r="CM445" t="s">
        <v>639</v>
      </c>
      <c r="CN445" t="s">
        <v>6</v>
      </c>
      <c r="CO445" t="s">
        <v>81</v>
      </c>
      <c r="CP445">
        <v>46099</v>
      </c>
      <c r="CQ445">
        <v>1</v>
      </c>
      <c r="CR445">
        <v>1</v>
      </c>
      <c r="CT445">
        <v>1</v>
      </c>
      <c r="CV445">
        <v>5.7870370370370373E-5</v>
      </c>
      <c r="CW445">
        <v>5.7870370370370373E-5</v>
      </c>
      <c r="CX445">
        <v>0.23488425925925926</v>
      </c>
      <c r="CY445">
        <v>0.14874999999999999</v>
      </c>
      <c r="CZ445">
        <v>107</v>
      </c>
      <c r="DA445">
        <v>198</v>
      </c>
      <c r="DB445">
        <v>14</v>
      </c>
      <c r="DC445" t="s">
        <v>734</v>
      </c>
      <c r="DD445">
        <v>14853</v>
      </c>
      <c r="DE445">
        <v>0.1308</v>
      </c>
      <c r="DF445">
        <v>1</v>
      </c>
      <c r="DG445">
        <v>7.1400000000000005E-2</v>
      </c>
      <c r="DH445">
        <v>150</v>
      </c>
      <c r="DI445">
        <v>150</v>
      </c>
      <c r="DJ445">
        <v>150</v>
      </c>
      <c r="DK445">
        <v>1</v>
      </c>
      <c r="DL445">
        <v>0.53410000000000002</v>
      </c>
      <c r="DM445">
        <v>82</v>
      </c>
      <c r="DN445">
        <v>150</v>
      </c>
    </row>
    <row r="446" spans="91:118" x14ac:dyDescent="0.25">
      <c r="CM446" t="s">
        <v>639</v>
      </c>
      <c r="CN446" t="s">
        <v>6</v>
      </c>
      <c r="CO446" t="s">
        <v>81</v>
      </c>
      <c r="CP446">
        <v>46100</v>
      </c>
      <c r="CQ446">
        <v>1</v>
      </c>
      <c r="CR446">
        <v>1</v>
      </c>
      <c r="CT446">
        <v>1</v>
      </c>
      <c r="CV446">
        <v>0</v>
      </c>
      <c r="CW446">
        <v>0</v>
      </c>
      <c r="CX446">
        <v>0.16608796296296297</v>
      </c>
      <c r="CY446">
        <v>0.11375</v>
      </c>
      <c r="CZ446">
        <v>71</v>
      </c>
      <c r="DA446">
        <v>121</v>
      </c>
      <c r="DB446">
        <v>12</v>
      </c>
      <c r="DC446" t="s">
        <v>717</v>
      </c>
      <c r="DD446">
        <v>18785</v>
      </c>
      <c r="DE446">
        <v>0.16900000000000001</v>
      </c>
      <c r="DF446">
        <v>1</v>
      </c>
      <c r="DG446">
        <v>8.3299999999999999E-2</v>
      </c>
      <c r="DH446">
        <v>398</v>
      </c>
      <c r="DI446">
        <v>398</v>
      </c>
      <c r="DJ446">
        <v>398</v>
      </c>
      <c r="DK446">
        <v>1</v>
      </c>
      <c r="DM446">
        <v>82</v>
      </c>
      <c r="DN446">
        <v>398</v>
      </c>
    </row>
    <row r="447" spans="91:118" x14ac:dyDescent="0.25">
      <c r="CM447" t="s">
        <v>639</v>
      </c>
      <c r="CN447" t="s">
        <v>6</v>
      </c>
      <c r="CO447" t="s">
        <v>35</v>
      </c>
      <c r="CP447">
        <v>46097</v>
      </c>
      <c r="CQ447">
        <v>1</v>
      </c>
      <c r="CR447">
        <v>1</v>
      </c>
      <c r="CT447">
        <v>1</v>
      </c>
      <c r="CV447">
        <v>1.8518518518518518E-4</v>
      </c>
      <c r="CW447">
        <v>1.8518518518518518E-4</v>
      </c>
      <c r="CX447">
        <v>0.2883101851851852</v>
      </c>
      <c r="CY447">
        <v>0.15041666666666667</v>
      </c>
      <c r="CZ447">
        <v>76</v>
      </c>
      <c r="DA447">
        <v>130</v>
      </c>
      <c r="DB447">
        <v>24</v>
      </c>
      <c r="DC447" t="s">
        <v>679</v>
      </c>
      <c r="DD447">
        <v>27773</v>
      </c>
      <c r="DE447">
        <v>0.31580000000000003</v>
      </c>
      <c r="DF447">
        <v>2</v>
      </c>
      <c r="DG447">
        <v>8.3299999999999999E-2</v>
      </c>
      <c r="DH447">
        <v>940</v>
      </c>
      <c r="DI447">
        <v>470</v>
      </c>
      <c r="DM447">
        <v>82</v>
      </c>
    </row>
    <row r="448" spans="91:118" x14ac:dyDescent="0.25">
      <c r="CM448" t="s">
        <v>639</v>
      </c>
      <c r="CN448" t="s">
        <v>6</v>
      </c>
      <c r="CO448" t="s">
        <v>50</v>
      </c>
      <c r="CP448">
        <v>46097</v>
      </c>
      <c r="CQ448">
        <v>1</v>
      </c>
      <c r="CR448">
        <v>1</v>
      </c>
      <c r="CS448">
        <v>1</v>
      </c>
      <c r="CV448">
        <v>8.6863425925925927E-2</v>
      </c>
      <c r="CW448">
        <v>8.6863425925925927E-2</v>
      </c>
      <c r="CX448">
        <v>0.22540509259259259</v>
      </c>
      <c r="CY448">
        <v>0.1328125</v>
      </c>
      <c r="CZ448">
        <v>58</v>
      </c>
      <c r="DA448">
        <v>92</v>
      </c>
      <c r="DB448">
        <v>18</v>
      </c>
      <c r="DC448" t="s">
        <v>754</v>
      </c>
      <c r="DD448">
        <v>13234</v>
      </c>
      <c r="DE448">
        <v>0.31030000000000002</v>
      </c>
      <c r="DF448">
        <v>1</v>
      </c>
      <c r="DG448">
        <v>5.5599999999999997E-2</v>
      </c>
      <c r="DH448">
        <v>1200</v>
      </c>
      <c r="DI448">
        <v>1200</v>
      </c>
      <c r="DJ448">
        <v>1200</v>
      </c>
      <c r="DK448">
        <v>1</v>
      </c>
      <c r="DL448">
        <v>0.13239999999999999</v>
      </c>
      <c r="DM448">
        <v>82</v>
      </c>
      <c r="DN448">
        <v>1200</v>
      </c>
    </row>
    <row r="449" spans="91:118" x14ac:dyDescent="0.25">
      <c r="CM449" t="s">
        <v>639</v>
      </c>
      <c r="CN449" t="s">
        <v>6</v>
      </c>
      <c r="CO449" t="s">
        <v>97</v>
      </c>
      <c r="CP449">
        <v>46105</v>
      </c>
      <c r="CQ449">
        <v>1</v>
      </c>
      <c r="CR449">
        <v>1</v>
      </c>
      <c r="CT449">
        <v>1</v>
      </c>
      <c r="CV449">
        <v>2.3148148148148147E-5</v>
      </c>
      <c r="CW449">
        <v>2.3148148148148147E-5</v>
      </c>
      <c r="CX449">
        <v>0.23065972222222222</v>
      </c>
      <c r="CY449">
        <v>0.17414351851851853</v>
      </c>
      <c r="CZ449">
        <v>148</v>
      </c>
      <c r="DA449">
        <v>230</v>
      </c>
      <c r="DB449">
        <v>32</v>
      </c>
      <c r="DC449">
        <v>1.71875</v>
      </c>
      <c r="DD449">
        <v>16996</v>
      </c>
      <c r="DE449">
        <v>0.2162</v>
      </c>
      <c r="DF449">
        <v>1</v>
      </c>
      <c r="DG449">
        <v>3.1300000000000001E-2</v>
      </c>
      <c r="DH449">
        <v>5000</v>
      </c>
      <c r="DI449">
        <v>5000</v>
      </c>
      <c r="DJ449">
        <v>5000</v>
      </c>
      <c r="DK449">
        <v>1</v>
      </c>
      <c r="DL449">
        <v>0.33150000000000002</v>
      </c>
      <c r="DM449">
        <v>82</v>
      </c>
      <c r="DN449">
        <v>5000</v>
      </c>
    </row>
    <row r="450" spans="91:118" x14ac:dyDescent="0.25">
      <c r="CM450" t="s">
        <v>639</v>
      </c>
      <c r="CN450" t="s">
        <v>6</v>
      </c>
      <c r="CO450" t="s">
        <v>34</v>
      </c>
      <c r="CP450">
        <v>46098</v>
      </c>
      <c r="CQ450">
        <v>1</v>
      </c>
      <c r="CR450">
        <v>1</v>
      </c>
      <c r="CT450">
        <v>1</v>
      </c>
      <c r="CV450">
        <v>2.8935185185185184E-4</v>
      </c>
      <c r="CW450">
        <v>2.8935185185185184E-4</v>
      </c>
      <c r="CX450">
        <v>0.21675925925925926</v>
      </c>
      <c r="CY450">
        <v>0.11574074074074074</v>
      </c>
      <c r="CZ450">
        <v>154</v>
      </c>
      <c r="DA450">
        <v>182</v>
      </c>
      <c r="DB450">
        <v>14</v>
      </c>
      <c r="DC450">
        <v>2</v>
      </c>
      <c r="DD450">
        <v>13317</v>
      </c>
      <c r="DE450">
        <v>9.0899999999999995E-2</v>
      </c>
      <c r="DF450">
        <v>1</v>
      </c>
      <c r="DG450">
        <v>7.1400000000000005E-2</v>
      </c>
      <c r="DH450">
        <v>2100</v>
      </c>
      <c r="DI450">
        <v>2100</v>
      </c>
      <c r="DJ450">
        <v>2100</v>
      </c>
      <c r="DK450">
        <v>1</v>
      </c>
      <c r="DL450">
        <v>0.18110000000000001</v>
      </c>
      <c r="DM450">
        <v>82</v>
      </c>
      <c r="DN450">
        <v>2100</v>
      </c>
    </row>
    <row r="451" spans="91:118" x14ac:dyDescent="0.25">
      <c r="CM451" t="s">
        <v>639</v>
      </c>
      <c r="CN451" t="s">
        <v>6</v>
      </c>
      <c r="CO451" t="s">
        <v>34</v>
      </c>
      <c r="CP451">
        <v>46105</v>
      </c>
      <c r="CQ451">
        <v>1</v>
      </c>
      <c r="CR451">
        <v>1</v>
      </c>
      <c r="CS451">
        <v>1</v>
      </c>
      <c r="CV451">
        <v>1.4039351851851851E-2</v>
      </c>
      <c r="CW451">
        <v>1.4039351851851851E-2</v>
      </c>
      <c r="CX451">
        <v>0.18836805555555555</v>
      </c>
      <c r="CY451">
        <v>0.18733796296296296</v>
      </c>
      <c r="CZ451">
        <v>132</v>
      </c>
      <c r="DA451">
        <v>149</v>
      </c>
      <c r="DB451">
        <v>10</v>
      </c>
      <c r="DC451">
        <v>1.9</v>
      </c>
      <c r="DD451">
        <v>29226</v>
      </c>
      <c r="DE451">
        <v>7.5800000000000006E-2</v>
      </c>
      <c r="DF451">
        <v>1</v>
      </c>
      <c r="DG451">
        <v>0.1</v>
      </c>
      <c r="DH451">
        <v>600</v>
      </c>
      <c r="DI451">
        <v>600</v>
      </c>
      <c r="DJ451">
        <v>600</v>
      </c>
      <c r="DK451">
        <v>1</v>
      </c>
      <c r="DL451">
        <v>0.32450000000000001</v>
      </c>
      <c r="DM451">
        <v>82</v>
      </c>
      <c r="DN451">
        <v>600</v>
      </c>
    </row>
    <row r="452" spans="91:118" x14ac:dyDescent="0.25">
      <c r="CM452" t="s">
        <v>639</v>
      </c>
      <c r="CN452" t="s">
        <v>7</v>
      </c>
      <c r="CO452" t="s">
        <v>41</v>
      </c>
      <c r="CP452">
        <v>46087</v>
      </c>
      <c r="CQ452">
        <v>1</v>
      </c>
      <c r="CR452">
        <v>1</v>
      </c>
      <c r="CV452">
        <v>0</v>
      </c>
      <c r="CW452">
        <v>0</v>
      </c>
      <c r="CX452">
        <v>0</v>
      </c>
      <c r="CY452">
        <v>0</v>
      </c>
      <c r="CZ452">
        <v>19</v>
      </c>
      <c r="DA452">
        <v>35</v>
      </c>
      <c r="DB452">
        <v>7</v>
      </c>
      <c r="DC452" t="s">
        <v>750</v>
      </c>
      <c r="DD452">
        <v>2906</v>
      </c>
      <c r="DE452">
        <v>0.36840000000000001</v>
      </c>
      <c r="DF452">
        <v>3</v>
      </c>
      <c r="DG452">
        <v>0.42859999999999998</v>
      </c>
      <c r="DH452">
        <v>2778</v>
      </c>
      <c r="DI452">
        <v>926</v>
      </c>
      <c r="DJ452">
        <v>2458</v>
      </c>
      <c r="DK452">
        <v>0.88480000000000003</v>
      </c>
      <c r="DL452">
        <v>0.19439999999999999</v>
      </c>
      <c r="DM452">
        <v>82</v>
      </c>
      <c r="DN452">
        <v>1229</v>
      </c>
    </row>
    <row r="453" spans="91:118" x14ac:dyDescent="0.25">
      <c r="CM453" t="s">
        <v>639</v>
      </c>
      <c r="CN453" t="s">
        <v>7</v>
      </c>
      <c r="CO453" t="s">
        <v>495</v>
      </c>
      <c r="CP453">
        <v>46097</v>
      </c>
      <c r="CQ453">
        <v>1</v>
      </c>
      <c r="CR453">
        <v>1</v>
      </c>
      <c r="CT453">
        <v>1</v>
      </c>
      <c r="CV453">
        <v>5.7870370370370373E-5</v>
      </c>
      <c r="CW453">
        <v>5.7870370370370373E-5</v>
      </c>
      <c r="CX453">
        <v>0.15761574074074075</v>
      </c>
      <c r="CY453">
        <v>0.28306712962962965</v>
      </c>
      <c r="CZ453">
        <v>121</v>
      </c>
      <c r="DA453">
        <v>293</v>
      </c>
      <c r="DB453">
        <v>55</v>
      </c>
      <c r="DC453" t="s">
        <v>1128</v>
      </c>
      <c r="DD453">
        <v>8894</v>
      </c>
      <c r="DE453">
        <v>0.45450000000000002</v>
      </c>
      <c r="DF453">
        <v>6</v>
      </c>
      <c r="DG453">
        <v>0.1091</v>
      </c>
      <c r="DH453">
        <v>1230</v>
      </c>
      <c r="DI453">
        <v>205</v>
      </c>
      <c r="DJ453">
        <v>730</v>
      </c>
      <c r="DK453">
        <v>0.59350000000000003</v>
      </c>
      <c r="DL453">
        <v>5.4100000000000002E-2</v>
      </c>
      <c r="DM453">
        <v>82</v>
      </c>
      <c r="DN453">
        <v>243</v>
      </c>
    </row>
    <row r="454" spans="91:118" x14ac:dyDescent="0.25">
      <c r="CM454" t="s">
        <v>639</v>
      </c>
      <c r="CN454" t="s">
        <v>7</v>
      </c>
      <c r="CO454" t="s">
        <v>495</v>
      </c>
      <c r="CP454">
        <v>46098</v>
      </c>
      <c r="CQ454">
        <v>1</v>
      </c>
      <c r="CR454">
        <v>1</v>
      </c>
      <c r="CV454">
        <v>4.0046296296296297E-3</v>
      </c>
      <c r="CW454">
        <v>4.0046296296296297E-3</v>
      </c>
      <c r="CX454">
        <v>0.13069444444444445</v>
      </c>
      <c r="CY454">
        <v>0.19733796296296297</v>
      </c>
      <c r="CZ454">
        <v>114</v>
      </c>
      <c r="DA454">
        <v>264</v>
      </c>
      <c r="DB454">
        <v>21</v>
      </c>
      <c r="DC454" t="s">
        <v>967</v>
      </c>
      <c r="DD454">
        <v>6269</v>
      </c>
      <c r="DE454">
        <v>0.1842</v>
      </c>
      <c r="DF454">
        <v>3</v>
      </c>
      <c r="DG454">
        <v>0.1429</v>
      </c>
      <c r="DH454">
        <v>850</v>
      </c>
      <c r="DI454">
        <v>283</v>
      </c>
      <c r="DJ454">
        <v>450</v>
      </c>
      <c r="DK454">
        <v>0.52939999999999998</v>
      </c>
      <c r="DL454">
        <v>0.18779999999999999</v>
      </c>
      <c r="DM454">
        <v>82</v>
      </c>
      <c r="DN454">
        <v>225</v>
      </c>
    </row>
    <row r="455" spans="91:118" x14ac:dyDescent="0.25">
      <c r="CM455" t="s">
        <v>639</v>
      </c>
      <c r="CN455" t="s">
        <v>7</v>
      </c>
      <c r="CO455" t="s">
        <v>51</v>
      </c>
      <c r="CP455">
        <v>46108</v>
      </c>
      <c r="CQ455">
        <v>1</v>
      </c>
      <c r="CR455">
        <v>1</v>
      </c>
      <c r="CT455">
        <v>1</v>
      </c>
      <c r="CV455">
        <v>8.1018518518518516E-5</v>
      </c>
      <c r="CW455">
        <v>8.1018518518518516E-5</v>
      </c>
      <c r="CX455">
        <v>0.1814236111111111</v>
      </c>
      <c r="CY455">
        <v>0.16408564814814816</v>
      </c>
      <c r="CZ455">
        <v>71</v>
      </c>
      <c r="DA455">
        <v>122</v>
      </c>
      <c r="DB455">
        <v>11</v>
      </c>
      <c r="DC455" t="s">
        <v>1093</v>
      </c>
      <c r="DD455">
        <v>23714</v>
      </c>
      <c r="DE455">
        <v>0.15490000000000001</v>
      </c>
      <c r="DF455">
        <v>1</v>
      </c>
      <c r="DG455">
        <v>9.0899999999999995E-2</v>
      </c>
      <c r="DH455">
        <v>300</v>
      </c>
      <c r="DI455">
        <v>300</v>
      </c>
      <c r="DJ455">
        <v>300</v>
      </c>
      <c r="DK455">
        <v>1</v>
      </c>
      <c r="DM455">
        <v>82</v>
      </c>
      <c r="DN455">
        <v>300</v>
      </c>
    </row>
    <row r="456" spans="91:118" x14ac:dyDescent="0.25">
      <c r="CM456" t="s">
        <v>639</v>
      </c>
      <c r="CN456" t="s">
        <v>7</v>
      </c>
      <c r="CO456" t="s">
        <v>51</v>
      </c>
      <c r="CP456">
        <v>46111</v>
      </c>
      <c r="CQ456">
        <v>1</v>
      </c>
      <c r="CR456">
        <v>1</v>
      </c>
      <c r="CS456">
        <v>1</v>
      </c>
      <c r="CV456">
        <v>9.4560185185185181E-3</v>
      </c>
      <c r="CW456">
        <v>9.4560185185185181E-3</v>
      </c>
      <c r="CX456">
        <v>0.18240740740740741</v>
      </c>
      <c r="CY456">
        <v>0.1746875</v>
      </c>
      <c r="CZ456">
        <v>107</v>
      </c>
      <c r="DA456">
        <v>179</v>
      </c>
      <c r="DB456">
        <v>21</v>
      </c>
      <c r="DC456" t="s">
        <v>1085</v>
      </c>
      <c r="DD456">
        <v>15805</v>
      </c>
      <c r="DE456">
        <v>0.1963</v>
      </c>
      <c r="DF456">
        <v>1</v>
      </c>
      <c r="DG456">
        <v>4.7600000000000003E-2</v>
      </c>
      <c r="DH456">
        <v>400</v>
      </c>
      <c r="DI456">
        <v>400</v>
      </c>
      <c r="DJ456">
        <v>400</v>
      </c>
      <c r="DK456">
        <v>1</v>
      </c>
      <c r="DM456">
        <v>82</v>
      </c>
      <c r="DN456">
        <v>400</v>
      </c>
    </row>
    <row r="457" spans="91:118" x14ac:dyDescent="0.25">
      <c r="CM457" t="s">
        <v>639</v>
      </c>
      <c r="CN457" t="s">
        <v>7</v>
      </c>
      <c r="CO457" t="s">
        <v>565</v>
      </c>
      <c r="CP457">
        <v>46086</v>
      </c>
      <c r="CQ457">
        <v>1</v>
      </c>
      <c r="CR457">
        <v>1</v>
      </c>
      <c r="CT457">
        <v>1</v>
      </c>
      <c r="CV457">
        <v>3.3564814814814812E-4</v>
      </c>
      <c r="CW457">
        <v>3.3564814814814812E-4</v>
      </c>
      <c r="CX457">
        <v>0.28421296296296295</v>
      </c>
      <c r="CY457">
        <v>0.14776620370370369</v>
      </c>
      <c r="CZ457">
        <v>122</v>
      </c>
      <c r="DA457">
        <v>198</v>
      </c>
      <c r="DB457">
        <v>42</v>
      </c>
      <c r="DC457" t="s">
        <v>930</v>
      </c>
      <c r="DD457">
        <v>7443</v>
      </c>
      <c r="DE457">
        <v>0.34429999999999999</v>
      </c>
      <c r="DF457">
        <v>1</v>
      </c>
      <c r="DG457">
        <v>2.3800000000000002E-2</v>
      </c>
      <c r="DH457">
        <v>200</v>
      </c>
      <c r="DI457">
        <v>200</v>
      </c>
      <c r="DM457">
        <v>82</v>
      </c>
    </row>
    <row r="458" spans="91:118" x14ac:dyDescent="0.25">
      <c r="CM458" t="s">
        <v>639</v>
      </c>
      <c r="CN458" t="s">
        <v>7</v>
      </c>
      <c r="CO458" t="s">
        <v>565</v>
      </c>
      <c r="CP458">
        <v>46094</v>
      </c>
      <c r="CQ458">
        <v>1</v>
      </c>
      <c r="CR458">
        <v>1</v>
      </c>
      <c r="CT458">
        <v>1</v>
      </c>
      <c r="CV458">
        <v>6.9444444444444444E-5</v>
      </c>
      <c r="CW458">
        <v>6.9444444444444444E-5</v>
      </c>
      <c r="CX458">
        <v>0.2053587962962963</v>
      </c>
      <c r="CY458">
        <v>0.15643518518518518</v>
      </c>
      <c r="CZ458">
        <v>100</v>
      </c>
      <c r="DA458">
        <v>177</v>
      </c>
      <c r="DB458">
        <v>38</v>
      </c>
      <c r="DC458" t="s">
        <v>796</v>
      </c>
      <c r="DD458">
        <v>6560</v>
      </c>
      <c r="DE458">
        <v>0.38</v>
      </c>
      <c r="DF458">
        <v>2</v>
      </c>
      <c r="DG458">
        <v>5.2600000000000001E-2</v>
      </c>
      <c r="DH458">
        <v>750</v>
      </c>
      <c r="DI458">
        <v>375</v>
      </c>
      <c r="DJ458">
        <v>450</v>
      </c>
      <c r="DK458">
        <v>0.6</v>
      </c>
      <c r="DL458">
        <v>0.21360000000000001</v>
      </c>
      <c r="DM458">
        <v>82</v>
      </c>
      <c r="DN458">
        <v>450</v>
      </c>
    </row>
    <row r="459" spans="91:118" x14ac:dyDescent="0.25">
      <c r="CM459" t="s">
        <v>639</v>
      </c>
      <c r="CN459" t="s">
        <v>7</v>
      </c>
      <c r="CO459" t="s">
        <v>565</v>
      </c>
      <c r="CP459">
        <v>46097</v>
      </c>
      <c r="CQ459">
        <v>1</v>
      </c>
      <c r="CR459">
        <v>1</v>
      </c>
      <c r="CT459">
        <v>1</v>
      </c>
      <c r="CV459">
        <v>5.2083333333333333E-4</v>
      </c>
      <c r="CW459">
        <v>5.2083333333333333E-4</v>
      </c>
      <c r="CX459">
        <v>0.27185185185185184</v>
      </c>
      <c r="CY459">
        <v>0.12695601851851851</v>
      </c>
      <c r="CZ459">
        <v>139</v>
      </c>
      <c r="DA459">
        <v>260</v>
      </c>
      <c r="DB459">
        <v>44</v>
      </c>
      <c r="DC459" t="s">
        <v>812</v>
      </c>
      <c r="DD459">
        <v>10135</v>
      </c>
      <c r="DE459">
        <v>0.3165</v>
      </c>
      <c r="DF459">
        <v>1</v>
      </c>
      <c r="DG459">
        <v>2.2700000000000001E-2</v>
      </c>
      <c r="DH459">
        <v>90</v>
      </c>
      <c r="DI459">
        <v>90</v>
      </c>
      <c r="DM459">
        <v>82</v>
      </c>
    </row>
    <row r="460" spans="91:118" x14ac:dyDescent="0.25">
      <c r="CM460" t="s">
        <v>639</v>
      </c>
      <c r="CN460" t="s">
        <v>7</v>
      </c>
      <c r="CO460" t="s">
        <v>77</v>
      </c>
      <c r="CP460">
        <v>46105</v>
      </c>
      <c r="CQ460">
        <v>1</v>
      </c>
      <c r="CR460">
        <v>1</v>
      </c>
      <c r="CT460">
        <v>1</v>
      </c>
      <c r="CV460">
        <v>0</v>
      </c>
      <c r="CW460">
        <v>0</v>
      </c>
      <c r="CX460">
        <v>0.23923611111111112</v>
      </c>
      <c r="CY460">
        <v>0.13800925925925925</v>
      </c>
      <c r="CZ460">
        <v>97</v>
      </c>
      <c r="DA460">
        <v>231</v>
      </c>
      <c r="DB460">
        <v>34</v>
      </c>
      <c r="DC460" t="s">
        <v>794</v>
      </c>
      <c r="DD460">
        <v>18905</v>
      </c>
      <c r="DE460">
        <v>0.35049999999999998</v>
      </c>
      <c r="DF460">
        <v>1</v>
      </c>
      <c r="DG460">
        <v>2.9399999999999999E-2</v>
      </c>
      <c r="DH460">
        <v>360</v>
      </c>
      <c r="DI460">
        <v>360</v>
      </c>
      <c r="DM460">
        <v>82</v>
      </c>
    </row>
    <row r="461" spans="91:118" x14ac:dyDescent="0.25">
      <c r="CM461" t="s">
        <v>639</v>
      </c>
      <c r="CN461" t="s">
        <v>7</v>
      </c>
      <c r="CO461" t="s">
        <v>77</v>
      </c>
      <c r="CP461">
        <v>46112</v>
      </c>
      <c r="CQ461">
        <v>1</v>
      </c>
      <c r="CR461">
        <v>1</v>
      </c>
      <c r="CS461">
        <v>1</v>
      </c>
      <c r="CV461">
        <v>1.6111111111111111E-2</v>
      </c>
      <c r="CW461">
        <v>1.6111111111111111E-2</v>
      </c>
      <c r="CX461">
        <v>0.11494212962962963</v>
      </c>
      <c r="CY461">
        <v>0.16673611111111111</v>
      </c>
      <c r="CZ461">
        <v>41</v>
      </c>
      <c r="DA461">
        <v>83</v>
      </c>
      <c r="DB461">
        <v>22</v>
      </c>
      <c r="DC461" t="s">
        <v>1129</v>
      </c>
      <c r="DD461">
        <v>22544</v>
      </c>
      <c r="DE461">
        <v>0.53659999999999997</v>
      </c>
      <c r="DF461">
        <v>2</v>
      </c>
      <c r="DG461">
        <v>9.0899999999999995E-2</v>
      </c>
      <c r="DH461">
        <v>10000</v>
      </c>
      <c r="DI461">
        <v>5000</v>
      </c>
      <c r="DJ461">
        <v>10000</v>
      </c>
      <c r="DK461">
        <v>1</v>
      </c>
      <c r="DL461">
        <v>0.11</v>
      </c>
      <c r="DM461">
        <v>82</v>
      </c>
      <c r="DN461">
        <v>5000</v>
      </c>
    </row>
    <row r="462" spans="91:118" x14ac:dyDescent="0.25">
      <c r="CM462" t="s">
        <v>639</v>
      </c>
      <c r="CN462" t="s">
        <v>7</v>
      </c>
      <c r="CO462" t="s">
        <v>566</v>
      </c>
      <c r="CP462">
        <v>46091</v>
      </c>
      <c r="CQ462">
        <v>1</v>
      </c>
      <c r="CR462">
        <v>1</v>
      </c>
      <c r="CS462">
        <v>1</v>
      </c>
      <c r="CV462">
        <v>1.0092592592592592E-2</v>
      </c>
      <c r="CW462">
        <v>1.0092592592592592E-2</v>
      </c>
      <c r="CX462">
        <v>0.23762731481481481</v>
      </c>
      <c r="CY462">
        <v>0.16975694444444445</v>
      </c>
      <c r="CZ462">
        <v>116</v>
      </c>
      <c r="DA462">
        <v>173</v>
      </c>
      <c r="DB462">
        <v>47</v>
      </c>
      <c r="DC462" t="s">
        <v>1130</v>
      </c>
      <c r="DD462">
        <v>7370</v>
      </c>
      <c r="DE462">
        <v>0.4052</v>
      </c>
      <c r="DF462">
        <v>2</v>
      </c>
      <c r="DG462">
        <v>4.2599999999999999E-2</v>
      </c>
      <c r="DH462">
        <v>715</v>
      </c>
      <c r="DI462">
        <v>358</v>
      </c>
      <c r="DJ462">
        <v>715</v>
      </c>
      <c r="DK462">
        <v>1</v>
      </c>
      <c r="DL462">
        <v>0.1898</v>
      </c>
      <c r="DM462">
        <v>82</v>
      </c>
      <c r="DN462">
        <v>358</v>
      </c>
    </row>
    <row r="463" spans="91:118" x14ac:dyDescent="0.25">
      <c r="CM463" t="s">
        <v>639</v>
      </c>
      <c r="CN463" t="s">
        <v>7</v>
      </c>
      <c r="CO463" t="s">
        <v>73</v>
      </c>
      <c r="CP463">
        <v>46106</v>
      </c>
      <c r="CQ463">
        <v>1</v>
      </c>
      <c r="CR463">
        <v>1</v>
      </c>
      <c r="CT463">
        <v>1</v>
      </c>
      <c r="CV463">
        <v>4.9768518518518521E-4</v>
      </c>
      <c r="CW463">
        <v>4.9768518518518521E-4</v>
      </c>
      <c r="CX463">
        <v>0.15774305555555557</v>
      </c>
      <c r="CY463">
        <v>0.19685185185185186</v>
      </c>
      <c r="CZ463">
        <v>60</v>
      </c>
      <c r="DA463">
        <v>110</v>
      </c>
      <c r="DB463">
        <v>21</v>
      </c>
      <c r="DC463" t="s">
        <v>1085</v>
      </c>
      <c r="DD463">
        <v>17257</v>
      </c>
      <c r="DE463">
        <v>0.35</v>
      </c>
      <c r="DF463">
        <v>1</v>
      </c>
      <c r="DG463">
        <v>4.7600000000000003E-2</v>
      </c>
      <c r="DH463">
        <v>1500</v>
      </c>
      <c r="DI463">
        <v>1500</v>
      </c>
      <c r="DJ463">
        <v>1500</v>
      </c>
      <c r="DK463">
        <v>1</v>
      </c>
      <c r="DL463">
        <v>0.13639999999999999</v>
      </c>
      <c r="DM463">
        <v>82</v>
      </c>
      <c r="DN463">
        <v>1500</v>
      </c>
    </row>
    <row r="464" spans="91:118" x14ac:dyDescent="0.25">
      <c r="CM464" t="s">
        <v>639</v>
      </c>
      <c r="CN464" t="s">
        <v>7</v>
      </c>
      <c r="CO464" t="s">
        <v>557</v>
      </c>
      <c r="CP464">
        <v>46085</v>
      </c>
      <c r="CQ464">
        <v>1</v>
      </c>
      <c r="CR464">
        <v>1</v>
      </c>
      <c r="CT464">
        <v>1</v>
      </c>
      <c r="CV464">
        <v>1.238425925925926E-3</v>
      </c>
      <c r="CW464">
        <v>1.238425925925926E-3</v>
      </c>
      <c r="CX464">
        <v>0.21077546296296296</v>
      </c>
      <c r="CY464">
        <v>0.15064814814814814</v>
      </c>
      <c r="CZ464">
        <v>94</v>
      </c>
      <c r="DA464">
        <v>188</v>
      </c>
      <c r="DB464">
        <v>41</v>
      </c>
      <c r="DC464" t="s">
        <v>818</v>
      </c>
      <c r="DD464">
        <v>7866</v>
      </c>
      <c r="DE464">
        <v>0.43619999999999998</v>
      </c>
      <c r="DF464">
        <v>3</v>
      </c>
      <c r="DG464">
        <v>7.3200000000000001E-2</v>
      </c>
      <c r="DH464">
        <v>674</v>
      </c>
      <c r="DI464">
        <v>225</v>
      </c>
      <c r="DM464">
        <v>82</v>
      </c>
    </row>
    <row r="465" spans="91:118" x14ac:dyDescent="0.25">
      <c r="CM465" t="s">
        <v>639</v>
      </c>
      <c r="CN465" t="s">
        <v>7</v>
      </c>
      <c r="CO465" t="s">
        <v>48</v>
      </c>
      <c r="CP465">
        <v>46100</v>
      </c>
      <c r="CQ465">
        <v>1</v>
      </c>
      <c r="CR465">
        <v>1</v>
      </c>
      <c r="CT465">
        <v>1</v>
      </c>
      <c r="CV465">
        <v>2.7777777777777778E-4</v>
      </c>
      <c r="CW465">
        <v>2.7777777777777778E-4</v>
      </c>
      <c r="CX465">
        <v>0.20587962962962963</v>
      </c>
      <c r="CY465">
        <v>0.13346064814814815</v>
      </c>
      <c r="CZ465">
        <v>98</v>
      </c>
      <c r="DA465">
        <v>135</v>
      </c>
      <c r="DB465">
        <v>16</v>
      </c>
      <c r="DC465">
        <v>1.1875</v>
      </c>
      <c r="DD465">
        <v>30243</v>
      </c>
      <c r="DE465">
        <v>0.1633</v>
      </c>
      <c r="DF465">
        <v>1</v>
      </c>
      <c r="DG465">
        <v>6.25E-2</v>
      </c>
      <c r="DH465">
        <v>300</v>
      </c>
      <c r="DI465">
        <v>300</v>
      </c>
      <c r="DJ465">
        <v>300</v>
      </c>
      <c r="DK465">
        <v>1</v>
      </c>
      <c r="DM465">
        <v>82</v>
      </c>
      <c r="DN465">
        <v>300</v>
      </c>
    </row>
    <row r="466" spans="91:118" x14ac:dyDescent="0.25">
      <c r="CM466" t="s">
        <v>639</v>
      </c>
      <c r="CN466" t="s">
        <v>7</v>
      </c>
      <c r="CO466" t="s">
        <v>48</v>
      </c>
      <c r="CP466">
        <v>46101</v>
      </c>
      <c r="CQ466">
        <v>1</v>
      </c>
      <c r="CR466">
        <v>1</v>
      </c>
      <c r="CT466">
        <v>1</v>
      </c>
      <c r="CV466">
        <v>1.0185185185185184E-3</v>
      </c>
      <c r="CW466">
        <v>1.0185185185185184E-3</v>
      </c>
      <c r="CX466">
        <v>0.18539351851851851</v>
      </c>
      <c r="CY466">
        <v>0.17300925925925925</v>
      </c>
      <c r="CZ466">
        <v>72</v>
      </c>
      <c r="DA466">
        <v>103</v>
      </c>
      <c r="DB466">
        <v>16</v>
      </c>
      <c r="DC466">
        <v>1.6875</v>
      </c>
      <c r="DD466">
        <v>16558</v>
      </c>
      <c r="DE466">
        <v>0.22220000000000001</v>
      </c>
      <c r="DF466">
        <v>1</v>
      </c>
      <c r="DG466">
        <v>6.25E-2</v>
      </c>
      <c r="DH466">
        <v>1000</v>
      </c>
      <c r="DI466">
        <v>1000</v>
      </c>
      <c r="DJ466">
        <v>1000</v>
      </c>
      <c r="DK466">
        <v>1</v>
      </c>
      <c r="DL466">
        <v>0.18759999999999999</v>
      </c>
      <c r="DM466">
        <v>82</v>
      </c>
      <c r="DN466">
        <v>1000</v>
      </c>
    </row>
    <row r="467" spans="91:118" x14ac:dyDescent="0.25">
      <c r="CM467" t="s">
        <v>639</v>
      </c>
      <c r="CN467" t="s">
        <v>3</v>
      </c>
      <c r="CO467" t="s">
        <v>493</v>
      </c>
      <c r="CP467">
        <v>46104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0.22766203703703702</v>
      </c>
      <c r="CY467">
        <v>8.5243055555555558E-2</v>
      </c>
      <c r="CZ467">
        <v>159</v>
      </c>
      <c r="DA467">
        <v>204</v>
      </c>
      <c r="DB467">
        <v>24</v>
      </c>
      <c r="DC467">
        <v>1.625</v>
      </c>
      <c r="DD467">
        <v>13715</v>
      </c>
      <c r="DE467">
        <v>0.15090000000000001</v>
      </c>
      <c r="DF467">
        <v>1</v>
      </c>
      <c r="DG467">
        <v>4.1700000000000001E-2</v>
      </c>
      <c r="DH467">
        <v>1000</v>
      </c>
      <c r="DI467">
        <v>1000</v>
      </c>
      <c r="DM467">
        <v>82</v>
      </c>
    </row>
    <row r="468" spans="91:118" x14ac:dyDescent="0.25">
      <c r="CM468" t="s">
        <v>639</v>
      </c>
      <c r="CN468" t="s">
        <v>3</v>
      </c>
      <c r="CO468" t="s">
        <v>96</v>
      </c>
      <c r="CP468">
        <v>46098</v>
      </c>
      <c r="CQ468">
        <v>1</v>
      </c>
      <c r="CR468">
        <v>1</v>
      </c>
      <c r="CS468">
        <v>1</v>
      </c>
      <c r="CV468">
        <v>4.340277777777778E-3</v>
      </c>
      <c r="CW468">
        <v>4.340277777777778E-3</v>
      </c>
      <c r="CX468">
        <v>0.18606481481481482</v>
      </c>
      <c r="CY468">
        <v>0.14511574074074074</v>
      </c>
      <c r="CZ468">
        <v>83</v>
      </c>
      <c r="DA468">
        <v>180</v>
      </c>
      <c r="DB468">
        <v>20</v>
      </c>
      <c r="DC468">
        <v>1.85</v>
      </c>
      <c r="DD468">
        <v>17426</v>
      </c>
      <c r="DE468">
        <v>0.24099999999999999</v>
      </c>
      <c r="DF468">
        <v>1</v>
      </c>
      <c r="DG468">
        <v>0.05</v>
      </c>
      <c r="DH468">
        <v>1500</v>
      </c>
      <c r="DI468">
        <v>1500</v>
      </c>
      <c r="DJ468">
        <v>1500</v>
      </c>
      <c r="DK468">
        <v>1</v>
      </c>
      <c r="DL468">
        <v>0.30449999999999999</v>
      </c>
      <c r="DM468">
        <v>82</v>
      </c>
      <c r="DN468">
        <v>1500</v>
      </c>
    </row>
    <row r="469" spans="91:118" x14ac:dyDescent="0.25">
      <c r="CM469" t="s">
        <v>639</v>
      </c>
      <c r="CN469" t="s">
        <v>3</v>
      </c>
      <c r="CO469" t="s">
        <v>96</v>
      </c>
      <c r="CP469">
        <v>46100</v>
      </c>
      <c r="CQ469">
        <v>1</v>
      </c>
      <c r="CR469">
        <v>1</v>
      </c>
      <c r="CT469">
        <v>1</v>
      </c>
      <c r="CV469">
        <v>0</v>
      </c>
      <c r="CW469">
        <v>0</v>
      </c>
      <c r="CX469">
        <v>0.20054398148148148</v>
      </c>
      <c r="CY469">
        <v>0.13960648148148147</v>
      </c>
      <c r="CZ469">
        <v>89</v>
      </c>
      <c r="DA469">
        <v>183</v>
      </c>
      <c r="DB469">
        <v>17</v>
      </c>
      <c r="DC469" t="s">
        <v>777</v>
      </c>
      <c r="DD469">
        <v>23828</v>
      </c>
      <c r="DE469">
        <v>0.191</v>
      </c>
      <c r="DF469">
        <v>1</v>
      </c>
      <c r="DG469">
        <v>5.8799999999999998E-2</v>
      </c>
      <c r="DH469">
        <v>1285</v>
      </c>
      <c r="DI469">
        <v>1285</v>
      </c>
      <c r="DJ469">
        <v>1285</v>
      </c>
      <c r="DK469">
        <v>1</v>
      </c>
      <c r="DL469">
        <v>0.18190000000000001</v>
      </c>
      <c r="DM469">
        <v>82</v>
      </c>
      <c r="DN469">
        <v>1285</v>
      </c>
    </row>
    <row r="470" spans="91:118" x14ac:dyDescent="0.25">
      <c r="CM470" t="s">
        <v>639</v>
      </c>
      <c r="CN470" t="s">
        <v>3</v>
      </c>
      <c r="CO470" t="s">
        <v>29</v>
      </c>
      <c r="CP470">
        <v>46105</v>
      </c>
      <c r="CQ470">
        <v>1</v>
      </c>
      <c r="CR470">
        <v>1</v>
      </c>
      <c r="CS470">
        <v>1</v>
      </c>
      <c r="CV470">
        <v>5.9606481481481481E-3</v>
      </c>
      <c r="CW470">
        <v>5.9606481481481481E-3</v>
      </c>
      <c r="CX470">
        <v>0.22760416666666666</v>
      </c>
      <c r="CY470">
        <v>0.14649305555555556</v>
      </c>
      <c r="CZ470">
        <v>78</v>
      </c>
      <c r="DA470">
        <v>161</v>
      </c>
      <c r="DB470">
        <v>21</v>
      </c>
      <c r="DC470" t="s">
        <v>684</v>
      </c>
      <c r="DD470">
        <v>23184</v>
      </c>
      <c r="DE470">
        <v>0.26919999999999999</v>
      </c>
      <c r="DF470">
        <v>1</v>
      </c>
      <c r="DG470">
        <v>4.7600000000000003E-2</v>
      </c>
      <c r="DH470">
        <v>200</v>
      </c>
      <c r="DI470">
        <v>200</v>
      </c>
      <c r="DJ470">
        <v>200</v>
      </c>
      <c r="DK470">
        <v>1</v>
      </c>
      <c r="DL470">
        <v>0.70940000000000003</v>
      </c>
      <c r="DM470">
        <v>82</v>
      </c>
      <c r="DN470">
        <v>200</v>
      </c>
    </row>
    <row r="471" spans="91:118" x14ac:dyDescent="0.25">
      <c r="CM471" t="s">
        <v>639</v>
      </c>
      <c r="CN471" t="s">
        <v>3</v>
      </c>
      <c r="CO471" t="s">
        <v>29</v>
      </c>
      <c r="CP471">
        <v>46111</v>
      </c>
      <c r="CQ471">
        <v>1</v>
      </c>
      <c r="CR471">
        <v>1</v>
      </c>
      <c r="CT471">
        <v>1</v>
      </c>
      <c r="CV471">
        <v>2.4074074074074076E-3</v>
      </c>
      <c r="CW471">
        <v>2.4074074074074076E-3</v>
      </c>
      <c r="CX471">
        <v>0.20203703703703704</v>
      </c>
      <c r="CY471">
        <v>0.17156250000000001</v>
      </c>
      <c r="CZ471">
        <v>135</v>
      </c>
      <c r="DA471">
        <v>223</v>
      </c>
      <c r="DB471">
        <v>32</v>
      </c>
      <c r="DC471">
        <v>1.6875</v>
      </c>
      <c r="DD471">
        <v>22493</v>
      </c>
      <c r="DE471">
        <v>0.23699999999999999</v>
      </c>
      <c r="DF471">
        <v>1</v>
      </c>
      <c r="DG471">
        <v>3.1300000000000001E-2</v>
      </c>
      <c r="DH471">
        <v>2500</v>
      </c>
      <c r="DI471">
        <v>2500</v>
      </c>
      <c r="DJ471">
        <v>2500</v>
      </c>
      <c r="DK471">
        <v>1</v>
      </c>
      <c r="DL471">
        <v>0.1396</v>
      </c>
      <c r="DM471">
        <v>82</v>
      </c>
      <c r="DN471">
        <v>2500</v>
      </c>
    </row>
    <row r="472" spans="91:118" x14ac:dyDescent="0.25">
      <c r="CM472" t="s">
        <v>639</v>
      </c>
      <c r="CN472" t="s">
        <v>3</v>
      </c>
      <c r="CO472" t="s">
        <v>38</v>
      </c>
      <c r="CP472">
        <v>46083</v>
      </c>
      <c r="CQ472">
        <v>1</v>
      </c>
      <c r="CR472">
        <v>1</v>
      </c>
      <c r="CT472">
        <v>1</v>
      </c>
      <c r="CV472">
        <v>2.5462962962962961E-4</v>
      </c>
      <c r="CW472">
        <v>2.5462962962962961E-4</v>
      </c>
      <c r="CX472">
        <v>0.28846064814814815</v>
      </c>
      <c r="CY472">
        <v>5.0300925925925923E-2</v>
      </c>
      <c r="CZ472">
        <v>54</v>
      </c>
      <c r="DA472">
        <v>80</v>
      </c>
      <c r="DB472">
        <v>17</v>
      </c>
      <c r="DC472" t="s">
        <v>1117</v>
      </c>
      <c r="DD472">
        <v>11248</v>
      </c>
      <c r="DE472">
        <v>0.31480000000000002</v>
      </c>
      <c r="DF472">
        <v>2</v>
      </c>
      <c r="DG472">
        <v>0.1176</v>
      </c>
      <c r="DH472">
        <v>550</v>
      </c>
      <c r="DI472">
        <v>275</v>
      </c>
      <c r="DJ472">
        <v>550</v>
      </c>
      <c r="DK472">
        <v>1</v>
      </c>
      <c r="DL472">
        <v>0.79479999999999995</v>
      </c>
      <c r="DM472">
        <v>82</v>
      </c>
      <c r="DN472">
        <v>275</v>
      </c>
    </row>
    <row r="473" spans="91:118" x14ac:dyDescent="0.25">
      <c r="CM473" t="s">
        <v>639</v>
      </c>
      <c r="CN473" t="s">
        <v>3</v>
      </c>
      <c r="CO473" t="s">
        <v>38</v>
      </c>
      <c r="CP473">
        <v>46098</v>
      </c>
      <c r="CQ473">
        <v>1</v>
      </c>
      <c r="CR473">
        <v>1</v>
      </c>
      <c r="CT473">
        <v>1</v>
      </c>
      <c r="CV473">
        <v>2.5462962962962961E-4</v>
      </c>
      <c r="CW473">
        <v>2.5462962962962961E-4</v>
      </c>
      <c r="CX473">
        <v>0.19381944444444443</v>
      </c>
      <c r="CY473">
        <v>0.12428240740740741</v>
      </c>
      <c r="CZ473">
        <v>97</v>
      </c>
      <c r="DA473">
        <v>123</v>
      </c>
      <c r="DB473">
        <v>28</v>
      </c>
      <c r="DC473" t="s">
        <v>767</v>
      </c>
      <c r="DD473">
        <v>23850</v>
      </c>
      <c r="DE473">
        <v>0.28870000000000001</v>
      </c>
      <c r="DF473">
        <v>1</v>
      </c>
      <c r="DG473">
        <v>3.5700000000000003E-2</v>
      </c>
      <c r="DH473">
        <v>230</v>
      </c>
      <c r="DI473">
        <v>230</v>
      </c>
      <c r="DJ473">
        <v>230</v>
      </c>
      <c r="DK473">
        <v>1</v>
      </c>
      <c r="DL473">
        <v>0.89959999999999996</v>
      </c>
      <c r="DM473">
        <v>82</v>
      </c>
      <c r="DN473">
        <v>230</v>
      </c>
    </row>
    <row r="474" spans="91:118" x14ac:dyDescent="0.25">
      <c r="CM474" t="s">
        <v>639</v>
      </c>
      <c r="CN474" t="s">
        <v>3</v>
      </c>
      <c r="CO474" t="s">
        <v>38</v>
      </c>
      <c r="CP474">
        <v>46101</v>
      </c>
      <c r="CQ474">
        <v>1</v>
      </c>
      <c r="CR474">
        <v>1</v>
      </c>
      <c r="CT474">
        <v>1</v>
      </c>
      <c r="CV474">
        <v>2.6620370370370372E-4</v>
      </c>
      <c r="CW474">
        <v>2.6620370370370372E-4</v>
      </c>
      <c r="CX474">
        <v>0.20891203703703703</v>
      </c>
      <c r="CY474">
        <v>0.12831018518518519</v>
      </c>
      <c r="CZ474">
        <v>94</v>
      </c>
      <c r="DA474">
        <v>139</v>
      </c>
      <c r="DB474">
        <v>44</v>
      </c>
      <c r="DC474" t="s">
        <v>703</v>
      </c>
      <c r="DD474">
        <v>16655</v>
      </c>
      <c r="DE474">
        <v>0.46810000000000002</v>
      </c>
      <c r="DF474">
        <v>2</v>
      </c>
      <c r="DG474">
        <v>4.5499999999999999E-2</v>
      </c>
      <c r="DH474">
        <v>3450</v>
      </c>
      <c r="DI474">
        <v>1725</v>
      </c>
      <c r="DJ474">
        <v>3450</v>
      </c>
      <c r="DK474">
        <v>1</v>
      </c>
      <c r="DL474">
        <v>0.47439999999999999</v>
      </c>
      <c r="DM474">
        <v>82</v>
      </c>
      <c r="DN474">
        <v>1725</v>
      </c>
    </row>
    <row r="475" spans="91:118" x14ac:dyDescent="0.25">
      <c r="CM475" t="s">
        <v>639</v>
      </c>
      <c r="CN475" t="s">
        <v>3</v>
      </c>
      <c r="CO475" t="s">
        <v>78</v>
      </c>
      <c r="CP475">
        <v>46111</v>
      </c>
      <c r="CQ475">
        <v>1</v>
      </c>
      <c r="CR475">
        <v>1</v>
      </c>
      <c r="CT475">
        <v>1</v>
      </c>
      <c r="CV475">
        <v>5.3240740740740744E-4</v>
      </c>
      <c r="CW475">
        <v>5.3240740740740744E-4</v>
      </c>
      <c r="CX475">
        <v>0.12216435185185186</v>
      </c>
      <c r="CY475">
        <v>0.25935185185185183</v>
      </c>
      <c r="CZ475">
        <v>84</v>
      </c>
      <c r="DA475">
        <v>163</v>
      </c>
      <c r="DB475">
        <v>31</v>
      </c>
      <c r="DC475" t="s">
        <v>803</v>
      </c>
      <c r="DD475">
        <v>17271</v>
      </c>
      <c r="DE475">
        <v>0.36899999999999999</v>
      </c>
      <c r="DF475">
        <v>2</v>
      </c>
      <c r="DG475">
        <v>6.4500000000000002E-2</v>
      </c>
      <c r="DH475">
        <v>2900</v>
      </c>
      <c r="DI475">
        <v>1450</v>
      </c>
      <c r="DJ475">
        <v>2900</v>
      </c>
      <c r="DK475">
        <v>1</v>
      </c>
      <c r="DM475">
        <v>82</v>
      </c>
      <c r="DN475">
        <v>1450</v>
      </c>
    </row>
    <row r="476" spans="91:118" x14ac:dyDescent="0.25">
      <c r="CM476" t="s">
        <v>639</v>
      </c>
      <c r="CN476" t="s">
        <v>3</v>
      </c>
      <c r="CO476" t="s">
        <v>76</v>
      </c>
      <c r="CP476">
        <v>46086</v>
      </c>
      <c r="CQ476">
        <v>1</v>
      </c>
      <c r="CR476">
        <v>1</v>
      </c>
      <c r="CT476">
        <v>1</v>
      </c>
      <c r="CV476">
        <v>0</v>
      </c>
      <c r="CW476">
        <v>0</v>
      </c>
      <c r="CX476">
        <v>0.29318287037037039</v>
      </c>
      <c r="CY476">
        <v>9.0289351851851857E-2</v>
      </c>
      <c r="CZ476">
        <v>95</v>
      </c>
      <c r="DA476">
        <v>137</v>
      </c>
      <c r="DB476">
        <v>22</v>
      </c>
      <c r="DC476" t="s">
        <v>878</v>
      </c>
      <c r="DD476">
        <v>22876</v>
      </c>
      <c r="DE476">
        <v>0.2316</v>
      </c>
      <c r="DF476">
        <v>2</v>
      </c>
      <c r="DG476">
        <v>9.0899999999999995E-2</v>
      </c>
      <c r="DH476">
        <v>16440</v>
      </c>
      <c r="DI476">
        <v>8220</v>
      </c>
      <c r="DJ476">
        <v>16000</v>
      </c>
      <c r="DK476">
        <v>0.97319999999999995</v>
      </c>
      <c r="DL476">
        <v>0.27189999999999998</v>
      </c>
      <c r="DM476">
        <v>82</v>
      </c>
      <c r="DN476">
        <v>16000</v>
      </c>
    </row>
    <row r="477" spans="91:118" x14ac:dyDescent="0.25">
      <c r="CM477" t="s">
        <v>639</v>
      </c>
      <c r="CN477" t="s">
        <v>125</v>
      </c>
      <c r="CO477" t="s">
        <v>18</v>
      </c>
      <c r="CP477">
        <v>46101</v>
      </c>
      <c r="CQ477">
        <v>1</v>
      </c>
      <c r="CR477">
        <v>1</v>
      </c>
      <c r="CT477">
        <v>1</v>
      </c>
      <c r="CV477">
        <v>0</v>
      </c>
      <c r="CW477">
        <v>0</v>
      </c>
      <c r="CX477">
        <v>0.20686342592592594</v>
      </c>
      <c r="CY477">
        <v>0.13140046296296296</v>
      </c>
      <c r="CZ477">
        <v>116</v>
      </c>
      <c r="DA477">
        <v>297</v>
      </c>
      <c r="DB477">
        <v>16</v>
      </c>
      <c r="DC477">
        <v>1.5</v>
      </c>
      <c r="DD477">
        <v>23358</v>
      </c>
      <c r="DE477">
        <v>0.13789999999999999</v>
      </c>
      <c r="DF477">
        <v>1</v>
      </c>
      <c r="DG477">
        <v>6.25E-2</v>
      </c>
      <c r="DH477">
        <v>16000</v>
      </c>
      <c r="DI477">
        <v>16000</v>
      </c>
      <c r="DJ477">
        <v>16000</v>
      </c>
      <c r="DK477">
        <v>1</v>
      </c>
      <c r="DL477">
        <v>0.2132</v>
      </c>
      <c r="DM477">
        <v>80</v>
      </c>
      <c r="DN477">
        <v>16000</v>
      </c>
    </row>
    <row r="478" spans="91:118" x14ac:dyDescent="0.25">
      <c r="CM478" t="s">
        <v>639</v>
      </c>
      <c r="CN478" t="s">
        <v>125</v>
      </c>
      <c r="CO478" t="s">
        <v>61</v>
      </c>
      <c r="CP478">
        <v>46083</v>
      </c>
      <c r="CQ478">
        <v>1</v>
      </c>
      <c r="CR478">
        <v>1</v>
      </c>
      <c r="CT478">
        <v>1</v>
      </c>
      <c r="CV478">
        <v>1.0416666666666667E-4</v>
      </c>
      <c r="CW478">
        <v>1.0416666666666667E-4</v>
      </c>
      <c r="CX478">
        <v>0.26785879629629628</v>
      </c>
      <c r="CY478">
        <v>7.480324074074074E-2</v>
      </c>
      <c r="CZ478">
        <v>82</v>
      </c>
      <c r="DA478">
        <v>214</v>
      </c>
      <c r="DB478">
        <v>30</v>
      </c>
      <c r="DC478" t="s">
        <v>864</v>
      </c>
      <c r="DD478">
        <v>34647</v>
      </c>
      <c r="DE478">
        <v>0.3659</v>
      </c>
      <c r="DF478">
        <v>5</v>
      </c>
      <c r="DG478">
        <v>0.16669999999999999</v>
      </c>
      <c r="DH478">
        <v>6988</v>
      </c>
      <c r="DI478">
        <v>1398</v>
      </c>
      <c r="DJ478">
        <v>6988</v>
      </c>
      <c r="DK478">
        <v>1</v>
      </c>
      <c r="DL478">
        <v>0.2591</v>
      </c>
      <c r="DM478">
        <v>80</v>
      </c>
      <c r="DN478">
        <v>1398</v>
      </c>
    </row>
    <row r="479" spans="91:118" x14ac:dyDescent="0.25">
      <c r="CM479" t="s">
        <v>639</v>
      </c>
      <c r="CN479" t="s">
        <v>125</v>
      </c>
      <c r="CO479" t="s">
        <v>61</v>
      </c>
      <c r="CP479">
        <v>46084</v>
      </c>
      <c r="CQ479">
        <v>1</v>
      </c>
      <c r="CR479">
        <v>1</v>
      </c>
      <c r="CT479">
        <v>1</v>
      </c>
      <c r="CV479">
        <v>1.273148148148148E-4</v>
      </c>
      <c r="CW479">
        <v>1.273148148148148E-4</v>
      </c>
      <c r="CX479">
        <v>0.33631944444444445</v>
      </c>
      <c r="CY479">
        <v>5.2789351851851851E-2</v>
      </c>
      <c r="CZ479">
        <v>124</v>
      </c>
      <c r="DA479">
        <v>305</v>
      </c>
      <c r="DB479">
        <v>32</v>
      </c>
      <c r="DC479">
        <v>1.46875</v>
      </c>
      <c r="DD479">
        <v>38606</v>
      </c>
      <c r="DE479">
        <v>0.2581</v>
      </c>
      <c r="DF479">
        <v>2</v>
      </c>
      <c r="DG479">
        <v>6.25E-2</v>
      </c>
      <c r="DH479">
        <v>1965</v>
      </c>
      <c r="DI479">
        <v>983</v>
      </c>
      <c r="DJ479">
        <v>465</v>
      </c>
      <c r="DK479">
        <v>0.2366</v>
      </c>
      <c r="DM479">
        <v>80</v>
      </c>
      <c r="DN479">
        <v>465</v>
      </c>
    </row>
    <row r="480" spans="91:118" x14ac:dyDescent="0.25">
      <c r="CM480" t="s">
        <v>639</v>
      </c>
      <c r="CN480" t="s">
        <v>125</v>
      </c>
      <c r="CO480" t="s">
        <v>61</v>
      </c>
      <c r="CP480">
        <v>46108</v>
      </c>
      <c r="CQ480">
        <v>1</v>
      </c>
      <c r="CR480">
        <v>1</v>
      </c>
      <c r="CT480">
        <v>1</v>
      </c>
      <c r="CV480">
        <v>3.5879629629629629E-4</v>
      </c>
      <c r="CW480">
        <v>3.5879629629629629E-4</v>
      </c>
      <c r="CX480">
        <v>0.18971064814814814</v>
      </c>
      <c r="CY480">
        <v>0.16881944444444444</v>
      </c>
      <c r="CZ480">
        <v>88</v>
      </c>
      <c r="DA480">
        <v>218</v>
      </c>
      <c r="DB480">
        <v>19</v>
      </c>
      <c r="DC480" t="s">
        <v>730</v>
      </c>
      <c r="DD480">
        <v>37742</v>
      </c>
      <c r="DE480">
        <v>0.21590000000000001</v>
      </c>
      <c r="DF480">
        <v>1</v>
      </c>
      <c r="DG480">
        <v>5.2600000000000001E-2</v>
      </c>
      <c r="DH480">
        <v>5000</v>
      </c>
      <c r="DI480">
        <v>5000</v>
      </c>
      <c r="DJ480">
        <v>5000</v>
      </c>
      <c r="DK480">
        <v>1</v>
      </c>
      <c r="DL480">
        <v>0.1159</v>
      </c>
      <c r="DM480">
        <v>80</v>
      </c>
      <c r="DN480">
        <v>5000</v>
      </c>
    </row>
    <row r="481" spans="91:118" x14ac:dyDescent="0.25">
      <c r="CM481" t="s">
        <v>639</v>
      </c>
      <c r="CN481" t="s">
        <v>125</v>
      </c>
      <c r="CO481" t="s">
        <v>12</v>
      </c>
      <c r="CP481">
        <v>46099</v>
      </c>
      <c r="CQ481">
        <v>1</v>
      </c>
      <c r="CR481">
        <v>1</v>
      </c>
      <c r="CV481">
        <v>3.6689814814814814E-3</v>
      </c>
      <c r="CW481">
        <v>3.6689814814814814E-3</v>
      </c>
      <c r="CX481">
        <v>0.19942129629629629</v>
      </c>
      <c r="CY481">
        <v>0.13071759259259258</v>
      </c>
      <c r="CZ481">
        <v>107</v>
      </c>
      <c r="DA481">
        <v>259</v>
      </c>
      <c r="DB481">
        <v>15</v>
      </c>
      <c r="DC481" t="s">
        <v>677</v>
      </c>
      <c r="DD481">
        <v>24439</v>
      </c>
      <c r="DE481">
        <v>0.14019999999999999</v>
      </c>
      <c r="DF481">
        <v>1</v>
      </c>
      <c r="DG481">
        <v>6.6699999999999995E-2</v>
      </c>
      <c r="DH481">
        <v>1850</v>
      </c>
      <c r="DI481">
        <v>1850</v>
      </c>
      <c r="DJ481">
        <v>1850</v>
      </c>
      <c r="DK481">
        <v>1</v>
      </c>
      <c r="DL481">
        <v>0.11219999999999999</v>
      </c>
      <c r="DM481">
        <v>80</v>
      </c>
      <c r="DN481">
        <v>1850</v>
      </c>
    </row>
    <row r="482" spans="91:118" x14ac:dyDescent="0.25">
      <c r="CM482" t="s">
        <v>639</v>
      </c>
      <c r="CN482" t="s">
        <v>125</v>
      </c>
      <c r="CO482" t="s">
        <v>12</v>
      </c>
      <c r="CP482">
        <v>46108</v>
      </c>
      <c r="CQ482">
        <v>1</v>
      </c>
      <c r="CR482">
        <v>1</v>
      </c>
      <c r="CT482">
        <v>1</v>
      </c>
      <c r="CV482">
        <v>1.9675925925925926E-4</v>
      </c>
      <c r="CW482">
        <v>1.9675925925925926E-4</v>
      </c>
      <c r="CX482">
        <v>0.17987268518518518</v>
      </c>
      <c r="CY482">
        <v>0.15684027777777779</v>
      </c>
      <c r="CZ482">
        <v>83</v>
      </c>
      <c r="DA482">
        <v>205</v>
      </c>
      <c r="DB482">
        <v>22</v>
      </c>
      <c r="DC482" t="s">
        <v>703</v>
      </c>
      <c r="DD482">
        <v>25553</v>
      </c>
      <c r="DE482">
        <v>0.2651</v>
      </c>
      <c r="DF482">
        <v>1</v>
      </c>
      <c r="DG482">
        <v>4.5499999999999999E-2</v>
      </c>
      <c r="DH482">
        <v>1500</v>
      </c>
      <c r="DI482">
        <v>1500</v>
      </c>
      <c r="DJ482">
        <v>1500</v>
      </c>
      <c r="DK482">
        <v>1</v>
      </c>
      <c r="DL482">
        <v>0.1406</v>
      </c>
      <c r="DM482">
        <v>80</v>
      </c>
      <c r="DN482">
        <v>1500</v>
      </c>
    </row>
    <row r="483" spans="91:118" x14ac:dyDescent="0.25">
      <c r="CM483" t="s">
        <v>639</v>
      </c>
      <c r="CN483" t="s">
        <v>125</v>
      </c>
      <c r="CO483" t="s">
        <v>122</v>
      </c>
      <c r="CP483">
        <v>46097</v>
      </c>
      <c r="CQ483">
        <v>1</v>
      </c>
      <c r="CR483">
        <v>1</v>
      </c>
      <c r="CV483">
        <v>4.0393518518518521E-3</v>
      </c>
      <c r="CW483">
        <v>4.0393518518518521E-3</v>
      </c>
      <c r="CX483">
        <v>0.24660879629629628</v>
      </c>
      <c r="CY483">
        <v>0.13238425925925926</v>
      </c>
      <c r="CZ483">
        <v>57</v>
      </c>
      <c r="DA483">
        <v>182</v>
      </c>
      <c r="DB483">
        <v>14</v>
      </c>
      <c r="DC483" t="s">
        <v>750</v>
      </c>
      <c r="DD483">
        <v>28242</v>
      </c>
      <c r="DE483">
        <v>0.24560000000000001</v>
      </c>
      <c r="DF483">
        <v>1</v>
      </c>
      <c r="DG483">
        <v>7.1400000000000005E-2</v>
      </c>
      <c r="DH483">
        <v>15200</v>
      </c>
      <c r="DI483">
        <v>15200</v>
      </c>
      <c r="DJ483">
        <v>15200</v>
      </c>
      <c r="DK483">
        <v>1</v>
      </c>
      <c r="DL483">
        <v>0.26169999999999999</v>
      </c>
      <c r="DM483">
        <v>80</v>
      </c>
      <c r="DN483">
        <v>15200</v>
      </c>
    </row>
    <row r="484" spans="91:118" x14ac:dyDescent="0.25">
      <c r="CM484" t="s">
        <v>639</v>
      </c>
      <c r="CN484" t="s">
        <v>2</v>
      </c>
      <c r="CO484" t="s">
        <v>377</v>
      </c>
      <c r="CP484">
        <v>46101</v>
      </c>
      <c r="CQ484">
        <v>1</v>
      </c>
      <c r="CR484">
        <v>1</v>
      </c>
      <c r="CT484">
        <v>1</v>
      </c>
      <c r="CV484">
        <v>0</v>
      </c>
      <c r="CW484">
        <v>0</v>
      </c>
      <c r="CX484">
        <v>0.17153935185185185</v>
      </c>
      <c r="CY484">
        <v>0.18398148148148147</v>
      </c>
      <c r="CZ484">
        <v>68</v>
      </c>
      <c r="DA484">
        <v>123</v>
      </c>
      <c r="DB484">
        <v>18</v>
      </c>
      <c r="DC484" t="s">
        <v>679</v>
      </c>
      <c r="DD484">
        <v>24783</v>
      </c>
      <c r="DE484">
        <v>0.26469999999999999</v>
      </c>
      <c r="DF484">
        <v>2</v>
      </c>
      <c r="DG484">
        <v>0.1111</v>
      </c>
      <c r="DH484">
        <v>2210</v>
      </c>
      <c r="DI484">
        <v>1105</v>
      </c>
      <c r="DJ484">
        <v>1000</v>
      </c>
      <c r="DK484">
        <v>0.45250000000000001</v>
      </c>
      <c r="DL484">
        <v>0.15390000000000001</v>
      </c>
      <c r="DM484">
        <v>80</v>
      </c>
      <c r="DN484">
        <v>1000</v>
      </c>
    </row>
    <row r="485" spans="91:118" x14ac:dyDescent="0.25">
      <c r="CM485" t="s">
        <v>639</v>
      </c>
      <c r="CN485" t="s">
        <v>2</v>
      </c>
      <c r="CO485" t="s">
        <v>22</v>
      </c>
      <c r="CP485">
        <v>46084</v>
      </c>
      <c r="CQ485">
        <v>1</v>
      </c>
      <c r="CR485">
        <v>1</v>
      </c>
      <c r="CS485">
        <v>1</v>
      </c>
      <c r="CV485">
        <v>5.6481481481481478E-3</v>
      </c>
      <c r="CW485">
        <v>5.6481481481481478E-3</v>
      </c>
      <c r="CX485">
        <v>0.33758101851851852</v>
      </c>
      <c r="CY485">
        <v>7.5682870370370373E-2</v>
      </c>
      <c r="CZ485">
        <v>84</v>
      </c>
      <c r="DA485">
        <v>192</v>
      </c>
      <c r="DB485">
        <v>20</v>
      </c>
      <c r="DC485">
        <v>1.7</v>
      </c>
      <c r="DD485">
        <v>19745</v>
      </c>
      <c r="DE485">
        <v>0.23810000000000001</v>
      </c>
      <c r="DF485">
        <v>1</v>
      </c>
      <c r="DG485">
        <v>0.05</v>
      </c>
      <c r="DH485">
        <v>12500</v>
      </c>
      <c r="DI485">
        <v>12500</v>
      </c>
      <c r="DJ485">
        <v>12500</v>
      </c>
      <c r="DK485">
        <v>1</v>
      </c>
      <c r="DL485">
        <v>9.2999999999999999E-2</v>
      </c>
      <c r="DM485">
        <v>80</v>
      </c>
      <c r="DN485">
        <v>12500</v>
      </c>
    </row>
    <row r="486" spans="91:118" x14ac:dyDescent="0.25">
      <c r="CM486" t="s">
        <v>639</v>
      </c>
      <c r="CN486" t="s">
        <v>2</v>
      </c>
      <c r="CO486" t="s">
        <v>22</v>
      </c>
      <c r="CP486">
        <v>46091</v>
      </c>
      <c r="CQ486">
        <v>1</v>
      </c>
      <c r="CR486">
        <v>1</v>
      </c>
      <c r="CT486">
        <v>1</v>
      </c>
      <c r="CV486">
        <v>0</v>
      </c>
      <c r="CW486">
        <v>0</v>
      </c>
      <c r="CX486">
        <v>0.27880787037037036</v>
      </c>
      <c r="CY486">
        <v>9.6956018518518525E-2</v>
      </c>
      <c r="CZ486">
        <v>103</v>
      </c>
      <c r="DA486">
        <v>165</v>
      </c>
      <c r="DB486">
        <v>19</v>
      </c>
      <c r="DC486" t="s">
        <v>797</v>
      </c>
      <c r="DD486">
        <v>37219</v>
      </c>
      <c r="DE486">
        <v>0.1845</v>
      </c>
      <c r="DF486">
        <v>1</v>
      </c>
      <c r="DG486">
        <v>5.2600000000000001E-2</v>
      </c>
      <c r="DH486">
        <v>10000</v>
      </c>
      <c r="DI486">
        <v>10000</v>
      </c>
      <c r="DJ486">
        <v>10000</v>
      </c>
      <c r="DK486">
        <v>1</v>
      </c>
      <c r="DL486">
        <v>0.108</v>
      </c>
      <c r="DM486">
        <v>80</v>
      </c>
      <c r="DN486">
        <v>10000</v>
      </c>
    </row>
    <row r="487" spans="91:118" x14ac:dyDescent="0.25">
      <c r="CM487" t="s">
        <v>639</v>
      </c>
      <c r="CN487" t="s">
        <v>2</v>
      </c>
      <c r="CO487" t="s">
        <v>13</v>
      </c>
      <c r="CP487">
        <v>46087</v>
      </c>
      <c r="CQ487">
        <v>1</v>
      </c>
      <c r="CR487">
        <v>1</v>
      </c>
      <c r="CS487">
        <v>1</v>
      </c>
      <c r="CV487">
        <v>1.1111111111111112E-2</v>
      </c>
      <c r="CW487">
        <v>1.1111111111111112E-2</v>
      </c>
      <c r="CX487">
        <v>0.2557638888888889</v>
      </c>
      <c r="CY487">
        <v>6.3831018518518523E-2</v>
      </c>
      <c r="CZ487">
        <v>61</v>
      </c>
      <c r="DA487">
        <v>145</v>
      </c>
      <c r="DB487">
        <v>16</v>
      </c>
      <c r="DC487">
        <v>1.625</v>
      </c>
      <c r="DD487">
        <v>24231</v>
      </c>
      <c r="DE487">
        <v>0.26229999999999998</v>
      </c>
      <c r="DF487">
        <v>1</v>
      </c>
      <c r="DG487">
        <v>6.25E-2</v>
      </c>
      <c r="DH487">
        <v>400</v>
      </c>
      <c r="DI487">
        <v>400</v>
      </c>
      <c r="DJ487">
        <v>400</v>
      </c>
      <c r="DK487">
        <v>1</v>
      </c>
      <c r="DL487">
        <v>0.22370000000000001</v>
      </c>
      <c r="DM487">
        <v>80</v>
      </c>
      <c r="DN487">
        <v>400</v>
      </c>
    </row>
    <row r="488" spans="91:118" x14ac:dyDescent="0.25">
      <c r="CM488" t="s">
        <v>639</v>
      </c>
      <c r="CN488" t="s">
        <v>6</v>
      </c>
      <c r="CO488" t="s">
        <v>19</v>
      </c>
      <c r="CP488">
        <v>46112</v>
      </c>
      <c r="CQ488">
        <v>1</v>
      </c>
      <c r="CR488">
        <v>1</v>
      </c>
      <c r="CT488">
        <v>1</v>
      </c>
      <c r="CV488">
        <v>5.7870370370370373E-5</v>
      </c>
      <c r="CW488">
        <v>5.7870370370370373E-5</v>
      </c>
      <c r="CX488">
        <v>0.2167824074074074</v>
      </c>
      <c r="CY488">
        <v>0.17195601851851852</v>
      </c>
      <c r="CZ488">
        <v>92</v>
      </c>
      <c r="DA488">
        <v>183</v>
      </c>
      <c r="DB488">
        <v>14</v>
      </c>
      <c r="DC488">
        <v>1.5</v>
      </c>
      <c r="DD488">
        <v>42890</v>
      </c>
      <c r="DE488">
        <v>0.1522</v>
      </c>
      <c r="DF488">
        <v>1</v>
      </c>
      <c r="DG488">
        <v>7.1400000000000005E-2</v>
      </c>
      <c r="DH488">
        <v>17000</v>
      </c>
      <c r="DI488">
        <v>17000</v>
      </c>
      <c r="DJ488">
        <v>17000</v>
      </c>
      <c r="DK488">
        <v>1</v>
      </c>
      <c r="DL488">
        <v>0.113</v>
      </c>
      <c r="DM488">
        <v>80</v>
      </c>
      <c r="DN488">
        <v>17000</v>
      </c>
    </row>
    <row r="489" spans="91:118" x14ac:dyDescent="0.25">
      <c r="CM489" t="s">
        <v>639</v>
      </c>
      <c r="CN489" t="s">
        <v>6</v>
      </c>
      <c r="CO489" t="s">
        <v>81</v>
      </c>
      <c r="CP489">
        <v>46093</v>
      </c>
      <c r="CQ489">
        <v>1</v>
      </c>
      <c r="CR489">
        <v>1</v>
      </c>
      <c r="CT489">
        <v>1</v>
      </c>
      <c r="CV489">
        <v>8.1018518518518516E-5</v>
      </c>
      <c r="CW489">
        <v>8.1018518518518516E-5</v>
      </c>
      <c r="CX489">
        <v>0.26204861111111111</v>
      </c>
      <c r="CY489">
        <v>0.10361111111111111</v>
      </c>
      <c r="CZ489">
        <v>85</v>
      </c>
      <c r="DA489">
        <v>175</v>
      </c>
      <c r="DB489">
        <v>25</v>
      </c>
      <c r="DC489">
        <v>2.08</v>
      </c>
      <c r="DD489">
        <v>24874</v>
      </c>
      <c r="DE489">
        <v>0.29409999999999997</v>
      </c>
      <c r="DF489">
        <v>2</v>
      </c>
      <c r="DG489">
        <v>0.08</v>
      </c>
      <c r="DH489">
        <v>250</v>
      </c>
      <c r="DI489">
        <v>125</v>
      </c>
      <c r="DJ489">
        <v>250</v>
      </c>
      <c r="DK489">
        <v>1</v>
      </c>
      <c r="DL489">
        <v>0.30080000000000001</v>
      </c>
      <c r="DM489">
        <v>80</v>
      </c>
      <c r="DN489">
        <v>125</v>
      </c>
    </row>
    <row r="490" spans="91:118" x14ac:dyDescent="0.25">
      <c r="CM490" t="s">
        <v>639</v>
      </c>
      <c r="CN490" t="s">
        <v>6</v>
      </c>
      <c r="CO490" t="s">
        <v>37</v>
      </c>
      <c r="CP490">
        <v>46107</v>
      </c>
      <c r="CQ490">
        <v>1</v>
      </c>
      <c r="CR490">
        <v>1</v>
      </c>
      <c r="CT490">
        <v>1</v>
      </c>
      <c r="CV490">
        <v>1.1574074074074075E-4</v>
      </c>
      <c r="CW490">
        <v>1.1574074074074075E-4</v>
      </c>
      <c r="CX490">
        <v>0.19320601851851851</v>
      </c>
      <c r="CY490">
        <v>0.14785879629629631</v>
      </c>
      <c r="CZ490">
        <v>54</v>
      </c>
      <c r="DA490">
        <v>95</v>
      </c>
      <c r="DB490">
        <v>16</v>
      </c>
      <c r="DC490">
        <v>2.125</v>
      </c>
      <c r="DD490">
        <v>26769</v>
      </c>
      <c r="DE490">
        <v>0.29630000000000001</v>
      </c>
      <c r="DF490">
        <v>4</v>
      </c>
      <c r="DG490">
        <v>0.25</v>
      </c>
      <c r="DH490">
        <v>10600</v>
      </c>
      <c r="DI490">
        <v>2650</v>
      </c>
      <c r="DJ490">
        <v>3000</v>
      </c>
      <c r="DK490">
        <v>0.28299999999999997</v>
      </c>
      <c r="DL490">
        <v>5.28E-2</v>
      </c>
      <c r="DM490">
        <v>80</v>
      </c>
      <c r="DN490">
        <v>3000</v>
      </c>
    </row>
    <row r="491" spans="91:118" x14ac:dyDescent="0.25">
      <c r="CM491" t="s">
        <v>639</v>
      </c>
      <c r="CN491" t="s">
        <v>6</v>
      </c>
      <c r="CO491" t="s">
        <v>35</v>
      </c>
      <c r="CP491">
        <v>46112</v>
      </c>
      <c r="CQ491">
        <v>1</v>
      </c>
      <c r="CR491">
        <v>1</v>
      </c>
      <c r="CT491">
        <v>1</v>
      </c>
      <c r="CV491">
        <v>5.7870370370370373E-5</v>
      </c>
      <c r="CW491">
        <v>5.7870370370370373E-5</v>
      </c>
      <c r="CX491">
        <v>0.13149305555555554</v>
      </c>
      <c r="CY491">
        <v>0.25746527777777778</v>
      </c>
      <c r="CZ491">
        <v>54</v>
      </c>
      <c r="DA491">
        <v>93</v>
      </c>
      <c r="DB491">
        <v>21</v>
      </c>
      <c r="DC491" t="s">
        <v>723</v>
      </c>
      <c r="DD491">
        <v>38671</v>
      </c>
      <c r="DE491">
        <v>0.38890000000000002</v>
      </c>
      <c r="DF491">
        <v>1</v>
      </c>
      <c r="DG491">
        <v>4.7600000000000003E-2</v>
      </c>
      <c r="DH491">
        <v>2000</v>
      </c>
      <c r="DI491">
        <v>2000</v>
      </c>
      <c r="DJ491">
        <v>2000</v>
      </c>
      <c r="DK491">
        <v>1</v>
      </c>
      <c r="DL491">
        <v>0.1426</v>
      </c>
      <c r="DM491">
        <v>80</v>
      </c>
      <c r="DN491">
        <v>2000</v>
      </c>
    </row>
    <row r="492" spans="91:118" x14ac:dyDescent="0.25">
      <c r="CM492" t="s">
        <v>639</v>
      </c>
      <c r="CN492" t="s">
        <v>6</v>
      </c>
      <c r="CO492" t="s">
        <v>11</v>
      </c>
      <c r="CP492">
        <v>46101</v>
      </c>
      <c r="CQ492">
        <v>1</v>
      </c>
      <c r="CR492">
        <v>1</v>
      </c>
      <c r="CT492">
        <v>1</v>
      </c>
      <c r="CV492">
        <v>2.2222222222222222E-3</v>
      </c>
      <c r="CW492">
        <v>2.2222222222222222E-3</v>
      </c>
      <c r="CX492">
        <v>0.23452546296296295</v>
      </c>
      <c r="CY492">
        <v>0.12431712962962962</v>
      </c>
      <c r="CZ492">
        <v>142</v>
      </c>
      <c r="DA492">
        <v>216</v>
      </c>
      <c r="DB492">
        <v>28</v>
      </c>
      <c r="DC492" t="s">
        <v>876</v>
      </c>
      <c r="DD492">
        <v>30837</v>
      </c>
      <c r="DE492">
        <v>0.19719999999999999</v>
      </c>
      <c r="DF492">
        <v>1</v>
      </c>
      <c r="DG492">
        <v>3.5700000000000003E-2</v>
      </c>
      <c r="DH492">
        <v>2000</v>
      </c>
      <c r="DI492">
        <v>2000</v>
      </c>
      <c r="DJ492">
        <v>2000</v>
      </c>
      <c r="DK492">
        <v>1</v>
      </c>
      <c r="DM492">
        <v>80</v>
      </c>
      <c r="DN492">
        <v>2000</v>
      </c>
    </row>
    <row r="493" spans="91:118" x14ac:dyDescent="0.25">
      <c r="CM493" t="s">
        <v>639</v>
      </c>
      <c r="CN493" t="s">
        <v>6</v>
      </c>
      <c r="CO493" t="s">
        <v>97</v>
      </c>
      <c r="CP493">
        <v>46085</v>
      </c>
      <c r="CQ493">
        <v>1</v>
      </c>
      <c r="CR493">
        <v>1</v>
      </c>
      <c r="CT493">
        <v>1</v>
      </c>
      <c r="CV493">
        <v>2.3148148148148147E-5</v>
      </c>
      <c r="CW493">
        <v>2.3148148148148147E-5</v>
      </c>
      <c r="CX493">
        <v>0.19280092592592593</v>
      </c>
      <c r="CY493">
        <v>0.1648148148148148</v>
      </c>
      <c r="CZ493">
        <v>147</v>
      </c>
      <c r="DA493">
        <v>231</v>
      </c>
      <c r="DB493">
        <v>25</v>
      </c>
      <c r="DC493">
        <v>1.76</v>
      </c>
      <c r="DD493">
        <v>22216</v>
      </c>
      <c r="DE493">
        <v>0.1701</v>
      </c>
      <c r="DF493">
        <v>2</v>
      </c>
      <c r="DG493">
        <v>0.08</v>
      </c>
      <c r="DH493">
        <v>1195</v>
      </c>
      <c r="DI493">
        <v>598</v>
      </c>
      <c r="DJ493">
        <v>1195</v>
      </c>
      <c r="DK493">
        <v>1</v>
      </c>
      <c r="DL493">
        <v>0.62019999999999997</v>
      </c>
      <c r="DM493">
        <v>80</v>
      </c>
      <c r="DN493">
        <v>598</v>
      </c>
    </row>
    <row r="494" spans="91:118" x14ac:dyDescent="0.25">
      <c r="CM494" t="s">
        <v>639</v>
      </c>
      <c r="CN494" t="s">
        <v>7</v>
      </c>
      <c r="CO494" t="s">
        <v>41</v>
      </c>
      <c r="CP494">
        <v>46086</v>
      </c>
      <c r="CQ494">
        <v>1</v>
      </c>
      <c r="CR494">
        <v>1</v>
      </c>
      <c r="CT494">
        <v>1</v>
      </c>
      <c r="CV494">
        <v>2.8935185185185184E-4</v>
      </c>
      <c r="CW494">
        <v>2.8935185185185184E-4</v>
      </c>
      <c r="CX494">
        <v>0.28092592592592591</v>
      </c>
      <c r="CY494">
        <v>0.12550925925925926</v>
      </c>
      <c r="CZ494">
        <v>96</v>
      </c>
      <c r="DA494">
        <v>182</v>
      </c>
      <c r="DB494">
        <v>38</v>
      </c>
      <c r="DC494" t="s">
        <v>730</v>
      </c>
      <c r="DD494">
        <v>8873</v>
      </c>
      <c r="DE494">
        <v>0.39579999999999999</v>
      </c>
      <c r="DF494">
        <v>1</v>
      </c>
      <c r="DG494">
        <v>2.63E-2</v>
      </c>
      <c r="DH494">
        <v>75</v>
      </c>
      <c r="DI494">
        <v>75</v>
      </c>
      <c r="DM494">
        <v>80</v>
      </c>
    </row>
    <row r="495" spans="91:118" x14ac:dyDescent="0.25">
      <c r="CM495" t="s">
        <v>639</v>
      </c>
      <c r="CN495" t="s">
        <v>7</v>
      </c>
      <c r="CO495" t="s">
        <v>41</v>
      </c>
      <c r="CP495">
        <v>46104</v>
      </c>
      <c r="CQ495">
        <v>1</v>
      </c>
      <c r="CR495">
        <v>1</v>
      </c>
      <c r="CS495">
        <v>1</v>
      </c>
      <c r="CV495">
        <v>1.6701388888888891E-2</v>
      </c>
      <c r="CW495">
        <v>1.6701388888888891E-2</v>
      </c>
      <c r="CX495">
        <v>0.13938657407407407</v>
      </c>
      <c r="CY495">
        <v>0.17048611111111112</v>
      </c>
      <c r="CZ495">
        <v>74</v>
      </c>
      <c r="DA495">
        <v>166</v>
      </c>
      <c r="DB495">
        <v>29</v>
      </c>
      <c r="DC495" t="s">
        <v>871</v>
      </c>
      <c r="DD495">
        <v>7724</v>
      </c>
      <c r="DE495">
        <v>0.39190000000000003</v>
      </c>
      <c r="DF495">
        <v>3</v>
      </c>
      <c r="DG495">
        <v>0.10340000000000001</v>
      </c>
      <c r="DH495">
        <v>4070</v>
      </c>
      <c r="DI495">
        <v>1357</v>
      </c>
      <c r="DM495">
        <v>80</v>
      </c>
    </row>
    <row r="496" spans="91:118" x14ac:dyDescent="0.25">
      <c r="CM496" t="s">
        <v>639</v>
      </c>
      <c r="CN496" t="s">
        <v>7</v>
      </c>
      <c r="CO496" t="s">
        <v>495</v>
      </c>
      <c r="CP496">
        <v>46105</v>
      </c>
      <c r="CQ496">
        <v>1</v>
      </c>
      <c r="CR496">
        <v>1</v>
      </c>
      <c r="CT496">
        <v>1</v>
      </c>
      <c r="CV496">
        <v>1.9097222222222222E-3</v>
      </c>
      <c r="CW496">
        <v>1.9097222222222222E-3</v>
      </c>
      <c r="CX496">
        <v>0.19383101851851853</v>
      </c>
      <c r="CY496">
        <v>0.20554398148148148</v>
      </c>
      <c r="CZ496">
        <v>209</v>
      </c>
      <c r="DA496">
        <v>474</v>
      </c>
      <c r="DB496">
        <v>31</v>
      </c>
      <c r="DC496" t="s">
        <v>851</v>
      </c>
      <c r="DD496">
        <v>9041</v>
      </c>
      <c r="DE496">
        <v>0.14829999999999999</v>
      </c>
      <c r="DF496">
        <v>1</v>
      </c>
      <c r="DG496">
        <v>3.2300000000000002E-2</v>
      </c>
      <c r="DH496">
        <v>50</v>
      </c>
      <c r="DI496">
        <v>50</v>
      </c>
      <c r="DM496">
        <v>80</v>
      </c>
    </row>
    <row r="497" spans="91:118" x14ac:dyDescent="0.25">
      <c r="CM497" t="s">
        <v>639</v>
      </c>
      <c r="CN497" t="s">
        <v>7</v>
      </c>
      <c r="CO497" t="s">
        <v>495</v>
      </c>
      <c r="CP497">
        <v>46108</v>
      </c>
      <c r="CQ497">
        <v>1</v>
      </c>
      <c r="CR497">
        <v>1</v>
      </c>
      <c r="CV497">
        <v>3.5069444444444445E-3</v>
      </c>
      <c r="CW497">
        <v>3.5069444444444445E-3</v>
      </c>
      <c r="CX497">
        <v>0.14216435185185186</v>
      </c>
      <c r="CY497">
        <v>0.21605324074074075</v>
      </c>
      <c r="CZ497">
        <v>137</v>
      </c>
      <c r="DA497">
        <v>279</v>
      </c>
      <c r="DB497">
        <v>29</v>
      </c>
      <c r="DC497" t="s">
        <v>823</v>
      </c>
      <c r="DD497">
        <v>13313</v>
      </c>
      <c r="DE497">
        <v>0.2117</v>
      </c>
      <c r="DF497">
        <v>3</v>
      </c>
      <c r="DG497">
        <v>0.10340000000000001</v>
      </c>
      <c r="DH497">
        <v>3505</v>
      </c>
      <c r="DI497">
        <v>1168</v>
      </c>
      <c r="DJ497">
        <v>3505</v>
      </c>
      <c r="DK497">
        <v>1</v>
      </c>
      <c r="DL497">
        <v>0.1052</v>
      </c>
      <c r="DM497">
        <v>80</v>
      </c>
      <c r="DN497">
        <v>1168</v>
      </c>
    </row>
    <row r="498" spans="91:118" x14ac:dyDescent="0.25">
      <c r="CM498" t="s">
        <v>639</v>
      </c>
      <c r="CN498" t="s">
        <v>7</v>
      </c>
      <c r="CO498" t="s">
        <v>51</v>
      </c>
      <c r="CP498">
        <v>46083</v>
      </c>
      <c r="CQ498">
        <v>1</v>
      </c>
      <c r="CR498">
        <v>1</v>
      </c>
      <c r="CT498">
        <v>1</v>
      </c>
      <c r="CV498">
        <v>0</v>
      </c>
      <c r="CW498">
        <v>0</v>
      </c>
      <c r="CX498">
        <v>0.2722222222222222</v>
      </c>
      <c r="CY498">
        <v>4.3715277777777777E-2</v>
      </c>
      <c r="CZ498">
        <v>125</v>
      </c>
      <c r="DA498">
        <v>235</v>
      </c>
      <c r="DB498">
        <v>19</v>
      </c>
      <c r="DC498" t="s">
        <v>955</v>
      </c>
      <c r="DD498">
        <v>16953</v>
      </c>
      <c r="DE498">
        <v>0.152</v>
      </c>
      <c r="DF498">
        <v>8</v>
      </c>
      <c r="DG498">
        <v>0.42109999999999997</v>
      </c>
      <c r="DH498">
        <v>5183</v>
      </c>
      <c r="DI498">
        <v>648</v>
      </c>
      <c r="DJ498">
        <v>4083</v>
      </c>
      <c r="DK498">
        <v>0.78779999999999994</v>
      </c>
      <c r="DM498">
        <v>80</v>
      </c>
      <c r="DN498">
        <v>583</v>
      </c>
    </row>
    <row r="499" spans="91:118" x14ac:dyDescent="0.25">
      <c r="CM499" t="s">
        <v>639</v>
      </c>
      <c r="CN499" t="s">
        <v>7</v>
      </c>
      <c r="CO499" t="s">
        <v>565</v>
      </c>
      <c r="CP499">
        <v>46100</v>
      </c>
      <c r="CQ499">
        <v>1</v>
      </c>
      <c r="CR499">
        <v>1</v>
      </c>
      <c r="CT499">
        <v>1</v>
      </c>
      <c r="CV499">
        <v>9.2592592592592588E-5</v>
      </c>
      <c r="CW499">
        <v>9.2592592592592588E-5</v>
      </c>
      <c r="CX499">
        <v>0.20737268518518517</v>
      </c>
      <c r="CY499">
        <v>0.13842592592592592</v>
      </c>
      <c r="CZ499">
        <v>101</v>
      </c>
      <c r="DA499">
        <v>198</v>
      </c>
      <c r="DB499">
        <v>41</v>
      </c>
      <c r="DC499" t="s">
        <v>1095</v>
      </c>
      <c r="DD499">
        <v>11693</v>
      </c>
      <c r="DE499">
        <v>0.40589999999999998</v>
      </c>
      <c r="DF499">
        <v>2</v>
      </c>
      <c r="DG499">
        <v>4.8800000000000003E-2</v>
      </c>
      <c r="DH499">
        <v>670</v>
      </c>
      <c r="DI499">
        <v>335</v>
      </c>
      <c r="DJ499">
        <v>400</v>
      </c>
      <c r="DK499">
        <v>0.59699999999999998</v>
      </c>
      <c r="DL499">
        <v>0.18129999999999999</v>
      </c>
      <c r="DM499">
        <v>80</v>
      </c>
      <c r="DN499">
        <v>400</v>
      </c>
    </row>
    <row r="500" spans="91:118" x14ac:dyDescent="0.25">
      <c r="CM500" t="s">
        <v>639</v>
      </c>
      <c r="CN500" t="s">
        <v>7</v>
      </c>
      <c r="CO500" t="s">
        <v>549</v>
      </c>
      <c r="CP500">
        <v>46100</v>
      </c>
      <c r="CQ500">
        <v>1</v>
      </c>
      <c r="CR500">
        <v>1</v>
      </c>
      <c r="CS500">
        <v>1</v>
      </c>
      <c r="CV500">
        <v>4.7800925925925927E-3</v>
      </c>
      <c r="CW500">
        <v>4.7800925925925927E-3</v>
      </c>
      <c r="CX500">
        <v>0.22516203703703705</v>
      </c>
      <c r="CY500">
        <v>0.12347222222222222</v>
      </c>
      <c r="CZ500">
        <v>161</v>
      </c>
      <c r="DA500">
        <v>229</v>
      </c>
      <c r="DB500">
        <v>29</v>
      </c>
      <c r="DC500" t="s">
        <v>1131</v>
      </c>
      <c r="DD500">
        <v>12542</v>
      </c>
      <c r="DE500">
        <v>0.18010000000000001</v>
      </c>
      <c r="DF500">
        <v>1</v>
      </c>
      <c r="DG500">
        <v>3.4500000000000003E-2</v>
      </c>
      <c r="DH500">
        <v>3000</v>
      </c>
      <c r="DI500">
        <v>3000</v>
      </c>
      <c r="DJ500">
        <v>3000</v>
      </c>
      <c r="DK500">
        <v>1</v>
      </c>
      <c r="DL500">
        <v>0.17100000000000001</v>
      </c>
      <c r="DM500">
        <v>80</v>
      </c>
      <c r="DN500">
        <v>3000</v>
      </c>
    </row>
    <row r="501" spans="91:118" x14ac:dyDescent="0.25">
      <c r="CM501" t="s">
        <v>639</v>
      </c>
      <c r="CN501" t="s">
        <v>7</v>
      </c>
      <c r="CO501" t="s">
        <v>566</v>
      </c>
      <c r="CP501">
        <v>46105</v>
      </c>
      <c r="CQ501">
        <v>1</v>
      </c>
      <c r="CR501">
        <v>1</v>
      </c>
      <c r="CS501">
        <v>1</v>
      </c>
      <c r="CV501">
        <v>5.0578703703703706E-3</v>
      </c>
      <c r="CW501">
        <v>5.0578703703703706E-3</v>
      </c>
      <c r="CX501">
        <v>0.22476851851851851</v>
      </c>
      <c r="CY501">
        <v>0.15456018518518519</v>
      </c>
      <c r="CZ501">
        <v>150</v>
      </c>
      <c r="DA501">
        <v>249</v>
      </c>
      <c r="DB501">
        <v>42</v>
      </c>
      <c r="DC501" t="s">
        <v>1085</v>
      </c>
      <c r="DD501">
        <v>14559</v>
      </c>
      <c r="DE501">
        <v>0.28000000000000003</v>
      </c>
      <c r="DF501">
        <v>1</v>
      </c>
      <c r="DG501">
        <v>2.3800000000000002E-2</v>
      </c>
      <c r="DH501">
        <v>130</v>
      </c>
      <c r="DI501">
        <v>130</v>
      </c>
      <c r="DJ501">
        <v>130</v>
      </c>
      <c r="DK501">
        <v>1</v>
      </c>
      <c r="DL501">
        <v>0.19009999999999999</v>
      </c>
      <c r="DM501">
        <v>80</v>
      </c>
      <c r="DN501">
        <v>130</v>
      </c>
    </row>
    <row r="502" spans="91:118" x14ac:dyDescent="0.25">
      <c r="CM502" t="s">
        <v>639</v>
      </c>
      <c r="CN502" t="s">
        <v>3</v>
      </c>
      <c r="CO502" t="s">
        <v>174</v>
      </c>
      <c r="CP502">
        <v>46098</v>
      </c>
      <c r="CQ502">
        <v>1</v>
      </c>
      <c r="CR502">
        <v>1</v>
      </c>
      <c r="CT502">
        <v>1</v>
      </c>
      <c r="CV502">
        <v>1.1574074074074073E-5</v>
      </c>
      <c r="CW502">
        <v>1.1574074074074073E-5</v>
      </c>
      <c r="CX502">
        <v>0.19212962962962962</v>
      </c>
      <c r="CY502">
        <v>0.14400462962962962</v>
      </c>
      <c r="CZ502">
        <v>208</v>
      </c>
      <c r="DA502">
        <v>288</v>
      </c>
      <c r="DB502">
        <v>22</v>
      </c>
      <c r="DC502" t="s">
        <v>857</v>
      </c>
      <c r="DD502">
        <v>10054</v>
      </c>
      <c r="DE502">
        <v>0.10580000000000001</v>
      </c>
      <c r="DF502">
        <v>2</v>
      </c>
      <c r="DG502">
        <v>9.0899999999999995E-2</v>
      </c>
      <c r="DH502">
        <v>10683</v>
      </c>
      <c r="DI502">
        <v>5342</v>
      </c>
      <c r="DJ502">
        <v>10000</v>
      </c>
      <c r="DK502">
        <v>0.93610000000000004</v>
      </c>
      <c r="DL502">
        <v>0.2046</v>
      </c>
      <c r="DM502">
        <v>80</v>
      </c>
      <c r="DN502">
        <v>10000</v>
      </c>
    </row>
    <row r="503" spans="91:118" x14ac:dyDescent="0.25">
      <c r="CM503" t="s">
        <v>639</v>
      </c>
      <c r="CN503" t="s">
        <v>3</v>
      </c>
      <c r="CO503" t="s">
        <v>493</v>
      </c>
      <c r="CP503">
        <v>46101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0.24568287037037037</v>
      </c>
      <c r="CY503">
        <v>0.10748842592592593</v>
      </c>
      <c r="CZ503">
        <v>126</v>
      </c>
      <c r="DA503">
        <v>249</v>
      </c>
      <c r="DB503">
        <v>21</v>
      </c>
      <c r="DC503" t="s">
        <v>808</v>
      </c>
      <c r="DD503">
        <v>30146</v>
      </c>
      <c r="DE503">
        <v>0.16669999999999999</v>
      </c>
      <c r="DF503">
        <v>1</v>
      </c>
      <c r="DG503">
        <v>4.7600000000000003E-2</v>
      </c>
      <c r="DH503">
        <v>500</v>
      </c>
      <c r="DI503">
        <v>500</v>
      </c>
      <c r="DJ503">
        <v>500</v>
      </c>
      <c r="DK503">
        <v>1</v>
      </c>
      <c r="DL503">
        <v>0.29649999999999999</v>
      </c>
      <c r="DM503">
        <v>80</v>
      </c>
      <c r="DN503">
        <v>500</v>
      </c>
    </row>
    <row r="504" spans="91:118" x14ac:dyDescent="0.25">
      <c r="CM504" t="s">
        <v>639</v>
      </c>
      <c r="CN504" t="s">
        <v>3</v>
      </c>
      <c r="CO504" t="s">
        <v>493</v>
      </c>
      <c r="CP504">
        <v>46112</v>
      </c>
      <c r="CQ504">
        <v>1</v>
      </c>
      <c r="CR504">
        <v>1</v>
      </c>
      <c r="CT504">
        <v>1</v>
      </c>
      <c r="CV504">
        <v>2.3148148148148149E-4</v>
      </c>
      <c r="CW504">
        <v>2.3148148148148149E-4</v>
      </c>
      <c r="CX504">
        <v>0.2553125</v>
      </c>
      <c r="CY504">
        <v>0.13398148148148148</v>
      </c>
      <c r="CZ504">
        <v>92</v>
      </c>
      <c r="DA504">
        <v>135</v>
      </c>
      <c r="DB504">
        <v>31</v>
      </c>
      <c r="DC504" t="s">
        <v>915</v>
      </c>
      <c r="DD504">
        <v>18591</v>
      </c>
      <c r="DE504">
        <v>0.33700000000000002</v>
      </c>
      <c r="DF504">
        <v>2</v>
      </c>
      <c r="DG504">
        <v>6.4500000000000002E-2</v>
      </c>
      <c r="DH504">
        <v>6000</v>
      </c>
      <c r="DI504">
        <v>3000</v>
      </c>
      <c r="DJ504">
        <v>6000</v>
      </c>
      <c r="DK504">
        <v>1</v>
      </c>
      <c r="DL504">
        <v>0.22070000000000001</v>
      </c>
      <c r="DM504">
        <v>80</v>
      </c>
      <c r="DN504">
        <v>3000</v>
      </c>
    </row>
    <row r="505" spans="91:118" x14ac:dyDescent="0.25">
      <c r="CM505" t="s">
        <v>639</v>
      </c>
      <c r="CN505" t="s">
        <v>3</v>
      </c>
      <c r="CO505" t="s">
        <v>32</v>
      </c>
      <c r="CP505">
        <v>46092</v>
      </c>
      <c r="CQ505">
        <v>1</v>
      </c>
      <c r="CR505">
        <v>1</v>
      </c>
      <c r="CT505">
        <v>1</v>
      </c>
      <c r="CV505">
        <v>1.1574074074074073E-5</v>
      </c>
      <c r="CW505">
        <v>1.1574074074074073E-5</v>
      </c>
      <c r="CX505">
        <v>0.21537037037037038</v>
      </c>
      <c r="CY505">
        <v>0.10151620370370371</v>
      </c>
      <c r="CZ505">
        <v>68</v>
      </c>
      <c r="DA505">
        <v>163</v>
      </c>
      <c r="DB505">
        <v>20</v>
      </c>
      <c r="DC505">
        <v>1.7</v>
      </c>
      <c r="DD505">
        <v>44755</v>
      </c>
      <c r="DE505">
        <v>0.29409999999999997</v>
      </c>
      <c r="DF505">
        <v>1</v>
      </c>
      <c r="DG505">
        <v>0.05</v>
      </c>
      <c r="DH505">
        <v>750</v>
      </c>
      <c r="DI505">
        <v>750</v>
      </c>
      <c r="DJ505">
        <v>750</v>
      </c>
      <c r="DK505">
        <v>1</v>
      </c>
      <c r="DL505">
        <v>0.30430000000000001</v>
      </c>
      <c r="DM505">
        <v>80</v>
      </c>
      <c r="DN505">
        <v>750</v>
      </c>
    </row>
    <row r="506" spans="91:118" x14ac:dyDescent="0.25">
      <c r="CM506" t="s">
        <v>639</v>
      </c>
      <c r="CN506" t="s">
        <v>3</v>
      </c>
      <c r="CO506" t="s">
        <v>32</v>
      </c>
      <c r="CP506">
        <v>46097</v>
      </c>
      <c r="CQ506">
        <v>1</v>
      </c>
      <c r="CR506">
        <v>1</v>
      </c>
      <c r="CT506">
        <v>1</v>
      </c>
      <c r="CV506">
        <v>6.9444444444444444E-5</v>
      </c>
      <c r="CW506">
        <v>6.9444444444444444E-5</v>
      </c>
      <c r="CX506">
        <v>0.31210648148148146</v>
      </c>
      <c r="CY506">
        <v>0.13282407407407407</v>
      </c>
      <c r="CZ506">
        <v>146</v>
      </c>
      <c r="DA506">
        <v>302</v>
      </c>
      <c r="DB506">
        <v>53</v>
      </c>
      <c r="DC506" t="s">
        <v>1132</v>
      </c>
      <c r="DD506">
        <v>28842</v>
      </c>
      <c r="DE506">
        <v>0.36299999999999999</v>
      </c>
      <c r="DF506">
        <v>1</v>
      </c>
      <c r="DG506">
        <v>1.89E-2</v>
      </c>
      <c r="DH506">
        <v>780</v>
      </c>
      <c r="DI506">
        <v>780</v>
      </c>
      <c r="DJ506">
        <v>780</v>
      </c>
      <c r="DK506">
        <v>1</v>
      </c>
      <c r="DM506">
        <v>80</v>
      </c>
      <c r="DN506">
        <v>780</v>
      </c>
    </row>
    <row r="507" spans="91:118" x14ac:dyDescent="0.25">
      <c r="CM507" t="s">
        <v>639</v>
      </c>
      <c r="CN507" t="s">
        <v>3</v>
      </c>
      <c r="CO507" t="s">
        <v>32</v>
      </c>
      <c r="CP507">
        <v>46111</v>
      </c>
      <c r="CQ507">
        <v>1</v>
      </c>
      <c r="CR507">
        <v>1</v>
      </c>
      <c r="CT507">
        <v>1</v>
      </c>
      <c r="CV507">
        <v>3.4722222222222222E-5</v>
      </c>
      <c r="CW507">
        <v>3.4722222222222222E-5</v>
      </c>
      <c r="CX507">
        <v>0.22736111111111112</v>
      </c>
      <c r="CY507">
        <v>0.15850694444444444</v>
      </c>
      <c r="CZ507">
        <v>134</v>
      </c>
      <c r="DA507">
        <v>259</v>
      </c>
      <c r="DB507">
        <v>41</v>
      </c>
      <c r="DC507" t="s">
        <v>1133</v>
      </c>
      <c r="DD507">
        <v>29708</v>
      </c>
      <c r="DE507">
        <v>0.30599999999999999</v>
      </c>
      <c r="DF507">
        <v>1</v>
      </c>
      <c r="DG507">
        <v>2.4400000000000002E-2</v>
      </c>
      <c r="DH507">
        <v>3000</v>
      </c>
      <c r="DI507">
        <v>3000</v>
      </c>
      <c r="DJ507">
        <v>3000</v>
      </c>
      <c r="DK507">
        <v>1</v>
      </c>
      <c r="DL507">
        <v>0.13519999999999999</v>
      </c>
      <c r="DM507">
        <v>80</v>
      </c>
      <c r="DN507">
        <v>3000</v>
      </c>
    </row>
    <row r="508" spans="91:118" x14ac:dyDescent="0.25">
      <c r="CM508" t="s">
        <v>639</v>
      </c>
      <c r="CN508" t="s">
        <v>3</v>
      </c>
      <c r="CO508" t="s">
        <v>96</v>
      </c>
      <c r="CP508">
        <v>46084</v>
      </c>
      <c r="CQ508">
        <v>1</v>
      </c>
      <c r="CR508">
        <v>1</v>
      </c>
      <c r="CT508">
        <v>1</v>
      </c>
      <c r="CV508">
        <v>0</v>
      </c>
      <c r="CW508">
        <v>0</v>
      </c>
      <c r="CX508">
        <v>0.31008101851851849</v>
      </c>
      <c r="CY508">
        <v>0.12064814814814814</v>
      </c>
      <c r="CZ508">
        <v>77</v>
      </c>
      <c r="DA508">
        <v>141</v>
      </c>
      <c r="DB508">
        <v>17</v>
      </c>
      <c r="DC508" t="s">
        <v>749</v>
      </c>
      <c r="DD508">
        <v>8204</v>
      </c>
      <c r="DE508">
        <v>0.2208</v>
      </c>
      <c r="DF508">
        <v>3</v>
      </c>
      <c r="DG508">
        <v>0.17649999999999999</v>
      </c>
      <c r="DH508">
        <v>1970</v>
      </c>
      <c r="DI508">
        <v>657</v>
      </c>
      <c r="DJ508">
        <v>1750</v>
      </c>
      <c r="DK508">
        <v>0.88829999999999998</v>
      </c>
      <c r="DL508">
        <v>0.33989999999999998</v>
      </c>
      <c r="DM508">
        <v>80</v>
      </c>
      <c r="DN508">
        <v>875</v>
      </c>
    </row>
    <row r="509" spans="91:118" x14ac:dyDescent="0.25">
      <c r="CM509" t="s">
        <v>639</v>
      </c>
      <c r="CN509" t="s">
        <v>3</v>
      </c>
      <c r="CO509" t="s">
        <v>68</v>
      </c>
      <c r="CP509">
        <v>46085</v>
      </c>
      <c r="CQ509">
        <v>1</v>
      </c>
      <c r="CR509">
        <v>1</v>
      </c>
      <c r="CT509">
        <v>1</v>
      </c>
      <c r="CV509">
        <v>1.0416666666666667E-4</v>
      </c>
      <c r="CW509">
        <v>1.0416666666666667E-4</v>
      </c>
      <c r="CX509">
        <v>0.23012731481481483</v>
      </c>
      <c r="CY509">
        <v>9.7743055555555555E-2</v>
      </c>
      <c r="CZ509">
        <v>66</v>
      </c>
      <c r="DA509">
        <v>123</v>
      </c>
      <c r="DB509">
        <v>20</v>
      </c>
      <c r="DC509">
        <v>1.9</v>
      </c>
      <c r="DD509">
        <v>45131</v>
      </c>
      <c r="DE509">
        <v>0.30299999999999999</v>
      </c>
      <c r="DF509">
        <v>1</v>
      </c>
      <c r="DG509">
        <v>0.05</v>
      </c>
      <c r="DH509">
        <v>5000</v>
      </c>
      <c r="DI509">
        <v>5000</v>
      </c>
      <c r="DJ509">
        <v>5000</v>
      </c>
      <c r="DK509">
        <v>1</v>
      </c>
      <c r="DM509">
        <v>80</v>
      </c>
      <c r="DN509">
        <v>5000</v>
      </c>
    </row>
    <row r="510" spans="91:118" x14ac:dyDescent="0.25">
      <c r="CM510" t="s">
        <v>639</v>
      </c>
      <c r="CN510" t="s">
        <v>3</v>
      </c>
      <c r="CO510" t="s">
        <v>68</v>
      </c>
      <c r="CP510">
        <v>46099</v>
      </c>
      <c r="CQ510">
        <v>1</v>
      </c>
      <c r="CR510">
        <v>1</v>
      </c>
      <c r="CS510">
        <v>1</v>
      </c>
      <c r="CV510">
        <v>9.6527777777777775E-3</v>
      </c>
      <c r="CW510">
        <v>9.6527777777777775E-3</v>
      </c>
      <c r="CX510">
        <v>0.13678240740740741</v>
      </c>
      <c r="CY510">
        <v>8.3055555555555549E-2</v>
      </c>
      <c r="CZ510">
        <v>58</v>
      </c>
      <c r="DA510">
        <v>105</v>
      </c>
      <c r="DB510">
        <v>8</v>
      </c>
      <c r="DC510">
        <v>1.5</v>
      </c>
      <c r="DD510">
        <v>37540</v>
      </c>
      <c r="DE510">
        <v>0.13789999999999999</v>
      </c>
      <c r="DF510">
        <v>1</v>
      </c>
      <c r="DG510">
        <v>0.125</v>
      </c>
      <c r="DH510">
        <v>450</v>
      </c>
      <c r="DI510">
        <v>450</v>
      </c>
      <c r="DJ510">
        <v>450</v>
      </c>
      <c r="DK510">
        <v>1</v>
      </c>
      <c r="DM510">
        <v>80</v>
      </c>
      <c r="DN510">
        <v>450</v>
      </c>
    </row>
    <row r="511" spans="91:118" x14ac:dyDescent="0.25">
      <c r="CM511" t="s">
        <v>639</v>
      </c>
      <c r="CN511" t="s">
        <v>3</v>
      </c>
      <c r="CO511" t="s">
        <v>29</v>
      </c>
      <c r="CP511">
        <v>46090</v>
      </c>
      <c r="CQ511">
        <v>1</v>
      </c>
      <c r="CR511">
        <v>1</v>
      </c>
      <c r="CT511">
        <v>1</v>
      </c>
      <c r="CV511">
        <v>3.4722222222222222E-5</v>
      </c>
      <c r="CW511">
        <v>3.4722222222222222E-5</v>
      </c>
      <c r="CX511">
        <v>0.2255787037037037</v>
      </c>
      <c r="CY511">
        <v>8.5347222222222227E-2</v>
      </c>
      <c r="CZ511">
        <v>86</v>
      </c>
      <c r="DA511">
        <v>166</v>
      </c>
      <c r="DB511">
        <v>11</v>
      </c>
      <c r="DC511" t="s">
        <v>791</v>
      </c>
      <c r="DD511">
        <v>19425</v>
      </c>
      <c r="DE511">
        <v>0.12790000000000001</v>
      </c>
      <c r="DF511">
        <v>1</v>
      </c>
      <c r="DG511">
        <v>9.0899999999999995E-2</v>
      </c>
      <c r="DH511">
        <v>20000</v>
      </c>
      <c r="DI511">
        <v>20000</v>
      </c>
      <c r="DJ511">
        <v>20000</v>
      </c>
      <c r="DK511">
        <v>1</v>
      </c>
      <c r="DL511">
        <v>0.22550000000000001</v>
      </c>
      <c r="DM511">
        <v>80</v>
      </c>
      <c r="DN511">
        <v>20000</v>
      </c>
    </row>
    <row r="512" spans="91:118" x14ac:dyDescent="0.25">
      <c r="CM512" t="s">
        <v>639</v>
      </c>
      <c r="CN512" t="s">
        <v>3</v>
      </c>
      <c r="CO512" t="s">
        <v>38</v>
      </c>
      <c r="CP512">
        <v>46093</v>
      </c>
      <c r="CQ512">
        <v>1</v>
      </c>
      <c r="CR512">
        <v>1</v>
      </c>
      <c r="CT512">
        <v>1</v>
      </c>
      <c r="CV512">
        <v>0</v>
      </c>
      <c r="CW512">
        <v>0</v>
      </c>
      <c r="CX512">
        <v>0.25427083333333333</v>
      </c>
      <c r="CY512">
        <v>0.10059027777777778</v>
      </c>
      <c r="CZ512">
        <v>82</v>
      </c>
      <c r="DA512">
        <v>123</v>
      </c>
      <c r="DB512">
        <v>34</v>
      </c>
      <c r="DC512" t="s">
        <v>800</v>
      </c>
      <c r="DD512">
        <v>9112</v>
      </c>
      <c r="DE512">
        <v>0.41460000000000002</v>
      </c>
      <c r="DF512">
        <v>1</v>
      </c>
      <c r="DG512">
        <v>2.9399999999999999E-2</v>
      </c>
      <c r="DH512">
        <v>2500</v>
      </c>
      <c r="DI512">
        <v>2500</v>
      </c>
      <c r="DJ512">
        <v>2500</v>
      </c>
      <c r="DK512">
        <v>1</v>
      </c>
      <c r="DL512">
        <v>0.55120000000000002</v>
      </c>
      <c r="DM512">
        <v>80</v>
      </c>
      <c r="DN512">
        <v>2500</v>
      </c>
    </row>
    <row r="513" spans="91:118" x14ac:dyDescent="0.25">
      <c r="CM513" t="s">
        <v>639</v>
      </c>
      <c r="CN513" t="s">
        <v>3</v>
      </c>
      <c r="CO513" t="s">
        <v>38</v>
      </c>
      <c r="CP513">
        <v>46105</v>
      </c>
      <c r="CQ513">
        <v>1</v>
      </c>
      <c r="CR513">
        <v>1</v>
      </c>
      <c r="CT513">
        <v>1</v>
      </c>
      <c r="CV513">
        <v>0</v>
      </c>
      <c r="CW513">
        <v>0</v>
      </c>
      <c r="CX513">
        <v>0.20927083333333332</v>
      </c>
      <c r="CY513">
        <v>0.13753472222222221</v>
      </c>
      <c r="CZ513">
        <v>127</v>
      </c>
      <c r="DA513">
        <v>163</v>
      </c>
      <c r="DB513">
        <v>45</v>
      </c>
      <c r="DC513" t="s">
        <v>1134</v>
      </c>
      <c r="DD513">
        <v>23915</v>
      </c>
      <c r="DE513">
        <v>0.3543</v>
      </c>
      <c r="DF513">
        <v>1</v>
      </c>
      <c r="DG513">
        <v>2.2200000000000001E-2</v>
      </c>
      <c r="DH513">
        <v>6000</v>
      </c>
      <c r="DI513">
        <v>6000</v>
      </c>
      <c r="DJ513">
        <v>6000</v>
      </c>
      <c r="DK513">
        <v>1</v>
      </c>
      <c r="DL513">
        <v>0.14119999999999999</v>
      </c>
      <c r="DM513">
        <v>80</v>
      </c>
      <c r="DN513">
        <v>6000</v>
      </c>
    </row>
    <row r="514" spans="91:118" x14ac:dyDescent="0.25">
      <c r="CM514" t="s">
        <v>639</v>
      </c>
      <c r="CN514" t="s">
        <v>3</v>
      </c>
      <c r="CO514" t="s">
        <v>38</v>
      </c>
      <c r="CP514">
        <v>46107</v>
      </c>
      <c r="CQ514">
        <v>1</v>
      </c>
      <c r="CR514">
        <v>1</v>
      </c>
      <c r="CT514">
        <v>1</v>
      </c>
      <c r="CV514">
        <v>4.5138888888888887E-4</v>
      </c>
      <c r="CW514">
        <v>4.5138888888888887E-4</v>
      </c>
      <c r="CX514">
        <v>0.19282407407407406</v>
      </c>
      <c r="CY514">
        <v>0.14659722222222221</v>
      </c>
      <c r="CZ514">
        <v>101</v>
      </c>
      <c r="DA514">
        <v>126</v>
      </c>
      <c r="DB514">
        <v>22</v>
      </c>
      <c r="DC514" t="s">
        <v>852</v>
      </c>
      <c r="DD514">
        <v>17884</v>
      </c>
      <c r="DE514">
        <v>0.21779999999999999</v>
      </c>
      <c r="DF514">
        <v>2</v>
      </c>
      <c r="DG514">
        <v>9.0899999999999995E-2</v>
      </c>
      <c r="DH514">
        <v>2500</v>
      </c>
      <c r="DI514">
        <v>1250</v>
      </c>
      <c r="DJ514">
        <v>2500</v>
      </c>
      <c r="DK514">
        <v>1</v>
      </c>
      <c r="DL514">
        <v>0.2707</v>
      </c>
      <c r="DM514">
        <v>80</v>
      </c>
      <c r="DN514">
        <v>1250</v>
      </c>
    </row>
    <row r="515" spans="91:118" x14ac:dyDescent="0.25">
      <c r="CM515" t="s">
        <v>639</v>
      </c>
      <c r="CN515" t="s">
        <v>3</v>
      </c>
      <c r="CO515" t="s">
        <v>38</v>
      </c>
      <c r="CP515">
        <v>46108</v>
      </c>
      <c r="CQ515">
        <v>1</v>
      </c>
      <c r="CR515">
        <v>1</v>
      </c>
      <c r="CT515">
        <v>1</v>
      </c>
      <c r="CV515">
        <v>3.5879629629629629E-4</v>
      </c>
      <c r="CW515">
        <v>3.5879629629629629E-4</v>
      </c>
      <c r="CX515">
        <v>0.2059375</v>
      </c>
      <c r="CY515">
        <v>0.14193287037037036</v>
      </c>
      <c r="CZ515">
        <v>115</v>
      </c>
      <c r="DA515">
        <v>157</v>
      </c>
      <c r="DB515">
        <v>46</v>
      </c>
      <c r="DC515" t="s">
        <v>1135</v>
      </c>
      <c r="DD515">
        <v>17223</v>
      </c>
      <c r="DE515">
        <v>0.4</v>
      </c>
      <c r="DF515">
        <v>2</v>
      </c>
      <c r="DG515">
        <v>4.3499999999999997E-2</v>
      </c>
      <c r="DH515">
        <v>11080</v>
      </c>
      <c r="DI515">
        <v>5540</v>
      </c>
      <c r="DJ515">
        <v>11080</v>
      </c>
      <c r="DK515">
        <v>1</v>
      </c>
      <c r="DL515">
        <v>0.43049999999999999</v>
      </c>
      <c r="DM515">
        <v>80</v>
      </c>
      <c r="DN515">
        <v>5540</v>
      </c>
    </row>
    <row r="516" spans="91:118" x14ac:dyDescent="0.25">
      <c r="CM516" t="s">
        <v>639</v>
      </c>
      <c r="CN516" t="s">
        <v>3</v>
      </c>
      <c r="CO516" t="s">
        <v>79</v>
      </c>
      <c r="CP516">
        <v>46094</v>
      </c>
      <c r="CQ516">
        <v>1</v>
      </c>
      <c r="CR516">
        <v>1</v>
      </c>
      <c r="CT516">
        <v>1</v>
      </c>
      <c r="CV516">
        <v>0</v>
      </c>
      <c r="CW516">
        <v>0</v>
      </c>
      <c r="CX516">
        <v>0.23284722222222223</v>
      </c>
      <c r="CY516">
        <v>0.10936342592592592</v>
      </c>
      <c r="CZ516">
        <v>51</v>
      </c>
      <c r="DA516">
        <v>121</v>
      </c>
      <c r="DB516">
        <v>23</v>
      </c>
      <c r="DC516" t="s">
        <v>858</v>
      </c>
      <c r="DD516">
        <v>50186</v>
      </c>
      <c r="DE516">
        <v>0.45100000000000001</v>
      </c>
      <c r="DF516">
        <v>3</v>
      </c>
      <c r="DG516">
        <v>0.13039999999999999</v>
      </c>
      <c r="DH516">
        <v>5100</v>
      </c>
      <c r="DI516">
        <v>1700</v>
      </c>
      <c r="DJ516">
        <v>4100</v>
      </c>
      <c r="DK516">
        <v>0.80389999999999995</v>
      </c>
      <c r="DL516">
        <v>0.16470000000000001</v>
      </c>
      <c r="DM516">
        <v>80</v>
      </c>
      <c r="DN516">
        <v>2050</v>
      </c>
    </row>
    <row r="517" spans="91:118" x14ac:dyDescent="0.25">
      <c r="CM517" t="s">
        <v>639</v>
      </c>
      <c r="CN517" t="s">
        <v>3</v>
      </c>
      <c r="CO517" t="s">
        <v>79</v>
      </c>
      <c r="CP517">
        <v>46099</v>
      </c>
      <c r="CQ517">
        <v>1</v>
      </c>
      <c r="CR517">
        <v>1</v>
      </c>
      <c r="CT517">
        <v>1</v>
      </c>
      <c r="CV517">
        <v>4.3981481481481481E-4</v>
      </c>
      <c r="CW517">
        <v>4.3981481481481481E-4</v>
      </c>
      <c r="CX517">
        <v>0.24508101851851852</v>
      </c>
      <c r="CY517">
        <v>9.4988425925925921E-2</v>
      </c>
      <c r="CZ517">
        <v>75</v>
      </c>
      <c r="DA517">
        <v>165</v>
      </c>
      <c r="DB517">
        <v>19</v>
      </c>
      <c r="DC517" t="s">
        <v>926</v>
      </c>
      <c r="DD517">
        <v>50848</v>
      </c>
      <c r="DE517">
        <v>0.25330000000000003</v>
      </c>
      <c r="DF517">
        <v>1</v>
      </c>
      <c r="DG517">
        <v>5.2600000000000001E-2</v>
      </c>
      <c r="DH517">
        <v>9000</v>
      </c>
      <c r="DI517">
        <v>9000</v>
      </c>
      <c r="DJ517">
        <v>9000</v>
      </c>
      <c r="DK517">
        <v>1</v>
      </c>
      <c r="DL517">
        <v>0.1026</v>
      </c>
      <c r="DM517">
        <v>80</v>
      </c>
      <c r="DN517">
        <v>9000</v>
      </c>
    </row>
    <row r="518" spans="91:118" x14ac:dyDescent="0.25">
      <c r="CM518" t="s">
        <v>639</v>
      </c>
      <c r="CN518" t="s">
        <v>3</v>
      </c>
      <c r="CO518" t="s">
        <v>79</v>
      </c>
      <c r="CP518">
        <v>46106</v>
      </c>
      <c r="CQ518">
        <v>1</v>
      </c>
      <c r="CR518">
        <v>1</v>
      </c>
      <c r="CT518">
        <v>1</v>
      </c>
      <c r="CV518">
        <v>1.273148148148148E-4</v>
      </c>
      <c r="CW518">
        <v>1.273148148148148E-4</v>
      </c>
      <c r="CX518">
        <v>0.17552083333333332</v>
      </c>
      <c r="CY518">
        <v>0.14649305555555556</v>
      </c>
      <c r="CZ518">
        <v>69</v>
      </c>
      <c r="DA518">
        <v>152</v>
      </c>
      <c r="DB518">
        <v>13</v>
      </c>
      <c r="DC518" t="s">
        <v>879</v>
      </c>
      <c r="DD518">
        <v>55328</v>
      </c>
      <c r="DE518">
        <v>0.18840000000000001</v>
      </c>
      <c r="DF518">
        <v>2</v>
      </c>
      <c r="DG518">
        <v>0.15379999999999999</v>
      </c>
      <c r="DH518">
        <v>18000</v>
      </c>
      <c r="DI518">
        <v>9000</v>
      </c>
      <c r="DJ518">
        <v>18000</v>
      </c>
      <c r="DK518">
        <v>1</v>
      </c>
      <c r="DL518">
        <v>0.10249999999999999</v>
      </c>
      <c r="DM518">
        <v>80</v>
      </c>
      <c r="DN518">
        <v>9000</v>
      </c>
    </row>
    <row r="519" spans="91:118" x14ac:dyDescent="0.25">
      <c r="CM519" t="s">
        <v>639</v>
      </c>
      <c r="CN519" t="s">
        <v>3</v>
      </c>
      <c r="CO519" t="s">
        <v>78</v>
      </c>
      <c r="CP519">
        <v>46105</v>
      </c>
      <c r="CQ519">
        <v>1</v>
      </c>
      <c r="CR519">
        <v>1</v>
      </c>
      <c r="CT519">
        <v>1</v>
      </c>
      <c r="CV519">
        <v>8.1018518518518516E-5</v>
      </c>
      <c r="CW519">
        <v>8.1018518518518516E-5</v>
      </c>
      <c r="CX519">
        <v>0.18734953703703705</v>
      </c>
      <c r="CY519">
        <v>0.17075231481481482</v>
      </c>
      <c r="CZ519">
        <v>80</v>
      </c>
      <c r="DA519">
        <v>152</v>
      </c>
      <c r="DB519">
        <v>29</v>
      </c>
      <c r="DC519" t="s">
        <v>952</v>
      </c>
      <c r="DD519">
        <v>25732</v>
      </c>
      <c r="DE519">
        <v>0.36249999999999999</v>
      </c>
      <c r="DF519">
        <v>5</v>
      </c>
      <c r="DG519">
        <v>0.1724</v>
      </c>
      <c r="DH519">
        <v>20570</v>
      </c>
      <c r="DI519">
        <v>4114</v>
      </c>
      <c r="DM519">
        <v>80</v>
      </c>
    </row>
    <row r="520" spans="91:118" x14ac:dyDescent="0.25">
      <c r="CM520" t="s">
        <v>639</v>
      </c>
      <c r="CN520" t="s">
        <v>125</v>
      </c>
      <c r="CO520" t="s">
        <v>72</v>
      </c>
      <c r="CP520">
        <v>46098</v>
      </c>
      <c r="CQ520">
        <v>1</v>
      </c>
      <c r="CR520">
        <v>1</v>
      </c>
      <c r="CT520">
        <v>1</v>
      </c>
      <c r="CV520">
        <v>2.3148148148148147E-5</v>
      </c>
      <c r="CW520">
        <v>2.3148148148148147E-5</v>
      </c>
      <c r="CX520">
        <v>0.1794212962962963</v>
      </c>
      <c r="CY520">
        <v>0.16643518518518519</v>
      </c>
      <c r="CZ520">
        <v>145</v>
      </c>
      <c r="DA520">
        <v>373</v>
      </c>
      <c r="DB520">
        <v>17</v>
      </c>
      <c r="DC520" t="s">
        <v>826</v>
      </c>
      <c r="DD520">
        <v>45699</v>
      </c>
      <c r="DE520">
        <v>0.1172</v>
      </c>
      <c r="DF520">
        <v>3</v>
      </c>
      <c r="DG520">
        <v>0.17649999999999999</v>
      </c>
      <c r="DH520">
        <v>6500</v>
      </c>
      <c r="DI520">
        <v>2167</v>
      </c>
      <c r="DJ520">
        <v>5500</v>
      </c>
      <c r="DK520">
        <v>0.84619999999999995</v>
      </c>
      <c r="DL520">
        <v>0.10050000000000001</v>
      </c>
      <c r="DM520">
        <v>78</v>
      </c>
      <c r="DN520">
        <v>2750</v>
      </c>
    </row>
    <row r="521" spans="91:118" x14ac:dyDescent="0.25">
      <c r="CM521" t="s">
        <v>639</v>
      </c>
      <c r="CN521" t="s">
        <v>125</v>
      </c>
      <c r="CO521" t="s">
        <v>122</v>
      </c>
      <c r="CP521">
        <v>46112</v>
      </c>
      <c r="CQ521">
        <v>1</v>
      </c>
      <c r="CR521">
        <v>1</v>
      </c>
      <c r="CS521">
        <v>1</v>
      </c>
      <c r="CV521">
        <v>4.5833333333333334E-3</v>
      </c>
      <c r="CW521">
        <v>4.5833333333333334E-3</v>
      </c>
      <c r="CX521">
        <v>0.21643518518518517</v>
      </c>
      <c r="CY521">
        <v>0.14005787037037037</v>
      </c>
      <c r="CZ521">
        <v>49</v>
      </c>
      <c r="DA521">
        <v>240</v>
      </c>
      <c r="DB521">
        <v>14</v>
      </c>
      <c r="DC521">
        <v>1.5</v>
      </c>
      <c r="DD521">
        <v>19322</v>
      </c>
      <c r="DE521">
        <v>0.28570000000000001</v>
      </c>
      <c r="DF521">
        <v>1</v>
      </c>
      <c r="DG521">
        <v>7.1400000000000005E-2</v>
      </c>
      <c r="DH521">
        <v>245</v>
      </c>
      <c r="DI521">
        <v>245</v>
      </c>
      <c r="DJ521">
        <v>245</v>
      </c>
      <c r="DK521">
        <v>1</v>
      </c>
      <c r="DL521">
        <v>0.69799999999999995</v>
      </c>
      <c r="DM521">
        <v>78</v>
      </c>
      <c r="DN521">
        <v>245</v>
      </c>
    </row>
    <row r="522" spans="91:118" x14ac:dyDescent="0.25">
      <c r="CM522" t="s">
        <v>639</v>
      </c>
      <c r="CN522" t="s">
        <v>125</v>
      </c>
      <c r="CO522" t="s">
        <v>59</v>
      </c>
      <c r="CP522">
        <v>46101</v>
      </c>
      <c r="CQ522">
        <v>1</v>
      </c>
      <c r="CR522">
        <v>1</v>
      </c>
      <c r="CT522">
        <v>1</v>
      </c>
      <c r="CV522">
        <v>0</v>
      </c>
      <c r="CW522">
        <v>0</v>
      </c>
      <c r="CX522">
        <v>0.20878472222222222</v>
      </c>
      <c r="CY522">
        <v>0.14209490740740741</v>
      </c>
      <c r="CZ522">
        <v>197</v>
      </c>
      <c r="DA522">
        <v>361</v>
      </c>
      <c r="DB522">
        <v>15</v>
      </c>
      <c r="DC522" t="s">
        <v>747</v>
      </c>
      <c r="DD522">
        <v>46750</v>
      </c>
      <c r="DE522">
        <v>7.6100000000000001E-2</v>
      </c>
      <c r="DF522">
        <v>2</v>
      </c>
      <c r="DG522">
        <v>0.1333</v>
      </c>
      <c r="DH522">
        <v>3600</v>
      </c>
      <c r="DI522">
        <v>1800</v>
      </c>
      <c r="DJ522">
        <v>3600</v>
      </c>
      <c r="DK522">
        <v>1</v>
      </c>
      <c r="DL522">
        <v>0.1017</v>
      </c>
      <c r="DM522">
        <v>78</v>
      </c>
      <c r="DN522">
        <v>1800</v>
      </c>
    </row>
    <row r="523" spans="91:118" x14ac:dyDescent="0.25">
      <c r="CM523" t="s">
        <v>639</v>
      </c>
      <c r="CN523" t="s">
        <v>2</v>
      </c>
      <c r="CO523" t="s">
        <v>13</v>
      </c>
      <c r="CP523">
        <v>46093</v>
      </c>
      <c r="CQ523">
        <v>1</v>
      </c>
      <c r="CR523">
        <v>1</v>
      </c>
      <c r="CT523">
        <v>1</v>
      </c>
      <c r="CV523">
        <v>4.6296296296296294E-5</v>
      </c>
      <c r="CW523">
        <v>4.6296296296296294E-5</v>
      </c>
      <c r="CX523">
        <v>0.28469907407407408</v>
      </c>
      <c r="CY523">
        <v>5.0706018518518518E-2</v>
      </c>
      <c r="CZ523">
        <v>55</v>
      </c>
      <c r="DA523">
        <v>122</v>
      </c>
      <c r="DB523">
        <v>20</v>
      </c>
      <c r="DC523">
        <v>1.65</v>
      </c>
      <c r="DD523">
        <v>21321</v>
      </c>
      <c r="DE523">
        <v>0.36359999999999998</v>
      </c>
      <c r="DF523">
        <v>1</v>
      </c>
      <c r="DG523">
        <v>0.05</v>
      </c>
      <c r="DH523">
        <v>1000</v>
      </c>
      <c r="DI523">
        <v>1000</v>
      </c>
      <c r="DM523">
        <v>78</v>
      </c>
    </row>
    <row r="524" spans="91:118" x14ac:dyDescent="0.25">
      <c r="CM524" t="s">
        <v>639</v>
      </c>
      <c r="CN524" t="s">
        <v>2</v>
      </c>
      <c r="CO524" t="s">
        <v>13</v>
      </c>
      <c r="CP524">
        <v>46094</v>
      </c>
      <c r="CQ524">
        <v>1</v>
      </c>
      <c r="CR524">
        <v>1</v>
      </c>
      <c r="CU524">
        <v>1</v>
      </c>
      <c r="CV524">
        <v>0</v>
      </c>
      <c r="CW524">
        <v>0</v>
      </c>
      <c r="CX524">
        <v>0</v>
      </c>
      <c r="CY524">
        <v>0</v>
      </c>
      <c r="DM524">
        <v>78</v>
      </c>
    </row>
    <row r="525" spans="91:118" x14ac:dyDescent="0.25">
      <c r="CM525" t="s">
        <v>639</v>
      </c>
      <c r="CN525" t="s">
        <v>2</v>
      </c>
      <c r="CO525" t="s">
        <v>42</v>
      </c>
      <c r="CP525">
        <v>46094</v>
      </c>
      <c r="CQ525">
        <v>1</v>
      </c>
      <c r="CR525">
        <v>1</v>
      </c>
      <c r="CV525">
        <v>0</v>
      </c>
      <c r="CW525">
        <v>0</v>
      </c>
      <c r="CX525">
        <v>0</v>
      </c>
      <c r="CY525">
        <v>0</v>
      </c>
      <c r="DM525">
        <v>78</v>
      </c>
    </row>
    <row r="526" spans="91:118" x14ac:dyDescent="0.25">
      <c r="CM526" t="s">
        <v>639</v>
      </c>
      <c r="CN526" t="s">
        <v>2</v>
      </c>
      <c r="CO526" t="s">
        <v>564</v>
      </c>
      <c r="CP526">
        <v>46108</v>
      </c>
      <c r="CQ526">
        <v>1</v>
      </c>
      <c r="CR526">
        <v>1</v>
      </c>
      <c r="CT526">
        <v>1</v>
      </c>
      <c r="CV526">
        <v>0</v>
      </c>
      <c r="CW526">
        <v>0</v>
      </c>
      <c r="CX526">
        <v>0.15106481481481482</v>
      </c>
      <c r="CY526">
        <v>0.14583333333333334</v>
      </c>
      <c r="CZ526">
        <v>94</v>
      </c>
      <c r="DA526">
        <v>131</v>
      </c>
      <c r="DB526">
        <v>13</v>
      </c>
      <c r="DC526" t="s">
        <v>709</v>
      </c>
      <c r="DD526">
        <v>18220</v>
      </c>
      <c r="DE526">
        <v>0.13830000000000001</v>
      </c>
      <c r="DF526">
        <v>1</v>
      </c>
      <c r="DG526">
        <v>7.6899999999999996E-2</v>
      </c>
      <c r="DH526">
        <v>10000</v>
      </c>
      <c r="DI526">
        <v>10000</v>
      </c>
      <c r="DM526">
        <v>78</v>
      </c>
    </row>
    <row r="527" spans="91:118" x14ac:dyDescent="0.25">
      <c r="CM527" t="s">
        <v>639</v>
      </c>
      <c r="CN527" t="s">
        <v>2</v>
      </c>
      <c r="CO527" t="s">
        <v>65</v>
      </c>
      <c r="CP527">
        <v>46084</v>
      </c>
      <c r="CQ527">
        <v>1</v>
      </c>
      <c r="CR527">
        <v>1</v>
      </c>
      <c r="CT527">
        <v>1</v>
      </c>
      <c r="CV527">
        <v>2.3148148148148147E-5</v>
      </c>
      <c r="CW527">
        <v>2.3148148148148147E-5</v>
      </c>
      <c r="CX527">
        <v>0.36070601851851852</v>
      </c>
      <c r="CY527">
        <v>6.9814814814814816E-2</v>
      </c>
      <c r="CZ527">
        <v>82</v>
      </c>
      <c r="DA527">
        <v>196</v>
      </c>
      <c r="DB527">
        <v>9</v>
      </c>
      <c r="DC527" t="s">
        <v>723</v>
      </c>
      <c r="DD527">
        <v>39779</v>
      </c>
      <c r="DE527">
        <v>0.10979999999999999</v>
      </c>
      <c r="DF527">
        <v>2</v>
      </c>
      <c r="DG527">
        <v>0.22220000000000001</v>
      </c>
      <c r="DH527">
        <v>1088</v>
      </c>
      <c r="DI527">
        <v>544</v>
      </c>
      <c r="DJ527">
        <v>308</v>
      </c>
      <c r="DK527">
        <v>0.28310000000000002</v>
      </c>
      <c r="DM527">
        <v>78</v>
      </c>
      <c r="DN527">
        <v>308</v>
      </c>
    </row>
    <row r="528" spans="91:118" x14ac:dyDescent="0.25">
      <c r="CM528" t="s">
        <v>639</v>
      </c>
      <c r="CN528" t="s">
        <v>2</v>
      </c>
      <c r="CO528" t="s">
        <v>23</v>
      </c>
      <c r="CP528">
        <v>46094</v>
      </c>
      <c r="CQ528">
        <v>1</v>
      </c>
      <c r="CR528">
        <v>1</v>
      </c>
      <c r="CU528">
        <v>1</v>
      </c>
      <c r="CV528">
        <v>0</v>
      </c>
      <c r="CW528">
        <v>0</v>
      </c>
      <c r="CX528">
        <v>0</v>
      </c>
      <c r="CY528">
        <v>0</v>
      </c>
      <c r="DM528">
        <v>78</v>
      </c>
    </row>
    <row r="529" spans="91:118" x14ac:dyDescent="0.25">
      <c r="CM529" t="s">
        <v>639</v>
      </c>
      <c r="CN529" t="s">
        <v>2</v>
      </c>
      <c r="CO529" t="s">
        <v>25</v>
      </c>
      <c r="CP529">
        <v>46083</v>
      </c>
      <c r="CQ529">
        <v>1</v>
      </c>
      <c r="CR529">
        <v>1</v>
      </c>
      <c r="CT529">
        <v>1</v>
      </c>
      <c r="CV529">
        <v>0</v>
      </c>
      <c r="CW529">
        <v>0</v>
      </c>
      <c r="CX529">
        <v>0.23175925925925925</v>
      </c>
      <c r="CY529">
        <v>7.5092592592592586E-2</v>
      </c>
      <c r="CZ529">
        <v>53</v>
      </c>
      <c r="DA529">
        <v>101</v>
      </c>
      <c r="DB529">
        <v>20</v>
      </c>
      <c r="DC529">
        <v>1.6</v>
      </c>
      <c r="DD529">
        <v>26664</v>
      </c>
      <c r="DE529">
        <v>0.37740000000000001</v>
      </c>
      <c r="DF529">
        <v>5</v>
      </c>
      <c r="DG529">
        <v>0.25</v>
      </c>
      <c r="DH529">
        <v>4140</v>
      </c>
      <c r="DI529">
        <v>828</v>
      </c>
      <c r="DJ529">
        <v>4790</v>
      </c>
      <c r="DK529">
        <v>1.157</v>
      </c>
      <c r="DM529">
        <v>78</v>
      </c>
      <c r="DN529">
        <v>1198</v>
      </c>
    </row>
    <row r="530" spans="91:118" x14ac:dyDescent="0.25">
      <c r="CM530" t="s">
        <v>639</v>
      </c>
      <c r="CN530" t="s">
        <v>2</v>
      </c>
      <c r="CO530" t="s">
        <v>17</v>
      </c>
      <c r="CP530">
        <v>46094</v>
      </c>
      <c r="CQ530">
        <v>1</v>
      </c>
      <c r="CR530">
        <v>1</v>
      </c>
      <c r="CS530">
        <v>1</v>
      </c>
      <c r="CV530">
        <v>5.6365740740740742E-3</v>
      </c>
      <c r="CW530">
        <v>5.6365740740740742E-3</v>
      </c>
      <c r="CX530">
        <v>0.19035879629629629</v>
      </c>
      <c r="CY530">
        <v>0.12027777777777778</v>
      </c>
      <c r="CZ530">
        <v>49</v>
      </c>
      <c r="DA530">
        <v>88</v>
      </c>
      <c r="DB530">
        <v>14</v>
      </c>
      <c r="DC530" t="s">
        <v>750</v>
      </c>
      <c r="DD530">
        <v>46362</v>
      </c>
      <c r="DE530">
        <v>0.28570000000000001</v>
      </c>
      <c r="DM530">
        <v>78</v>
      </c>
    </row>
    <row r="531" spans="91:118" x14ac:dyDescent="0.25">
      <c r="CM531" t="s">
        <v>639</v>
      </c>
      <c r="CN531" t="s">
        <v>2</v>
      </c>
      <c r="CO531" t="s">
        <v>17</v>
      </c>
      <c r="CP531">
        <v>46105</v>
      </c>
      <c r="CQ531">
        <v>1</v>
      </c>
      <c r="CR531">
        <v>1</v>
      </c>
      <c r="CS531">
        <v>1</v>
      </c>
      <c r="CV531">
        <v>7.9861111111111105E-3</v>
      </c>
      <c r="CW531">
        <v>7.9861111111111105E-3</v>
      </c>
      <c r="CX531">
        <v>0.25563657407407409</v>
      </c>
      <c r="CY531">
        <v>8.7222222222222229E-2</v>
      </c>
      <c r="CZ531">
        <v>63</v>
      </c>
      <c r="DA531">
        <v>147</v>
      </c>
      <c r="DB531">
        <v>16</v>
      </c>
      <c r="DC531">
        <v>1.625</v>
      </c>
      <c r="DD531">
        <v>43416</v>
      </c>
      <c r="DE531">
        <v>0.254</v>
      </c>
      <c r="DF531">
        <v>1</v>
      </c>
      <c r="DG531">
        <v>6.25E-2</v>
      </c>
      <c r="DH531">
        <v>600</v>
      </c>
      <c r="DI531">
        <v>600</v>
      </c>
      <c r="DJ531">
        <v>600</v>
      </c>
      <c r="DK531">
        <v>1</v>
      </c>
      <c r="DM531">
        <v>78</v>
      </c>
      <c r="DN531">
        <v>600</v>
      </c>
    </row>
    <row r="532" spans="91:118" x14ac:dyDescent="0.25">
      <c r="CM532" t="s">
        <v>639</v>
      </c>
      <c r="CN532" t="s">
        <v>6</v>
      </c>
      <c r="CO532" t="s">
        <v>19</v>
      </c>
      <c r="CP532">
        <v>46083</v>
      </c>
      <c r="CQ532">
        <v>1</v>
      </c>
      <c r="CR532">
        <v>1</v>
      </c>
      <c r="CT532">
        <v>1</v>
      </c>
      <c r="CV532">
        <v>5.7870370370370373E-5</v>
      </c>
      <c r="CW532">
        <v>5.7870370370370373E-5</v>
      </c>
      <c r="CX532">
        <v>0.23920138888888889</v>
      </c>
      <c r="CY532">
        <v>0.10914351851851851</v>
      </c>
      <c r="CZ532">
        <v>164</v>
      </c>
      <c r="DA532">
        <v>254</v>
      </c>
      <c r="DB532">
        <v>33</v>
      </c>
      <c r="DC532" t="s">
        <v>994</v>
      </c>
      <c r="DD532">
        <v>19978</v>
      </c>
      <c r="DE532">
        <v>0.20119999999999999</v>
      </c>
      <c r="DF532">
        <v>4</v>
      </c>
      <c r="DG532">
        <v>0.1212</v>
      </c>
      <c r="DH532">
        <v>20375</v>
      </c>
      <c r="DI532">
        <v>5094</v>
      </c>
      <c r="DJ532">
        <v>20375</v>
      </c>
      <c r="DK532">
        <v>1</v>
      </c>
      <c r="DL532">
        <v>0.1613</v>
      </c>
      <c r="DM532">
        <v>78</v>
      </c>
      <c r="DN532">
        <v>5094</v>
      </c>
    </row>
    <row r="533" spans="91:118" x14ac:dyDescent="0.25">
      <c r="CM533" t="s">
        <v>639</v>
      </c>
      <c r="CN533" t="s">
        <v>6</v>
      </c>
      <c r="CO533" t="s">
        <v>81</v>
      </c>
      <c r="CP533">
        <v>46101</v>
      </c>
      <c r="CQ533">
        <v>1</v>
      </c>
      <c r="CR533">
        <v>1</v>
      </c>
      <c r="CT533">
        <v>1</v>
      </c>
      <c r="CV533">
        <v>3.4722222222222224E-4</v>
      </c>
      <c r="CW533">
        <v>3.4722222222222224E-4</v>
      </c>
      <c r="CX533">
        <v>0.21075231481481482</v>
      </c>
      <c r="CY533">
        <v>0.14348379629629629</v>
      </c>
      <c r="CZ533">
        <v>53</v>
      </c>
      <c r="DA533">
        <v>102</v>
      </c>
      <c r="DB533">
        <v>7</v>
      </c>
      <c r="DC533" t="s">
        <v>705</v>
      </c>
      <c r="DD533">
        <v>28457</v>
      </c>
      <c r="DE533">
        <v>0.1321</v>
      </c>
      <c r="DF533">
        <v>1</v>
      </c>
      <c r="DG533">
        <v>0.1429</v>
      </c>
      <c r="DH533">
        <v>1000</v>
      </c>
      <c r="DI533">
        <v>1000</v>
      </c>
      <c r="DJ533">
        <v>500</v>
      </c>
      <c r="DK533">
        <v>0.5</v>
      </c>
      <c r="DL533">
        <v>6.7900000000000002E-2</v>
      </c>
      <c r="DM533">
        <v>78</v>
      </c>
      <c r="DN533">
        <v>500</v>
      </c>
    </row>
    <row r="534" spans="91:118" x14ac:dyDescent="0.25">
      <c r="CM534" t="s">
        <v>639</v>
      </c>
      <c r="CN534" t="s">
        <v>6</v>
      </c>
      <c r="CO534" t="s">
        <v>37</v>
      </c>
      <c r="CP534">
        <v>46086</v>
      </c>
      <c r="CQ534">
        <v>1</v>
      </c>
      <c r="CR534">
        <v>1</v>
      </c>
      <c r="CT534">
        <v>1</v>
      </c>
      <c r="CV534">
        <v>6.9444444444444444E-5</v>
      </c>
      <c r="CW534">
        <v>6.9444444444444444E-5</v>
      </c>
      <c r="CX534">
        <v>0.28537037037037039</v>
      </c>
      <c r="CY534">
        <v>0.12315972222222223</v>
      </c>
      <c r="CZ534">
        <v>85</v>
      </c>
      <c r="DA534">
        <v>123</v>
      </c>
      <c r="DB534">
        <v>18</v>
      </c>
      <c r="DC534" t="s">
        <v>708</v>
      </c>
      <c r="DD534">
        <v>30348</v>
      </c>
      <c r="DE534">
        <v>0.21179999999999999</v>
      </c>
      <c r="DF534">
        <v>4</v>
      </c>
      <c r="DG534">
        <v>0.22220000000000001</v>
      </c>
      <c r="DH534">
        <v>4262</v>
      </c>
      <c r="DI534">
        <v>1066</v>
      </c>
      <c r="DJ534">
        <v>3700</v>
      </c>
      <c r="DK534">
        <v>0.86809999999999998</v>
      </c>
      <c r="DL534">
        <v>0.13969999999999999</v>
      </c>
      <c r="DM534">
        <v>78</v>
      </c>
      <c r="DN534">
        <v>1233</v>
      </c>
    </row>
    <row r="535" spans="91:118" x14ac:dyDescent="0.25">
      <c r="CM535" t="s">
        <v>639</v>
      </c>
      <c r="CN535" t="s">
        <v>6</v>
      </c>
      <c r="CO535" t="s">
        <v>37</v>
      </c>
      <c r="CP535">
        <v>46101</v>
      </c>
      <c r="CQ535">
        <v>1</v>
      </c>
      <c r="CR535">
        <v>1</v>
      </c>
      <c r="CS535">
        <v>1</v>
      </c>
      <c r="CV535">
        <v>5.9016203703703703E-2</v>
      </c>
      <c r="CW535">
        <v>5.9016203703703703E-2</v>
      </c>
      <c r="CX535">
        <v>0.15144675925925927</v>
      </c>
      <c r="CY535">
        <v>0.1315162037037037</v>
      </c>
      <c r="CZ535">
        <v>72</v>
      </c>
      <c r="DA535">
        <v>97</v>
      </c>
      <c r="DB535">
        <v>14</v>
      </c>
      <c r="DC535" t="s">
        <v>750</v>
      </c>
      <c r="DD535">
        <v>34115</v>
      </c>
      <c r="DE535">
        <v>0.19439999999999999</v>
      </c>
      <c r="DF535">
        <v>2</v>
      </c>
      <c r="DG535">
        <v>0.1429</v>
      </c>
      <c r="DH535">
        <v>3758</v>
      </c>
      <c r="DI535">
        <v>1879</v>
      </c>
      <c r="DJ535">
        <v>2822</v>
      </c>
      <c r="DK535">
        <v>0.75090000000000001</v>
      </c>
      <c r="DL535">
        <v>0.75129999999999997</v>
      </c>
      <c r="DM535">
        <v>78</v>
      </c>
      <c r="DN535">
        <v>2822</v>
      </c>
    </row>
    <row r="536" spans="91:118" x14ac:dyDescent="0.25">
      <c r="CM536" t="s">
        <v>639</v>
      </c>
      <c r="CN536" t="s">
        <v>6</v>
      </c>
      <c r="CO536" t="s">
        <v>50</v>
      </c>
      <c r="CP536">
        <v>46087</v>
      </c>
      <c r="CQ536">
        <v>1</v>
      </c>
      <c r="CR536">
        <v>1</v>
      </c>
      <c r="CV536">
        <v>4.0509259259259257E-3</v>
      </c>
      <c r="CW536">
        <v>4.0509259259259257E-3</v>
      </c>
      <c r="CX536">
        <v>0.17239583333333333</v>
      </c>
      <c r="CY536">
        <v>0.15753472222222223</v>
      </c>
      <c r="CZ536">
        <v>65</v>
      </c>
      <c r="DA536">
        <v>146</v>
      </c>
      <c r="DB536">
        <v>16</v>
      </c>
      <c r="DC536">
        <v>1.625</v>
      </c>
      <c r="DD536">
        <v>8746</v>
      </c>
      <c r="DE536">
        <v>0.2462</v>
      </c>
      <c r="DF536">
        <v>2</v>
      </c>
      <c r="DG536">
        <v>0.125</v>
      </c>
      <c r="DH536">
        <v>600</v>
      </c>
      <c r="DI536">
        <v>300</v>
      </c>
      <c r="DJ536">
        <v>120</v>
      </c>
      <c r="DK536">
        <v>0.2</v>
      </c>
      <c r="DL536">
        <v>0.1178</v>
      </c>
      <c r="DM536">
        <v>78</v>
      </c>
      <c r="DN536">
        <v>120</v>
      </c>
    </row>
    <row r="537" spans="91:118" x14ac:dyDescent="0.25">
      <c r="CM537" t="s">
        <v>639</v>
      </c>
      <c r="CN537" t="s">
        <v>6</v>
      </c>
      <c r="CO537" t="s">
        <v>11</v>
      </c>
      <c r="CP537">
        <v>46092</v>
      </c>
      <c r="CQ537">
        <v>1</v>
      </c>
      <c r="CR537">
        <v>1</v>
      </c>
      <c r="CT537">
        <v>1</v>
      </c>
      <c r="CV537">
        <v>2.1527777777777778E-3</v>
      </c>
      <c r="CW537">
        <v>2.1527777777777778E-3</v>
      </c>
      <c r="CX537">
        <v>0.27259259259259261</v>
      </c>
      <c r="CY537">
        <v>7.8680555555555559E-2</v>
      </c>
      <c r="CZ537">
        <v>112</v>
      </c>
      <c r="DA537">
        <v>190</v>
      </c>
      <c r="DB537">
        <v>22</v>
      </c>
      <c r="DC537" t="s">
        <v>878</v>
      </c>
      <c r="DD537">
        <v>26698</v>
      </c>
      <c r="DE537">
        <v>0.19639999999999999</v>
      </c>
      <c r="DF537">
        <v>2</v>
      </c>
      <c r="DG537">
        <v>9.0899999999999995E-2</v>
      </c>
      <c r="DH537">
        <v>8400</v>
      </c>
      <c r="DI537">
        <v>4200</v>
      </c>
      <c r="DJ537">
        <v>8000</v>
      </c>
      <c r="DK537">
        <v>0.95240000000000002</v>
      </c>
      <c r="DL537">
        <v>0.11269999999999999</v>
      </c>
      <c r="DM537">
        <v>78</v>
      </c>
      <c r="DN537">
        <v>8000</v>
      </c>
    </row>
    <row r="538" spans="91:118" x14ac:dyDescent="0.25">
      <c r="CM538" t="s">
        <v>639</v>
      </c>
      <c r="CN538" t="s">
        <v>6</v>
      </c>
      <c r="CO538" t="s">
        <v>97</v>
      </c>
      <c r="CP538">
        <v>46093</v>
      </c>
      <c r="CQ538">
        <v>1</v>
      </c>
      <c r="CR538">
        <v>1</v>
      </c>
      <c r="CT538">
        <v>1</v>
      </c>
      <c r="CV538">
        <v>8.1018518518518516E-5</v>
      </c>
      <c r="CW538">
        <v>8.1018518518518516E-5</v>
      </c>
      <c r="CX538">
        <v>0.25208333333333333</v>
      </c>
      <c r="CY538">
        <v>0.11030092592592593</v>
      </c>
      <c r="CZ538">
        <v>160</v>
      </c>
      <c r="DA538">
        <v>252</v>
      </c>
      <c r="DB538">
        <v>43</v>
      </c>
      <c r="DC538" t="s">
        <v>1136</v>
      </c>
      <c r="DD538">
        <v>12064</v>
      </c>
      <c r="DE538">
        <v>0.26879999999999998</v>
      </c>
      <c r="DF538">
        <v>5</v>
      </c>
      <c r="DG538">
        <v>0.1163</v>
      </c>
      <c r="DH538">
        <v>6050</v>
      </c>
      <c r="DI538">
        <v>1210</v>
      </c>
      <c r="DJ538">
        <v>5500</v>
      </c>
      <c r="DK538">
        <v>0.90910000000000002</v>
      </c>
      <c r="DL538">
        <v>0.1176</v>
      </c>
      <c r="DM538">
        <v>78</v>
      </c>
      <c r="DN538">
        <v>2750</v>
      </c>
    </row>
    <row r="539" spans="91:118" x14ac:dyDescent="0.25">
      <c r="CM539" t="s">
        <v>639</v>
      </c>
      <c r="CN539" t="s">
        <v>7</v>
      </c>
      <c r="CO539" t="s">
        <v>41</v>
      </c>
      <c r="CP539">
        <v>46112</v>
      </c>
      <c r="CQ539">
        <v>1</v>
      </c>
      <c r="CR539">
        <v>1</v>
      </c>
      <c r="CT539">
        <v>1</v>
      </c>
      <c r="CV539">
        <v>9.2592592592592588E-5</v>
      </c>
      <c r="CW539">
        <v>9.2592592592592588E-5</v>
      </c>
      <c r="CX539">
        <v>0.10668981481481482</v>
      </c>
      <c r="CY539">
        <v>0.14394675925925926</v>
      </c>
      <c r="CZ539">
        <v>65</v>
      </c>
      <c r="DA539">
        <v>142</v>
      </c>
      <c r="DB539">
        <v>21</v>
      </c>
      <c r="DC539" t="s">
        <v>723</v>
      </c>
      <c r="DD539">
        <v>14201</v>
      </c>
      <c r="DE539">
        <v>0.3231</v>
      </c>
      <c r="DF539">
        <v>1</v>
      </c>
      <c r="DG539">
        <v>4.7600000000000003E-2</v>
      </c>
      <c r="DH539">
        <v>500</v>
      </c>
      <c r="DI539">
        <v>500</v>
      </c>
      <c r="DJ539">
        <v>500</v>
      </c>
      <c r="DK539">
        <v>1</v>
      </c>
      <c r="DL539">
        <v>0.27529999999999999</v>
      </c>
      <c r="DM539">
        <v>78</v>
      </c>
      <c r="DN539">
        <v>500</v>
      </c>
    </row>
    <row r="540" spans="91:118" x14ac:dyDescent="0.25">
      <c r="CM540" t="s">
        <v>639</v>
      </c>
      <c r="CN540" t="s">
        <v>7</v>
      </c>
      <c r="CO540" t="s">
        <v>51</v>
      </c>
      <c r="CP540">
        <v>46090</v>
      </c>
      <c r="CQ540">
        <v>1</v>
      </c>
      <c r="CR540">
        <v>1</v>
      </c>
      <c r="CT540">
        <v>1</v>
      </c>
      <c r="CV540">
        <v>4.861111111111111E-4</v>
      </c>
      <c r="CW540">
        <v>4.861111111111111E-4</v>
      </c>
      <c r="CX540">
        <v>0.23341435185185186</v>
      </c>
      <c r="CY540">
        <v>7.048611111111111E-2</v>
      </c>
      <c r="CZ540">
        <v>129</v>
      </c>
      <c r="DA540">
        <v>219</v>
      </c>
      <c r="DB540">
        <v>15</v>
      </c>
      <c r="DC540" t="s">
        <v>903</v>
      </c>
      <c r="DD540">
        <v>27472</v>
      </c>
      <c r="DE540">
        <v>0.1163</v>
      </c>
      <c r="DF540">
        <v>1</v>
      </c>
      <c r="DG540">
        <v>6.6699999999999995E-2</v>
      </c>
      <c r="DH540">
        <v>600</v>
      </c>
      <c r="DI540">
        <v>600</v>
      </c>
      <c r="DJ540">
        <v>600</v>
      </c>
      <c r="DK540">
        <v>1</v>
      </c>
      <c r="DM540">
        <v>78</v>
      </c>
      <c r="DN540">
        <v>600</v>
      </c>
    </row>
    <row r="541" spans="91:118" x14ac:dyDescent="0.25">
      <c r="CM541" t="s">
        <v>639</v>
      </c>
      <c r="CN541" t="s">
        <v>7</v>
      </c>
      <c r="CO541" t="s">
        <v>549</v>
      </c>
      <c r="CP541">
        <v>46091</v>
      </c>
      <c r="CQ541">
        <v>1</v>
      </c>
      <c r="CR541">
        <v>1</v>
      </c>
      <c r="CT541">
        <v>1</v>
      </c>
      <c r="CV541">
        <v>0</v>
      </c>
      <c r="CW541">
        <v>0</v>
      </c>
      <c r="CX541">
        <v>0.34121527777777777</v>
      </c>
      <c r="CY541">
        <v>9.0682870370370372E-2</v>
      </c>
      <c r="CZ541">
        <v>218</v>
      </c>
      <c r="DA541">
        <v>308</v>
      </c>
      <c r="DB541">
        <v>64</v>
      </c>
      <c r="DC541">
        <v>1.375</v>
      </c>
      <c r="DD541">
        <v>7171</v>
      </c>
      <c r="DE541">
        <v>0.29360000000000003</v>
      </c>
      <c r="DF541">
        <v>1</v>
      </c>
      <c r="DG541">
        <v>1.5599999999999999E-2</v>
      </c>
      <c r="DH541">
        <v>300</v>
      </c>
      <c r="DI541">
        <v>300</v>
      </c>
      <c r="DJ541">
        <v>300</v>
      </c>
      <c r="DK541">
        <v>1</v>
      </c>
      <c r="DL541">
        <v>0.54090000000000005</v>
      </c>
      <c r="DM541">
        <v>78</v>
      </c>
      <c r="DN541">
        <v>300</v>
      </c>
    </row>
    <row r="542" spans="91:118" x14ac:dyDescent="0.25">
      <c r="CM542" t="s">
        <v>639</v>
      </c>
      <c r="CN542" t="s">
        <v>3</v>
      </c>
      <c r="CO542" t="s">
        <v>174</v>
      </c>
      <c r="CP542">
        <v>46106</v>
      </c>
      <c r="CQ542">
        <v>1</v>
      </c>
      <c r="CR542">
        <v>1</v>
      </c>
      <c r="CT542">
        <v>1</v>
      </c>
      <c r="CV542">
        <v>3.4722222222222222E-5</v>
      </c>
      <c r="CW542">
        <v>3.4722222222222222E-5</v>
      </c>
      <c r="CX542">
        <v>0.18134259259259258</v>
      </c>
      <c r="CY542">
        <v>0.15125</v>
      </c>
      <c r="CZ542">
        <v>106</v>
      </c>
      <c r="DA542">
        <v>171</v>
      </c>
      <c r="DB542">
        <v>19</v>
      </c>
      <c r="DC542" t="s">
        <v>688</v>
      </c>
      <c r="DD542">
        <v>16156</v>
      </c>
      <c r="DE542">
        <v>0.1792</v>
      </c>
      <c r="DF542">
        <v>1</v>
      </c>
      <c r="DG542">
        <v>5.2600000000000001E-2</v>
      </c>
      <c r="DH542">
        <v>1200</v>
      </c>
      <c r="DI542">
        <v>1200</v>
      </c>
      <c r="DJ542">
        <v>1200</v>
      </c>
      <c r="DK542">
        <v>1</v>
      </c>
      <c r="DL542">
        <v>0.3261</v>
      </c>
      <c r="DM542">
        <v>78</v>
      </c>
      <c r="DN542">
        <v>1200</v>
      </c>
    </row>
    <row r="543" spans="91:118" x14ac:dyDescent="0.25">
      <c r="CM543" t="s">
        <v>639</v>
      </c>
      <c r="CN543" t="s">
        <v>3</v>
      </c>
      <c r="CO543" t="s">
        <v>493</v>
      </c>
      <c r="CP543">
        <v>46108</v>
      </c>
      <c r="CQ543">
        <v>1</v>
      </c>
      <c r="CR543">
        <v>1</v>
      </c>
      <c r="CT543">
        <v>1</v>
      </c>
      <c r="CV543">
        <v>5.7870370370370373E-5</v>
      </c>
      <c r="CW543">
        <v>5.7870370370370373E-5</v>
      </c>
      <c r="CX543">
        <v>0.20695601851851853</v>
      </c>
      <c r="CY543">
        <v>0.14861111111111111</v>
      </c>
      <c r="CZ543">
        <v>134</v>
      </c>
      <c r="DA543">
        <v>198</v>
      </c>
      <c r="DB543">
        <v>36</v>
      </c>
      <c r="DC543" t="s">
        <v>721</v>
      </c>
      <c r="DD543">
        <v>23498</v>
      </c>
      <c r="DE543">
        <v>0.26869999999999999</v>
      </c>
      <c r="DF543">
        <v>4</v>
      </c>
      <c r="DG543">
        <v>0.1111</v>
      </c>
      <c r="DH543">
        <v>7740</v>
      </c>
      <c r="DI543">
        <v>1935</v>
      </c>
      <c r="DJ543">
        <v>4740</v>
      </c>
      <c r="DK543">
        <v>0.61240000000000006</v>
      </c>
      <c r="DL543">
        <v>0.11840000000000001</v>
      </c>
      <c r="DM543">
        <v>78</v>
      </c>
      <c r="DN543">
        <v>1580</v>
      </c>
    </row>
    <row r="544" spans="91:118" x14ac:dyDescent="0.25">
      <c r="CM544" t="s">
        <v>639</v>
      </c>
      <c r="CN544" t="s">
        <v>3</v>
      </c>
      <c r="CO544" t="s">
        <v>32</v>
      </c>
      <c r="CP544">
        <v>46090</v>
      </c>
      <c r="CQ544">
        <v>1</v>
      </c>
      <c r="CR544">
        <v>1</v>
      </c>
      <c r="CT544">
        <v>1</v>
      </c>
      <c r="CV544">
        <v>1.273148148148148E-4</v>
      </c>
      <c r="CW544">
        <v>1.273148148148148E-4</v>
      </c>
      <c r="CX544">
        <v>0.22195601851851851</v>
      </c>
      <c r="CY544">
        <v>8.2037037037037033E-2</v>
      </c>
      <c r="CZ544">
        <v>81</v>
      </c>
      <c r="DA544">
        <v>202</v>
      </c>
      <c r="DB544">
        <v>23</v>
      </c>
      <c r="DC544" t="s">
        <v>831</v>
      </c>
      <c r="DD544">
        <v>32273</v>
      </c>
      <c r="DE544">
        <v>0.28399999999999997</v>
      </c>
      <c r="DF544">
        <v>2</v>
      </c>
      <c r="DG544">
        <v>8.6999999999999994E-2</v>
      </c>
      <c r="DH544">
        <v>1545</v>
      </c>
      <c r="DI544">
        <v>773</v>
      </c>
      <c r="DJ544">
        <v>1545</v>
      </c>
      <c r="DK544">
        <v>1</v>
      </c>
      <c r="DL544">
        <v>0.43469999999999998</v>
      </c>
      <c r="DM544">
        <v>78</v>
      </c>
      <c r="DN544">
        <v>773</v>
      </c>
    </row>
    <row r="545" spans="91:118" x14ac:dyDescent="0.25">
      <c r="CM545" t="s">
        <v>639</v>
      </c>
      <c r="CN545" t="s">
        <v>3</v>
      </c>
      <c r="CO545" t="s">
        <v>38</v>
      </c>
      <c r="CP545">
        <v>46091</v>
      </c>
      <c r="CQ545">
        <v>1</v>
      </c>
      <c r="CR545">
        <v>1</v>
      </c>
      <c r="CT545">
        <v>1</v>
      </c>
      <c r="CV545">
        <v>2.4305555555555555E-4</v>
      </c>
      <c r="CW545">
        <v>2.4305555555555555E-4</v>
      </c>
      <c r="CX545">
        <v>0.31115740740740738</v>
      </c>
      <c r="CY545">
        <v>0.10568287037037037</v>
      </c>
      <c r="CZ545">
        <v>111</v>
      </c>
      <c r="DA545">
        <v>166</v>
      </c>
      <c r="DB545">
        <v>41</v>
      </c>
      <c r="DC545" t="s">
        <v>1072</v>
      </c>
      <c r="DD545">
        <v>25550</v>
      </c>
      <c r="DE545">
        <v>0.36940000000000001</v>
      </c>
      <c r="DF545">
        <v>2</v>
      </c>
      <c r="DG545">
        <v>4.8800000000000003E-2</v>
      </c>
      <c r="DH545">
        <v>1980</v>
      </c>
      <c r="DI545">
        <v>990</v>
      </c>
      <c r="DJ545">
        <v>280</v>
      </c>
      <c r="DK545">
        <v>0.1414</v>
      </c>
      <c r="DL545">
        <v>0.1016</v>
      </c>
      <c r="DM545">
        <v>78</v>
      </c>
      <c r="DN545">
        <v>280</v>
      </c>
    </row>
    <row r="546" spans="91:118" x14ac:dyDescent="0.25">
      <c r="CM546" t="s">
        <v>639</v>
      </c>
      <c r="CN546" t="s">
        <v>3</v>
      </c>
      <c r="CO546" t="s">
        <v>79</v>
      </c>
      <c r="CP546">
        <v>46090</v>
      </c>
      <c r="CQ546">
        <v>1</v>
      </c>
      <c r="CR546">
        <v>1</v>
      </c>
      <c r="CS546">
        <v>1</v>
      </c>
      <c r="CV546">
        <v>8.4375000000000006E-3</v>
      </c>
      <c r="CW546">
        <v>8.4375000000000006E-3</v>
      </c>
      <c r="CX546">
        <v>0.22686342592592593</v>
      </c>
      <c r="CY546">
        <v>0.10001157407407407</v>
      </c>
      <c r="CZ546">
        <v>55</v>
      </c>
      <c r="DA546">
        <v>112</v>
      </c>
      <c r="DB546">
        <v>13</v>
      </c>
      <c r="DC546" t="s">
        <v>759</v>
      </c>
      <c r="DD546">
        <v>30406</v>
      </c>
      <c r="DE546">
        <v>0.2364</v>
      </c>
      <c r="DF546">
        <v>2</v>
      </c>
      <c r="DG546">
        <v>0.15379999999999999</v>
      </c>
      <c r="DH546">
        <v>10000</v>
      </c>
      <c r="DI546">
        <v>5000</v>
      </c>
      <c r="DJ546">
        <v>10000</v>
      </c>
      <c r="DK546">
        <v>1</v>
      </c>
      <c r="DL546">
        <v>0.1661</v>
      </c>
      <c r="DM546">
        <v>78</v>
      </c>
      <c r="DN546">
        <v>5000</v>
      </c>
    </row>
    <row r="547" spans="91:118" x14ac:dyDescent="0.25">
      <c r="CM547" t="s">
        <v>639</v>
      </c>
      <c r="CN547" t="s">
        <v>3</v>
      </c>
      <c r="CO547" t="s">
        <v>79</v>
      </c>
      <c r="CP547">
        <v>46105</v>
      </c>
      <c r="CQ547">
        <v>1</v>
      </c>
      <c r="CR547">
        <v>1</v>
      </c>
      <c r="CV547">
        <v>4.0393518518518521E-3</v>
      </c>
      <c r="CW547">
        <v>4.0393518518518521E-3</v>
      </c>
      <c r="CX547">
        <v>0.21515046296296297</v>
      </c>
      <c r="CY547">
        <v>0.12561342592592592</v>
      </c>
      <c r="CZ547">
        <v>78</v>
      </c>
      <c r="DA547">
        <v>153</v>
      </c>
      <c r="DB547">
        <v>15</v>
      </c>
      <c r="DC547">
        <v>2</v>
      </c>
      <c r="DD547">
        <v>20536</v>
      </c>
      <c r="DE547">
        <v>0.1923</v>
      </c>
      <c r="DF547">
        <v>1</v>
      </c>
      <c r="DG547">
        <v>6.6699999999999995E-2</v>
      </c>
      <c r="DH547">
        <v>1600</v>
      </c>
      <c r="DI547">
        <v>1600</v>
      </c>
      <c r="DJ547">
        <v>1600</v>
      </c>
      <c r="DK547">
        <v>1</v>
      </c>
      <c r="DL547">
        <v>0.30640000000000001</v>
      </c>
      <c r="DM547">
        <v>78</v>
      </c>
      <c r="DN547">
        <v>1600</v>
      </c>
    </row>
    <row r="548" spans="91:118" x14ac:dyDescent="0.25">
      <c r="CM548" t="s">
        <v>639</v>
      </c>
      <c r="CN548" t="s">
        <v>3</v>
      </c>
      <c r="CO548" t="s">
        <v>76</v>
      </c>
      <c r="CP548">
        <v>46093</v>
      </c>
      <c r="CQ548">
        <v>1</v>
      </c>
      <c r="CR548">
        <v>1</v>
      </c>
      <c r="CT548">
        <v>1</v>
      </c>
      <c r="CV548">
        <v>0</v>
      </c>
      <c r="CW548">
        <v>0</v>
      </c>
      <c r="CX548">
        <v>0.23118055555555556</v>
      </c>
      <c r="CY548">
        <v>9.554398148148148E-2</v>
      </c>
      <c r="CZ548">
        <v>56</v>
      </c>
      <c r="DA548">
        <v>81</v>
      </c>
      <c r="DB548">
        <v>23</v>
      </c>
      <c r="DC548" t="s">
        <v>832</v>
      </c>
      <c r="DD548">
        <v>18895</v>
      </c>
      <c r="DE548">
        <v>0.41070000000000001</v>
      </c>
      <c r="DF548">
        <v>1</v>
      </c>
      <c r="DG548">
        <v>4.3499999999999997E-2</v>
      </c>
      <c r="DH548">
        <v>3000</v>
      </c>
      <c r="DI548">
        <v>3000</v>
      </c>
      <c r="DJ548">
        <v>3000</v>
      </c>
      <c r="DK548">
        <v>1</v>
      </c>
      <c r="DM548">
        <v>78</v>
      </c>
      <c r="DN548">
        <v>3000</v>
      </c>
    </row>
    <row r="549" spans="91:118" x14ac:dyDescent="0.25">
      <c r="CM549" t="s">
        <v>639</v>
      </c>
      <c r="CN549" t="s">
        <v>125</v>
      </c>
      <c r="CO549" t="s">
        <v>109</v>
      </c>
      <c r="CP549">
        <v>46087</v>
      </c>
      <c r="CQ549">
        <v>1</v>
      </c>
      <c r="CR549">
        <v>1</v>
      </c>
      <c r="CT549">
        <v>1</v>
      </c>
      <c r="CV549">
        <v>3.1250000000000001E-4</v>
      </c>
      <c r="CW549">
        <v>3.1250000000000001E-4</v>
      </c>
      <c r="CX549">
        <v>0.28356481481481483</v>
      </c>
      <c r="CY549">
        <v>6.6342592592592592E-2</v>
      </c>
      <c r="CZ549">
        <v>82</v>
      </c>
      <c r="DA549">
        <v>165</v>
      </c>
      <c r="DB549">
        <v>4</v>
      </c>
      <c r="DC549">
        <v>1.75</v>
      </c>
      <c r="DD549">
        <v>21964</v>
      </c>
      <c r="DE549">
        <v>4.8800000000000003E-2</v>
      </c>
      <c r="DF549">
        <v>1</v>
      </c>
      <c r="DG549">
        <v>0.25</v>
      </c>
      <c r="DH549">
        <v>600</v>
      </c>
      <c r="DI549">
        <v>600</v>
      </c>
      <c r="DM549">
        <v>76</v>
      </c>
    </row>
    <row r="550" spans="91:118" x14ac:dyDescent="0.25">
      <c r="CM550" t="s">
        <v>639</v>
      </c>
      <c r="CN550" t="s">
        <v>125</v>
      </c>
      <c r="CO550" t="s">
        <v>109</v>
      </c>
      <c r="CP550">
        <v>46090</v>
      </c>
      <c r="CQ550">
        <v>1</v>
      </c>
      <c r="CR550">
        <v>1</v>
      </c>
      <c r="CT550">
        <v>1</v>
      </c>
      <c r="CV550">
        <v>4.861111111111111E-4</v>
      </c>
      <c r="CW550">
        <v>4.861111111111111E-4</v>
      </c>
      <c r="CX550">
        <v>0.24738425925925925</v>
      </c>
      <c r="CY550">
        <v>8.1585648148148143E-2</v>
      </c>
      <c r="CZ550">
        <v>42</v>
      </c>
      <c r="DA550">
        <v>98</v>
      </c>
      <c r="DB550">
        <v>9</v>
      </c>
      <c r="DC550" t="s">
        <v>1137</v>
      </c>
      <c r="DD550">
        <v>45023</v>
      </c>
      <c r="DE550">
        <v>0.21429999999999999</v>
      </c>
      <c r="DF550">
        <v>2</v>
      </c>
      <c r="DG550">
        <v>0.22220000000000001</v>
      </c>
      <c r="DH550">
        <v>2220</v>
      </c>
      <c r="DI550">
        <v>1110</v>
      </c>
      <c r="DJ550">
        <v>610</v>
      </c>
      <c r="DK550">
        <v>0.27479999999999999</v>
      </c>
      <c r="DL550">
        <v>7.8399999999999997E-2</v>
      </c>
      <c r="DM550">
        <v>76</v>
      </c>
      <c r="DN550">
        <v>610</v>
      </c>
    </row>
    <row r="551" spans="91:118" x14ac:dyDescent="0.25">
      <c r="CM551" t="s">
        <v>639</v>
      </c>
      <c r="CN551" t="s">
        <v>125</v>
      </c>
      <c r="CO551" t="s">
        <v>85</v>
      </c>
      <c r="CP551">
        <v>46083</v>
      </c>
      <c r="CQ551">
        <v>1</v>
      </c>
      <c r="CR551">
        <v>1</v>
      </c>
      <c r="CT551">
        <v>1</v>
      </c>
      <c r="CV551">
        <v>0</v>
      </c>
      <c r="CW551">
        <v>0</v>
      </c>
      <c r="CX551">
        <v>0.30049768518518516</v>
      </c>
      <c r="CY551">
        <v>3.7962962962962962E-2</v>
      </c>
      <c r="CZ551">
        <v>107</v>
      </c>
      <c r="DA551">
        <v>190</v>
      </c>
      <c r="DB551">
        <v>27</v>
      </c>
      <c r="DC551" t="s">
        <v>834</v>
      </c>
      <c r="DD551">
        <v>39467</v>
      </c>
      <c r="DE551">
        <v>0.25230000000000002</v>
      </c>
      <c r="DF551">
        <v>2</v>
      </c>
      <c r="DG551">
        <v>7.4099999999999999E-2</v>
      </c>
      <c r="DH551">
        <v>5500</v>
      </c>
      <c r="DI551">
        <v>2750</v>
      </c>
      <c r="DJ551">
        <v>5500</v>
      </c>
      <c r="DK551">
        <v>1</v>
      </c>
      <c r="DL551">
        <v>0.32440000000000002</v>
      </c>
      <c r="DM551">
        <v>76</v>
      </c>
      <c r="DN551">
        <v>2750</v>
      </c>
    </row>
    <row r="552" spans="91:118" x14ac:dyDescent="0.25">
      <c r="CM552" t="s">
        <v>639</v>
      </c>
      <c r="CN552" t="s">
        <v>125</v>
      </c>
      <c r="CO552" t="s">
        <v>85</v>
      </c>
      <c r="CP552">
        <v>46112</v>
      </c>
      <c r="CQ552">
        <v>1</v>
      </c>
      <c r="CR552">
        <v>1</v>
      </c>
      <c r="CT552">
        <v>1</v>
      </c>
      <c r="CV552">
        <v>4.1666666666666669E-4</v>
      </c>
      <c r="CW552">
        <v>4.1666666666666669E-4</v>
      </c>
      <c r="CX552">
        <v>0.20712962962962964</v>
      </c>
      <c r="CY552">
        <v>0.19133101851851853</v>
      </c>
      <c r="CZ552">
        <v>67</v>
      </c>
      <c r="DA552">
        <v>213</v>
      </c>
      <c r="DB552">
        <v>6</v>
      </c>
      <c r="DC552">
        <v>1</v>
      </c>
      <c r="DD552">
        <v>32209</v>
      </c>
      <c r="DE552">
        <v>8.9599999999999999E-2</v>
      </c>
      <c r="DF552">
        <v>1</v>
      </c>
      <c r="DG552">
        <v>0.16669999999999999</v>
      </c>
      <c r="DH552">
        <v>500</v>
      </c>
      <c r="DI552">
        <v>500</v>
      </c>
      <c r="DM552">
        <v>76</v>
      </c>
    </row>
    <row r="553" spans="91:118" x14ac:dyDescent="0.25">
      <c r="CM553" t="s">
        <v>639</v>
      </c>
      <c r="CN553" t="s">
        <v>125</v>
      </c>
      <c r="CO553" t="s">
        <v>12</v>
      </c>
      <c r="CP553">
        <v>46098</v>
      </c>
      <c r="CQ553">
        <v>1</v>
      </c>
      <c r="CR553">
        <v>1</v>
      </c>
      <c r="CS553">
        <v>1</v>
      </c>
      <c r="CV553">
        <v>8.4004629629629624E-2</v>
      </c>
      <c r="CW553">
        <v>8.4004629629629624E-2</v>
      </c>
      <c r="CX553">
        <v>0.13925925925925925</v>
      </c>
      <c r="CY553">
        <v>0.12221064814814815</v>
      </c>
      <c r="CZ553">
        <v>93</v>
      </c>
      <c r="DA553">
        <v>218</v>
      </c>
      <c r="DB553">
        <v>24</v>
      </c>
      <c r="DC553" t="s">
        <v>721</v>
      </c>
      <c r="DD553">
        <v>46568</v>
      </c>
      <c r="DE553">
        <v>0.2581</v>
      </c>
      <c r="DF553">
        <v>2</v>
      </c>
      <c r="DG553">
        <v>8.3299999999999999E-2</v>
      </c>
      <c r="DH553">
        <v>2850</v>
      </c>
      <c r="DI553">
        <v>1425</v>
      </c>
      <c r="DJ553">
        <v>2850</v>
      </c>
      <c r="DK553">
        <v>1</v>
      </c>
      <c r="DL553">
        <v>0.14799999999999999</v>
      </c>
      <c r="DM553">
        <v>76</v>
      </c>
      <c r="DN553">
        <v>1425</v>
      </c>
    </row>
    <row r="554" spans="91:118" x14ac:dyDescent="0.25">
      <c r="CM554" t="s">
        <v>639</v>
      </c>
      <c r="CN554" t="s">
        <v>125</v>
      </c>
      <c r="CO554" t="s">
        <v>122</v>
      </c>
      <c r="CP554">
        <v>46086</v>
      </c>
      <c r="CQ554">
        <v>1</v>
      </c>
      <c r="CR554">
        <v>1</v>
      </c>
      <c r="CT554">
        <v>1</v>
      </c>
      <c r="CV554">
        <v>0</v>
      </c>
      <c r="CW554">
        <v>0</v>
      </c>
      <c r="CX554">
        <v>0.26299768518518518</v>
      </c>
      <c r="CY554">
        <v>0.14424768518518519</v>
      </c>
      <c r="CZ554">
        <v>41</v>
      </c>
      <c r="DA554">
        <v>176</v>
      </c>
      <c r="DB554">
        <v>10</v>
      </c>
      <c r="DC554">
        <v>2.1</v>
      </c>
      <c r="DD554">
        <v>28389</v>
      </c>
      <c r="DE554">
        <v>0.24390000000000001</v>
      </c>
      <c r="DF554">
        <v>1</v>
      </c>
      <c r="DG554">
        <v>0.1</v>
      </c>
      <c r="DH554">
        <v>250</v>
      </c>
      <c r="DI554">
        <v>250</v>
      </c>
      <c r="DM554">
        <v>76</v>
      </c>
    </row>
    <row r="555" spans="91:118" x14ac:dyDescent="0.25">
      <c r="CM555" t="s">
        <v>639</v>
      </c>
      <c r="CN555" t="s">
        <v>125</v>
      </c>
      <c r="CO555" t="s">
        <v>75</v>
      </c>
      <c r="CP555">
        <v>46112</v>
      </c>
      <c r="CQ555">
        <v>1</v>
      </c>
      <c r="CR555">
        <v>1</v>
      </c>
      <c r="CS555">
        <v>1</v>
      </c>
      <c r="CV555">
        <v>1.0138888888888888E-2</v>
      </c>
      <c r="CW555">
        <v>1.0138888888888888E-2</v>
      </c>
      <c r="CX555">
        <v>0.21172453703703703</v>
      </c>
      <c r="CY555">
        <v>0.15159722222222222</v>
      </c>
      <c r="CZ555">
        <v>70</v>
      </c>
      <c r="DA555">
        <v>137</v>
      </c>
      <c r="DB555">
        <v>19</v>
      </c>
      <c r="DC555" t="s">
        <v>687</v>
      </c>
      <c r="DD555">
        <v>26064</v>
      </c>
      <c r="DE555">
        <v>0.27139999999999997</v>
      </c>
      <c r="DF555">
        <v>2</v>
      </c>
      <c r="DG555">
        <v>0.1053</v>
      </c>
      <c r="DH555">
        <v>4600</v>
      </c>
      <c r="DI555">
        <v>2300</v>
      </c>
      <c r="DJ555">
        <v>4600</v>
      </c>
      <c r="DK555">
        <v>1</v>
      </c>
      <c r="DL555">
        <v>0.13519999999999999</v>
      </c>
      <c r="DM555">
        <v>76</v>
      </c>
      <c r="DN555">
        <v>2300</v>
      </c>
    </row>
    <row r="556" spans="91:118" x14ac:dyDescent="0.25">
      <c r="CM556" t="s">
        <v>639</v>
      </c>
      <c r="CN556" t="s">
        <v>125</v>
      </c>
      <c r="CO556" t="s">
        <v>59</v>
      </c>
      <c r="CP556">
        <v>46112</v>
      </c>
      <c r="CQ556">
        <v>1</v>
      </c>
      <c r="CR556">
        <v>1</v>
      </c>
      <c r="CV556">
        <v>3.8888888888888888E-3</v>
      </c>
      <c r="CW556">
        <v>3.8888888888888888E-3</v>
      </c>
      <c r="CX556">
        <v>0.25710648148148146</v>
      </c>
      <c r="CY556">
        <v>9.3159722222222227E-2</v>
      </c>
      <c r="CZ556">
        <v>202</v>
      </c>
      <c r="DA556">
        <v>351</v>
      </c>
      <c r="DB556">
        <v>26</v>
      </c>
      <c r="DC556" t="s">
        <v>785</v>
      </c>
      <c r="DD556">
        <v>38161</v>
      </c>
      <c r="DE556">
        <v>0.12870000000000001</v>
      </c>
      <c r="DF556">
        <v>2</v>
      </c>
      <c r="DG556">
        <v>7.6899999999999996E-2</v>
      </c>
      <c r="DH556">
        <v>6380</v>
      </c>
      <c r="DI556">
        <v>3190</v>
      </c>
      <c r="DJ556">
        <v>6380</v>
      </c>
      <c r="DK556">
        <v>1</v>
      </c>
      <c r="DL556">
        <v>0.1807</v>
      </c>
      <c r="DM556">
        <v>76</v>
      </c>
      <c r="DN556">
        <v>3190</v>
      </c>
    </row>
    <row r="557" spans="91:118" x14ac:dyDescent="0.25">
      <c r="CM557" t="s">
        <v>639</v>
      </c>
      <c r="CN557" t="s">
        <v>2</v>
      </c>
      <c r="CO557" t="s">
        <v>377</v>
      </c>
      <c r="CP557">
        <v>46097</v>
      </c>
      <c r="CQ557">
        <v>1</v>
      </c>
      <c r="CR557">
        <v>1</v>
      </c>
      <c r="CT557">
        <v>1</v>
      </c>
      <c r="CV557">
        <v>2.5694444444444445E-3</v>
      </c>
      <c r="CW557">
        <v>2.5694444444444445E-3</v>
      </c>
      <c r="CX557">
        <v>0.14877314814814815</v>
      </c>
      <c r="CY557">
        <v>0.24405092592592592</v>
      </c>
      <c r="CZ557">
        <v>61</v>
      </c>
      <c r="DA557">
        <v>136</v>
      </c>
      <c r="DB557">
        <v>22</v>
      </c>
      <c r="DC557" t="s">
        <v>857</v>
      </c>
      <c r="DD557">
        <v>32118</v>
      </c>
      <c r="DE557">
        <v>0.36070000000000002</v>
      </c>
      <c r="DF557">
        <v>2</v>
      </c>
      <c r="DG557">
        <v>9.0899999999999995E-2</v>
      </c>
      <c r="DH557">
        <v>1020</v>
      </c>
      <c r="DI557">
        <v>510</v>
      </c>
      <c r="DJ557">
        <v>220</v>
      </c>
      <c r="DK557">
        <v>0.2157</v>
      </c>
      <c r="DL557">
        <v>7.9500000000000001E-2</v>
      </c>
      <c r="DM557">
        <v>76</v>
      </c>
      <c r="DN557">
        <v>220</v>
      </c>
    </row>
    <row r="558" spans="91:118" x14ac:dyDescent="0.25">
      <c r="CM558" t="s">
        <v>639</v>
      </c>
      <c r="CN558" t="s">
        <v>2</v>
      </c>
      <c r="CO558" t="s">
        <v>22</v>
      </c>
      <c r="CP558">
        <v>46083</v>
      </c>
      <c r="CQ558">
        <v>1</v>
      </c>
      <c r="CR558">
        <v>1</v>
      </c>
      <c r="CT558">
        <v>1</v>
      </c>
      <c r="CV558">
        <v>0</v>
      </c>
      <c r="CW558">
        <v>0</v>
      </c>
      <c r="CX558">
        <v>0.23353009259259258</v>
      </c>
      <c r="CY558">
        <v>7.2986111111111113E-2</v>
      </c>
      <c r="CZ558">
        <v>46</v>
      </c>
      <c r="DA558">
        <v>93</v>
      </c>
      <c r="DB558">
        <v>17</v>
      </c>
      <c r="DC558" t="s">
        <v>787</v>
      </c>
      <c r="DD558">
        <v>51232</v>
      </c>
      <c r="DE558">
        <v>0.36959999999999998</v>
      </c>
      <c r="DF558">
        <v>3</v>
      </c>
      <c r="DG558">
        <v>0.17649999999999999</v>
      </c>
      <c r="DH558">
        <v>2480</v>
      </c>
      <c r="DI558">
        <v>827</v>
      </c>
      <c r="DJ558">
        <v>2480</v>
      </c>
      <c r="DK558">
        <v>1</v>
      </c>
      <c r="DL558">
        <v>2.41E-2</v>
      </c>
      <c r="DM558">
        <v>76</v>
      </c>
      <c r="DN558">
        <v>827</v>
      </c>
    </row>
    <row r="559" spans="91:118" x14ac:dyDescent="0.25">
      <c r="CM559" t="s">
        <v>639</v>
      </c>
      <c r="CN559" t="s">
        <v>2</v>
      </c>
      <c r="CO559" t="s">
        <v>22</v>
      </c>
      <c r="CP559">
        <v>46112</v>
      </c>
      <c r="CQ559">
        <v>1</v>
      </c>
      <c r="CR559">
        <v>1</v>
      </c>
      <c r="CT559">
        <v>1</v>
      </c>
      <c r="CV559">
        <v>0</v>
      </c>
      <c r="CW559">
        <v>0</v>
      </c>
      <c r="CX559">
        <v>0.11483796296296296</v>
      </c>
      <c r="CY559">
        <v>0.2767013888888889</v>
      </c>
      <c r="CZ559">
        <v>41</v>
      </c>
      <c r="DA559">
        <v>87</v>
      </c>
      <c r="DB559">
        <v>11</v>
      </c>
      <c r="DC559" t="s">
        <v>700</v>
      </c>
      <c r="DD559">
        <v>36682</v>
      </c>
      <c r="DE559">
        <v>0.26829999999999998</v>
      </c>
      <c r="DF559">
        <v>1</v>
      </c>
      <c r="DG559">
        <v>9.0899999999999995E-2</v>
      </c>
      <c r="DH559">
        <v>1000</v>
      </c>
      <c r="DI559">
        <v>1000</v>
      </c>
      <c r="DM559">
        <v>76</v>
      </c>
    </row>
    <row r="560" spans="91:118" x14ac:dyDescent="0.25">
      <c r="CM560" t="s">
        <v>639</v>
      </c>
      <c r="CN560" t="s">
        <v>2</v>
      </c>
      <c r="CO560" t="s">
        <v>42</v>
      </c>
      <c r="CP560">
        <v>46092</v>
      </c>
      <c r="CQ560">
        <v>1</v>
      </c>
      <c r="CR560">
        <v>1</v>
      </c>
      <c r="CV560">
        <v>0</v>
      </c>
      <c r="CW560">
        <v>0</v>
      </c>
      <c r="CX560">
        <v>0</v>
      </c>
      <c r="CY560">
        <v>0</v>
      </c>
      <c r="DM560">
        <v>76</v>
      </c>
    </row>
    <row r="561" spans="91:118" x14ac:dyDescent="0.25">
      <c r="CM561" t="s">
        <v>639</v>
      </c>
      <c r="CN561" t="s">
        <v>2</v>
      </c>
      <c r="CO561" t="s">
        <v>65</v>
      </c>
      <c r="CP561">
        <v>46083</v>
      </c>
      <c r="CQ561">
        <v>1</v>
      </c>
      <c r="CR561">
        <v>1</v>
      </c>
      <c r="CT561">
        <v>1</v>
      </c>
      <c r="CV561">
        <v>3.4722222222222222E-5</v>
      </c>
      <c r="CW561">
        <v>3.4722222222222222E-5</v>
      </c>
      <c r="CX561">
        <v>0.26025462962962964</v>
      </c>
      <c r="CY561">
        <v>4.6203703703703705E-2</v>
      </c>
      <c r="CZ561">
        <v>33</v>
      </c>
      <c r="DA561">
        <v>90</v>
      </c>
      <c r="DB561">
        <v>10</v>
      </c>
      <c r="DC561">
        <v>1.9</v>
      </c>
      <c r="DD561">
        <v>8841</v>
      </c>
      <c r="DE561">
        <v>0.30299999999999999</v>
      </c>
      <c r="DF561">
        <v>5</v>
      </c>
      <c r="DG561">
        <v>0.5</v>
      </c>
      <c r="DH561">
        <v>3055</v>
      </c>
      <c r="DI561">
        <v>611</v>
      </c>
      <c r="DJ561">
        <v>1781</v>
      </c>
      <c r="DK561">
        <v>0.58299999999999996</v>
      </c>
      <c r="DM561">
        <v>76</v>
      </c>
      <c r="DN561">
        <v>594</v>
      </c>
    </row>
    <row r="562" spans="91:118" x14ac:dyDescent="0.25">
      <c r="CM562" t="s">
        <v>639</v>
      </c>
      <c r="CN562" t="s">
        <v>2</v>
      </c>
      <c r="CO562" t="s">
        <v>25</v>
      </c>
      <c r="CP562">
        <v>46084</v>
      </c>
      <c r="CQ562">
        <v>1</v>
      </c>
      <c r="CR562">
        <v>1</v>
      </c>
      <c r="CT562">
        <v>1</v>
      </c>
      <c r="CV562">
        <v>0</v>
      </c>
      <c r="CW562">
        <v>0</v>
      </c>
      <c r="CX562">
        <v>0.31851851851851853</v>
      </c>
      <c r="CY562">
        <v>9.2199074074074072E-2</v>
      </c>
      <c r="CZ562">
        <v>78</v>
      </c>
      <c r="DA562">
        <v>137</v>
      </c>
      <c r="DB562">
        <v>22</v>
      </c>
      <c r="DC562" t="s">
        <v>745</v>
      </c>
      <c r="DD562">
        <v>17738</v>
      </c>
      <c r="DE562">
        <v>0.28210000000000002</v>
      </c>
      <c r="DF562">
        <v>1</v>
      </c>
      <c r="DG562">
        <v>4.5499999999999999E-2</v>
      </c>
      <c r="DH562">
        <v>500</v>
      </c>
      <c r="DI562">
        <v>500</v>
      </c>
      <c r="DJ562">
        <v>500</v>
      </c>
      <c r="DK562">
        <v>1</v>
      </c>
      <c r="DM562">
        <v>76</v>
      </c>
      <c r="DN562">
        <v>500</v>
      </c>
    </row>
    <row r="563" spans="91:118" x14ac:dyDescent="0.25">
      <c r="CM563" t="s">
        <v>639</v>
      </c>
      <c r="CN563" t="s">
        <v>2</v>
      </c>
      <c r="CO563" t="s">
        <v>25</v>
      </c>
      <c r="CP563">
        <v>46085</v>
      </c>
      <c r="CQ563">
        <v>1</v>
      </c>
      <c r="CR563">
        <v>1</v>
      </c>
      <c r="CT563">
        <v>1</v>
      </c>
      <c r="CV563">
        <v>0</v>
      </c>
      <c r="CW563">
        <v>0</v>
      </c>
      <c r="CX563">
        <v>0.26313657407407409</v>
      </c>
      <c r="CY563">
        <v>8.9513888888888893E-2</v>
      </c>
      <c r="CZ563">
        <v>74</v>
      </c>
      <c r="DA563">
        <v>133</v>
      </c>
      <c r="DB563">
        <v>21</v>
      </c>
      <c r="DC563" t="s">
        <v>757</v>
      </c>
      <c r="DD563">
        <v>25507</v>
      </c>
      <c r="DE563">
        <v>0.2838</v>
      </c>
      <c r="DF563">
        <v>1</v>
      </c>
      <c r="DG563">
        <v>4.7600000000000003E-2</v>
      </c>
      <c r="DH563">
        <v>813</v>
      </c>
      <c r="DI563">
        <v>813</v>
      </c>
      <c r="DJ563">
        <v>813</v>
      </c>
      <c r="DK563">
        <v>1</v>
      </c>
      <c r="DM563">
        <v>76</v>
      </c>
      <c r="DN563">
        <v>813</v>
      </c>
    </row>
    <row r="564" spans="91:118" x14ac:dyDescent="0.25">
      <c r="CM564" t="s">
        <v>639</v>
      </c>
      <c r="CN564" t="s">
        <v>2</v>
      </c>
      <c r="CO564" t="s">
        <v>25</v>
      </c>
      <c r="CP564">
        <v>46092</v>
      </c>
      <c r="CQ564">
        <v>1</v>
      </c>
      <c r="CR564">
        <v>1</v>
      </c>
      <c r="CV564">
        <v>0</v>
      </c>
      <c r="CW564">
        <v>0</v>
      </c>
      <c r="CX564">
        <v>0</v>
      </c>
      <c r="CY564">
        <v>0</v>
      </c>
      <c r="DM564">
        <v>76</v>
      </c>
    </row>
    <row r="565" spans="91:118" x14ac:dyDescent="0.25">
      <c r="CM565" t="s">
        <v>639</v>
      </c>
      <c r="CN565" t="s">
        <v>2</v>
      </c>
      <c r="CO565" t="s">
        <v>207</v>
      </c>
      <c r="CP565">
        <v>46092</v>
      </c>
      <c r="CQ565">
        <v>1</v>
      </c>
      <c r="CR565">
        <v>1</v>
      </c>
      <c r="CS565">
        <v>1</v>
      </c>
      <c r="CV565">
        <v>1.1863425925925927E-2</v>
      </c>
      <c r="CW565">
        <v>1.1863425925925927E-2</v>
      </c>
      <c r="CX565">
        <v>0.25449074074074074</v>
      </c>
      <c r="CY565">
        <v>8.4062499999999998E-2</v>
      </c>
      <c r="CZ565">
        <v>138</v>
      </c>
      <c r="DA565">
        <v>241</v>
      </c>
      <c r="DB565">
        <v>16</v>
      </c>
      <c r="DC565">
        <v>1.375</v>
      </c>
      <c r="DD565">
        <v>58050</v>
      </c>
      <c r="DE565">
        <v>0.1159</v>
      </c>
      <c r="DM565">
        <v>76</v>
      </c>
    </row>
    <row r="566" spans="91:118" x14ac:dyDescent="0.25">
      <c r="CM566" t="s">
        <v>639</v>
      </c>
      <c r="CN566" t="s">
        <v>6</v>
      </c>
      <c r="CO566" t="s">
        <v>19</v>
      </c>
      <c r="CP566">
        <v>46086</v>
      </c>
      <c r="CQ566">
        <v>1</v>
      </c>
      <c r="CR566">
        <v>1</v>
      </c>
      <c r="CT566">
        <v>1</v>
      </c>
      <c r="CV566">
        <v>8.1018518518518516E-5</v>
      </c>
      <c r="CW566">
        <v>8.1018518518518516E-5</v>
      </c>
      <c r="CX566">
        <v>0.35842592592592593</v>
      </c>
      <c r="CY566">
        <v>8.1319444444444444E-2</v>
      </c>
      <c r="CZ566">
        <v>193</v>
      </c>
      <c r="DA566">
        <v>269</v>
      </c>
      <c r="DB566">
        <v>25</v>
      </c>
      <c r="DC566">
        <v>1.68</v>
      </c>
      <c r="DD566">
        <v>18247</v>
      </c>
      <c r="DE566">
        <v>0.1295</v>
      </c>
      <c r="DF566">
        <v>1</v>
      </c>
      <c r="DG566">
        <v>0.04</v>
      </c>
      <c r="DH566">
        <v>200</v>
      </c>
      <c r="DI566">
        <v>200</v>
      </c>
      <c r="DJ566">
        <v>200</v>
      </c>
      <c r="DK566">
        <v>1</v>
      </c>
      <c r="DL566">
        <v>0.78410000000000002</v>
      </c>
      <c r="DM566">
        <v>76</v>
      </c>
      <c r="DN566">
        <v>200</v>
      </c>
    </row>
    <row r="567" spans="91:118" x14ac:dyDescent="0.25">
      <c r="CM567" t="s">
        <v>639</v>
      </c>
      <c r="CN567" t="s">
        <v>6</v>
      </c>
      <c r="CO567" t="s">
        <v>19</v>
      </c>
      <c r="CP567">
        <v>46111</v>
      </c>
      <c r="CQ567">
        <v>1</v>
      </c>
      <c r="CR567">
        <v>1</v>
      </c>
      <c r="CT567">
        <v>1</v>
      </c>
      <c r="CV567">
        <v>2.4305555555555555E-4</v>
      </c>
      <c r="CW567">
        <v>2.4305555555555555E-4</v>
      </c>
      <c r="CX567">
        <v>0.25662037037037039</v>
      </c>
      <c r="CY567">
        <v>0.14218749999999999</v>
      </c>
      <c r="CZ567">
        <v>185</v>
      </c>
      <c r="DA567">
        <v>280</v>
      </c>
      <c r="DB567">
        <v>21</v>
      </c>
      <c r="DC567" t="s">
        <v>705</v>
      </c>
      <c r="DD567">
        <v>31330</v>
      </c>
      <c r="DE567">
        <v>0.1135</v>
      </c>
      <c r="DF567">
        <v>2</v>
      </c>
      <c r="DG567">
        <v>9.5200000000000007E-2</v>
      </c>
      <c r="DH567">
        <v>6500</v>
      </c>
      <c r="DI567">
        <v>3250</v>
      </c>
      <c r="DJ567">
        <v>6500</v>
      </c>
      <c r="DK567">
        <v>1</v>
      </c>
      <c r="DL567">
        <v>0.15459999999999999</v>
      </c>
      <c r="DM567">
        <v>76</v>
      </c>
      <c r="DN567">
        <v>3250</v>
      </c>
    </row>
    <row r="568" spans="91:118" x14ac:dyDescent="0.25">
      <c r="CM568" t="s">
        <v>639</v>
      </c>
      <c r="CN568" t="s">
        <v>6</v>
      </c>
      <c r="CO568" t="s">
        <v>81</v>
      </c>
      <c r="CP568">
        <v>46106</v>
      </c>
      <c r="CQ568">
        <v>1</v>
      </c>
      <c r="CR568">
        <v>1</v>
      </c>
      <c r="CS568">
        <v>1</v>
      </c>
      <c r="CV568">
        <v>7.013888888888889E-3</v>
      </c>
      <c r="CW568">
        <v>7.013888888888889E-3</v>
      </c>
      <c r="CX568">
        <v>0.18708333333333332</v>
      </c>
      <c r="CY568">
        <v>0.12607638888888889</v>
      </c>
      <c r="CZ568">
        <v>50</v>
      </c>
      <c r="DA568">
        <v>101</v>
      </c>
      <c r="DB568">
        <v>7</v>
      </c>
      <c r="DC568" t="s">
        <v>684</v>
      </c>
      <c r="DD568">
        <v>35983</v>
      </c>
      <c r="DE568">
        <v>0.14000000000000001</v>
      </c>
      <c r="DF568">
        <v>1</v>
      </c>
      <c r="DG568">
        <v>0.1429</v>
      </c>
      <c r="DH568">
        <v>3500</v>
      </c>
      <c r="DI568">
        <v>3500</v>
      </c>
      <c r="DJ568">
        <v>3500</v>
      </c>
      <c r="DK568">
        <v>1</v>
      </c>
      <c r="DM568">
        <v>76</v>
      </c>
      <c r="DN568">
        <v>3500</v>
      </c>
    </row>
    <row r="569" spans="91:118" x14ac:dyDescent="0.25">
      <c r="CM569" t="s">
        <v>639</v>
      </c>
      <c r="CN569" t="s">
        <v>6</v>
      </c>
      <c r="CO569" t="s">
        <v>105</v>
      </c>
      <c r="CP569">
        <v>46086</v>
      </c>
      <c r="CQ569">
        <v>1</v>
      </c>
      <c r="CR569">
        <v>1</v>
      </c>
      <c r="CT569">
        <v>1</v>
      </c>
      <c r="CV569">
        <v>4.6296296296296294E-5</v>
      </c>
      <c r="CW569">
        <v>4.6296296296296294E-5</v>
      </c>
      <c r="CX569">
        <v>0.36149305555555555</v>
      </c>
      <c r="CY569">
        <v>6.6226851851851856E-2</v>
      </c>
      <c r="CZ569">
        <v>89</v>
      </c>
      <c r="DA569">
        <v>214</v>
      </c>
      <c r="DB569">
        <v>19</v>
      </c>
      <c r="DC569" t="s">
        <v>970</v>
      </c>
      <c r="DD569">
        <v>19995</v>
      </c>
      <c r="DE569">
        <v>0.2135</v>
      </c>
      <c r="DF569">
        <v>1</v>
      </c>
      <c r="DG569">
        <v>5.2600000000000001E-2</v>
      </c>
      <c r="DH569">
        <v>250</v>
      </c>
      <c r="DI569">
        <v>250</v>
      </c>
      <c r="DJ569">
        <v>253</v>
      </c>
      <c r="DK569">
        <v>1.01</v>
      </c>
      <c r="DM569">
        <v>76</v>
      </c>
      <c r="DN569">
        <v>253</v>
      </c>
    </row>
    <row r="570" spans="91:118" x14ac:dyDescent="0.25">
      <c r="CM570" t="s">
        <v>639</v>
      </c>
      <c r="CN570" t="s">
        <v>6</v>
      </c>
      <c r="CO570" t="s">
        <v>35</v>
      </c>
      <c r="CP570">
        <v>46085</v>
      </c>
      <c r="CQ570">
        <v>1</v>
      </c>
      <c r="CR570">
        <v>1</v>
      </c>
      <c r="CT570">
        <v>1</v>
      </c>
      <c r="CV570">
        <v>1.3888888888888889E-4</v>
      </c>
      <c r="CW570">
        <v>1.3888888888888889E-4</v>
      </c>
      <c r="CX570">
        <v>0.17145833333333332</v>
      </c>
      <c r="CY570">
        <v>0.19045138888888888</v>
      </c>
      <c r="CZ570">
        <v>45</v>
      </c>
      <c r="DA570">
        <v>85</v>
      </c>
      <c r="DB570">
        <v>18</v>
      </c>
      <c r="DC570" t="s">
        <v>708</v>
      </c>
      <c r="DD570">
        <v>31355</v>
      </c>
      <c r="DE570">
        <v>0.4</v>
      </c>
      <c r="DF570">
        <v>2</v>
      </c>
      <c r="DG570">
        <v>0.1111</v>
      </c>
      <c r="DH570">
        <v>760</v>
      </c>
      <c r="DI570">
        <v>380</v>
      </c>
      <c r="DJ570">
        <v>2000</v>
      </c>
      <c r="DK570">
        <v>2.6316000000000002</v>
      </c>
      <c r="DL570">
        <v>0.13969999999999999</v>
      </c>
      <c r="DM570">
        <v>76</v>
      </c>
      <c r="DN570">
        <v>2000</v>
      </c>
    </row>
    <row r="571" spans="91:118" x14ac:dyDescent="0.25">
      <c r="CM571" t="s">
        <v>639</v>
      </c>
      <c r="CN571" t="s">
        <v>6</v>
      </c>
      <c r="CO571" t="s">
        <v>35</v>
      </c>
      <c r="CP571">
        <v>46098</v>
      </c>
      <c r="CQ571">
        <v>1</v>
      </c>
      <c r="CR571">
        <v>1</v>
      </c>
      <c r="CT571">
        <v>1</v>
      </c>
      <c r="CV571">
        <v>1.273148148148148E-4</v>
      </c>
      <c r="CW571">
        <v>1.273148148148148E-4</v>
      </c>
      <c r="CX571">
        <v>0.20096064814814815</v>
      </c>
      <c r="CY571">
        <v>0.1471412037037037</v>
      </c>
      <c r="CZ571">
        <v>78</v>
      </c>
      <c r="DA571">
        <v>134</v>
      </c>
      <c r="DB571">
        <v>18</v>
      </c>
      <c r="DC571" t="s">
        <v>695</v>
      </c>
      <c r="DD571">
        <v>30000</v>
      </c>
      <c r="DE571">
        <v>0.23080000000000001</v>
      </c>
      <c r="DF571">
        <v>1</v>
      </c>
      <c r="DG571">
        <v>5.5599999999999997E-2</v>
      </c>
      <c r="DH571">
        <v>8500</v>
      </c>
      <c r="DI571">
        <v>8500</v>
      </c>
      <c r="DJ571">
        <v>8500</v>
      </c>
      <c r="DK571">
        <v>1</v>
      </c>
      <c r="DL571">
        <v>0.1114</v>
      </c>
      <c r="DM571">
        <v>76</v>
      </c>
      <c r="DN571">
        <v>8500</v>
      </c>
    </row>
    <row r="572" spans="91:118" x14ac:dyDescent="0.25">
      <c r="CM572" t="s">
        <v>639</v>
      </c>
      <c r="CN572" t="s">
        <v>6</v>
      </c>
      <c r="CO572" t="s">
        <v>35</v>
      </c>
      <c r="CP572">
        <v>46105</v>
      </c>
      <c r="CQ572">
        <v>1</v>
      </c>
      <c r="CR572">
        <v>1</v>
      </c>
      <c r="CT572">
        <v>1</v>
      </c>
      <c r="CV572">
        <v>2.199074074074074E-4</v>
      </c>
      <c r="CW572">
        <v>2.199074074074074E-4</v>
      </c>
      <c r="CX572">
        <v>0.22096064814814814</v>
      </c>
      <c r="CY572">
        <v>0.18281249999999999</v>
      </c>
      <c r="CZ572">
        <v>71</v>
      </c>
      <c r="DA572">
        <v>136</v>
      </c>
      <c r="DB572">
        <v>24</v>
      </c>
      <c r="DC572" t="s">
        <v>816</v>
      </c>
      <c r="DD572">
        <v>42966</v>
      </c>
      <c r="DE572">
        <v>0.33800000000000002</v>
      </c>
      <c r="DF572">
        <v>1</v>
      </c>
      <c r="DG572">
        <v>4.1700000000000001E-2</v>
      </c>
      <c r="DH572">
        <v>600</v>
      </c>
      <c r="DI572">
        <v>600</v>
      </c>
      <c r="DJ572">
        <v>600</v>
      </c>
      <c r="DK572">
        <v>1</v>
      </c>
      <c r="DM572">
        <v>76</v>
      </c>
      <c r="DN572">
        <v>600</v>
      </c>
    </row>
    <row r="573" spans="91:118" x14ac:dyDescent="0.25">
      <c r="CM573" t="s">
        <v>639</v>
      </c>
      <c r="CN573" t="s">
        <v>6</v>
      </c>
      <c r="CO573" t="s">
        <v>97</v>
      </c>
      <c r="CP573">
        <v>46084</v>
      </c>
      <c r="CQ573">
        <v>1</v>
      </c>
      <c r="CR573">
        <v>1</v>
      </c>
      <c r="CT573">
        <v>1</v>
      </c>
      <c r="CV573">
        <v>0</v>
      </c>
      <c r="CW573">
        <v>0</v>
      </c>
      <c r="CX573">
        <v>0.18337962962962964</v>
      </c>
      <c r="CY573">
        <v>0.22968749999999999</v>
      </c>
      <c r="CZ573">
        <v>187</v>
      </c>
      <c r="DA573">
        <v>321</v>
      </c>
      <c r="DB573">
        <v>39</v>
      </c>
      <c r="DC573" t="s">
        <v>716</v>
      </c>
      <c r="DD573">
        <v>15595</v>
      </c>
      <c r="DE573">
        <v>0.20860000000000001</v>
      </c>
      <c r="DF573">
        <v>4</v>
      </c>
      <c r="DG573">
        <v>0.1026</v>
      </c>
      <c r="DH573">
        <v>2125</v>
      </c>
      <c r="DI573">
        <v>531</v>
      </c>
      <c r="DJ573">
        <v>1225</v>
      </c>
      <c r="DK573">
        <v>0.57650000000000001</v>
      </c>
      <c r="DM573">
        <v>76</v>
      </c>
      <c r="DN573">
        <v>408</v>
      </c>
    </row>
    <row r="574" spans="91:118" x14ac:dyDescent="0.25">
      <c r="CM574" t="s">
        <v>639</v>
      </c>
      <c r="CN574" t="s">
        <v>7</v>
      </c>
      <c r="CO574" t="s">
        <v>41</v>
      </c>
      <c r="CP574">
        <v>46085</v>
      </c>
      <c r="CQ574">
        <v>1</v>
      </c>
      <c r="CR574">
        <v>1</v>
      </c>
      <c r="CT574">
        <v>1</v>
      </c>
      <c r="CV574">
        <v>4.1666666666666669E-4</v>
      </c>
      <c r="CW574">
        <v>4.1666666666666669E-4</v>
      </c>
      <c r="CX574">
        <v>0.1867361111111111</v>
      </c>
      <c r="CY574">
        <v>0.1463888888888889</v>
      </c>
      <c r="CZ574">
        <v>63</v>
      </c>
      <c r="DA574">
        <v>150</v>
      </c>
      <c r="DB574">
        <v>38</v>
      </c>
      <c r="DC574" t="s">
        <v>726</v>
      </c>
      <c r="DD574">
        <v>6746</v>
      </c>
      <c r="DE574">
        <v>0.60319999999999996</v>
      </c>
      <c r="DF574">
        <v>1</v>
      </c>
      <c r="DG574">
        <v>2.63E-2</v>
      </c>
      <c r="DH574">
        <v>360</v>
      </c>
      <c r="DI574">
        <v>360</v>
      </c>
      <c r="DM574">
        <v>76</v>
      </c>
    </row>
    <row r="575" spans="91:118" x14ac:dyDescent="0.25">
      <c r="CM575" t="s">
        <v>639</v>
      </c>
      <c r="CN575" t="s">
        <v>7</v>
      </c>
      <c r="CO575" t="s">
        <v>41</v>
      </c>
      <c r="CP575">
        <v>46093</v>
      </c>
      <c r="CQ575">
        <v>1</v>
      </c>
      <c r="CR575">
        <v>1</v>
      </c>
      <c r="CT575">
        <v>1</v>
      </c>
      <c r="CV575">
        <v>2.0833333333333335E-4</v>
      </c>
      <c r="CW575">
        <v>2.0833333333333335E-4</v>
      </c>
      <c r="CX575">
        <v>0.1988425925925926</v>
      </c>
      <c r="CY575">
        <v>0.13947916666666665</v>
      </c>
      <c r="CZ575">
        <v>80</v>
      </c>
      <c r="DA575">
        <v>150</v>
      </c>
      <c r="DB575">
        <v>27</v>
      </c>
      <c r="DC575" t="s">
        <v>782</v>
      </c>
      <c r="DD575">
        <v>6746</v>
      </c>
      <c r="DE575">
        <v>0.33750000000000002</v>
      </c>
      <c r="DF575">
        <v>2</v>
      </c>
      <c r="DG575">
        <v>7.4099999999999999E-2</v>
      </c>
      <c r="DH575">
        <v>1298</v>
      </c>
      <c r="DI575">
        <v>649</v>
      </c>
      <c r="DJ575">
        <v>500</v>
      </c>
      <c r="DK575">
        <v>0.38519999999999999</v>
      </c>
      <c r="DL575">
        <v>0.20830000000000001</v>
      </c>
      <c r="DM575">
        <v>76</v>
      </c>
      <c r="DN575">
        <v>500</v>
      </c>
    </row>
    <row r="576" spans="91:118" x14ac:dyDescent="0.25">
      <c r="CM576" t="s">
        <v>639</v>
      </c>
      <c r="CN576" t="s">
        <v>7</v>
      </c>
      <c r="CO576" t="s">
        <v>41</v>
      </c>
      <c r="CP576">
        <v>46101</v>
      </c>
      <c r="CQ576">
        <v>1</v>
      </c>
      <c r="CR576">
        <v>1</v>
      </c>
      <c r="CT576">
        <v>1</v>
      </c>
      <c r="CV576">
        <v>3.9351851851851852E-4</v>
      </c>
      <c r="CW576">
        <v>3.9351851851851852E-4</v>
      </c>
      <c r="CX576">
        <v>0.1774537037037037</v>
      </c>
      <c r="CY576">
        <v>0.16471064814814815</v>
      </c>
      <c r="CZ576">
        <v>83</v>
      </c>
      <c r="DA576">
        <v>158</v>
      </c>
      <c r="DB576">
        <v>18</v>
      </c>
      <c r="DC576" t="s">
        <v>788</v>
      </c>
      <c r="DD576">
        <v>8580</v>
      </c>
      <c r="DE576">
        <v>0.21690000000000001</v>
      </c>
      <c r="DF576">
        <v>2</v>
      </c>
      <c r="DG576">
        <v>0.1111</v>
      </c>
      <c r="DH576">
        <v>500</v>
      </c>
      <c r="DI576">
        <v>250</v>
      </c>
      <c r="DJ576">
        <v>250</v>
      </c>
      <c r="DK576">
        <v>0.5</v>
      </c>
      <c r="DM576">
        <v>76</v>
      </c>
      <c r="DN576">
        <v>250</v>
      </c>
    </row>
    <row r="577" spans="91:118" x14ac:dyDescent="0.25">
      <c r="CM577" t="s">
        <v>639</v>
      </c>
      <c r="CN577" t="s">
        <v>7</v>
      </c>
      <c r="CO577" t="s">
        <v>495</v>
      </c>
      <c r="CP577">
        <v>46090</v>
      </c>
      <c r="CQ577">
        <v>1</v>
      </c>
      <c r="CR577">
        <v>1</v>
      </c>
      <c r="CT577">
        <v>1</v>
      </c>
      <c r="CV577">
        <v>1.1342592592592593E-3</v>
      </c>
      <c r="CW577">
        <v>1.1342592592592593E-3</v>
      </c>
      <c r="CX577">
        <v>0.19061342592592592</v>
      </c>
      <c r="CY577">
        <v>0.13291666666666666</v>
      </c>
      <c r="CZ577">
        <v>132</v>
      </c>
      <c r="DA577">
        <v>256</v>
      </c>
      <c r="DB577">
        <v>33</v>
      </c>
      <c r="DC577" t="s">
        <v>852</v>
      </c>
      <c r="DD577">
        <v>6761</v>
      </c>
      <c r="DE577">
        <v>0.25</v>
      </c>
      <c r="DF577">
        <v>3</v>
      </c>
      <c r="DG577">
        <v>9.0899999999999995E-2</v>
      </c>
      <c r="DH577">
        <v>1350</v>
      </c>
      <c r="DI577">
        <v>450</v>
      </c>
      <c r="DJ577">
        <v>350</v>
      </c>
      <c r="DK577">
        <v>0.25929999999999997</v>
      </c>
      <c r="DL577">
        <v>1.6400000000000001E-2</v>
      </c>
      <c r="DM577">
        <v>76</v>
      </c>
      <c r="DN577">
        <v>175</v>
      </c>
    </row>
    <row r="578" spans="91:118" x14ac:dyDescent="0.25">
      <c r="CM578" t="s">
        <v>639</v>
      </c>
      <c r="CN578" t="s">
        <v>7</v>
      </c>
      <c r="CO578" t="s">
        <v>495</v>
      </c>
      <c r="CP578">
        <v>46091</v>
      </c>
      <c r="CQ578">
        <v>1</v>
      </c>
      <c r="CR578">
        <v>1</v>
      </c>
      <c r="CS578">
        <v>1</v>
      </c>
      <c r="CV578">
        <v>5.4745370370370373E-3</v>
      </c>
      <c r="CW578">
        <v>5.4745370370370373E-3</v>
      </c>
      <c r="CX578">
        <v>0.24636574074074075</v>
      </c>
      <c r="CY578">
        <v>0.11797453703703703</v>
      </c>
      <c r="CZ578">
        <v>162</v>
      </c>
      <c r="DA578">
        <v>320</v>
      </c>
      <c r="DB578">
        <v>44</v>
      </c>
      <c r="DC578" t="s">
        <v>1138</v>
      </c>
      <c r="DD578">
        <v>7427</v>
      </c>
      <c r="DE578">
        <v>0.27160000000000001</v>
      </c>
      <c r="DF578">
        <v>6</v>
      </c>
      <c r="DG578">
        <v>0.13639999999999999</v>
      </c>
      <c r="DH578">
        <v>1400</v>
      </c>
      <c r="DI578">
        <v>233</v>
      </c>
      <c r="DJ578">
        <v>1000</v>
      </c>
      <c r="DK578">
        <v>0.71430000000000005</v>
      </c>
      <c r="DL578">
        <v>0.23400000000000001</v>
      </c>
      <c r="DM578">
        <v>76</v>
      </c>
      <c r="DN578">
        <v>250</v>
      </c>
    </row>
    <row r="579" spans="91:118" x14ac:dyDescent="0.25">
      <c r="CM579" t="s">
        <v>639</v>
      </c>
      <c r="CN579" t="s">
        <v>7</v>
      </c>
      <c r="CO579" t="s">
        <v>495</v>
      </c>
      <c r="CP579">
        <v>46100</v>
      </c>
      <c r="CQ579">
        <v>1</v>
      </c>
      <c r="CR579">
        <v>1</v>
      </c>
      <c r="CT579">
        <v>1</v>
      </c>
      <c r="CV579">
        <v>2.4537037037037036E-3</v>
      </c>
      <c r="CW579">
        <v>2.4537037037037036E-3</v>
      </c>
      <c r="CX579">
        <v>0.15944444444444444</v>
      </c>
      <c r="CY579">
        <v>0.21682870370370369</v>
      </c>
      <c r="CZ579">
        <v>158</v>
      </c>
      <c r="DA579">
        <v>324</v>
      </c>
      <c r="DB579">
        <v>30</v>
      </c>
      <c r="DC579" t="s">
        <v>786</v>
      </c>
      <c r="DD579">
        <v>7615</v>
      </c>
      <c r="DE579">
        <v>0.18990000000000001</v>
      </c>
      <c r="DF579">
        <v>2</v>
      </c>
      <c r="DG579">
        <v>6.6699999999999995E-2</v>
      </c>
      <c r="DH579">
        <v>450</v>
      </c>
      <c r="DI579">
        <v>225</v>
      </c>
      <c r="DM579">
        <v>76</v>
      </c>
    </row>
    <row r="580" spans="91:118" x14ac:dyDescent="0.25">
      <c r="CM580" t="s">
        <v>639</v>
      </c>
      <c r="CN580" t="s">
        <v>7</v>
      </c>
      <c r="CO580" t="s">
        <v>49</v>
      </c>
      <c r="CP580">
        <v>46108</v>
      </c>
      <c r="CQ580">
        <v>1</v>
      </c>
      <c r="CR580">
        <v>1</v>
      </c>
      <c r="CS580">
        <v>1</v>
      </c>
      <c r="CV580">
        <v>2.5555555555555557E-2</v>
      </c>
      <c r="CW580">
        <v>2.5555555555555557E-2</v>
      </c>
      <c r="CX580">
        <v>0.16252314814814814</v>
      </c>
      <c r="CY580">
        <v>0.15868055555555555</v>
      </c>
      <c r="CZ580">
        <v>51</v>
      </c>
      <c r="DA580">
        <v>92</v>
      </c>
      <c r="DB580">
        <v>10</v>
      </c>
      <c r="DC580">
        <v>2.4</v>
      </c>
      <c r="DD580">
        <v>20329</v>
      </c>
      <c r="DE580">
        <v>0.1961</v>
      </c>
      <c r="DF580">
        <v>3</v>
      </c>
      <c r="DG580">
        <v>0.3</v>
      </c>
      <c r="DH580">
        <v>2300</v>
      </c>
      <c r="DI580">
        <v>767</v>
      </c>
      <c r="DJ580">
        <v>1700</v>
      </c>
      <c r="DK580">
        <v>0.73909999999999998</v>
      </c>
      <c r="DL580">
        <v>0.1381</v>
      </c>
      <c r="DM580">
        <v>76</v>
      </c>
      <c r="DN580">
        <v>850</v>
      </c>
    </row>
    <row r="581" spans="91:118" x14ac:dyDescent="0.25">
      <c r="CM581" t="s">
        <v>639</v>
      </c>
      <c r="CN581" t="s">
        <v>7</v>
      </c>
      <c r="CO581" t="s">
        <v>77</v>
      </c>
      <c r="CP581">
        <v>46091</v>
      </c>
      <c r="CQ581">
        <v>1</v>
      </c>
      <c r="CR581">
        <v>1</v>
      </c>
      <c r="CS581">
        <v>1</v>
      </c>
      <c r="CV581">
        <v>1.7627314814814814E-2</v>
      </c>
      <c r="CW581">
        <v>1.7627314814814814E-2</v>
      </c>
      <c r="CX581">
        <v>0.19712962962962963</v>
      </c>
      <c r="CY581">
        <v>0.1501736111111111</v>
      </c>
      <c r="CZ581">
        <v>124</v>
      </c>
      <c r="DA581">
        <v>304</v>
      </c>
      <c r="DB581">
        <v>42</v>
      </c>
      <c r="DC581" t="s">
        <v>1087</v>
      </c>
      <c r="DD581">
        <v>23947</v>
      </c>
      <c r="DE581">
        <v>0.3387</v>
      </c>
      <c r="DF581">
        <v>1</v>
      </c>
      <c r="DG581">
        <v>2.3800000000000002E-2</v>
      </c>
      <c r="DH581">
        <v>5954</v>
      </c>
      <c r="DI581">
        <v>5954</v>
      </c>
      <c r="DJ581">
        <v>5954</v>
      </c>
      <c r="DK581">
        <v>1</v>
      </c>
      <c r="DL581">
        <v>0.1179</v>
      </c>
      <c r="DM581">
        <v>76</v>
      </c>
      <c r="DN581">
        <v>5954</v>
      </c>
    </row>
    <row r="582" spans="91:118" x14ac:dyDescent="0.25">
      <c r="CM582" t="s">
        <v>639</v>
      </c>
      <c r="CN582" t="s">
        <v>7</v>
      </c>
      <c r="CO582" t="s">
        <v>557</v>
      </c>
      <c r="CP582">
        <v>46084</v>
      </c>
      <c r="CQ582">
        <v>1</v>
      </c>
      <c r="CR582">
        <v>1</v>
      </c>
      <c r="CV582">
        <v>3.6226851851851854E-3</v>
      </c>
      <c r="CW582">
        <v>3.6226851851851854E-3</v>
      </c>
      <c r="CX582">
        <v>0.36348379629629629</v>
      </c>
      <c r="CY582">
        <v>8.5833333333333331E-2</v>
      </c>
      <c r="CZ582">
        <v>118</v>
      </c>
      <c r="DA582">
        <v>189</v>
      </c>
      <c r="DB582">
        <v>46</v>
      </c>
      <c r="DC582" t="s">
        <v>854</v>
      </c>
      <c r="DD582">
        <v>5025</v>
      </c>
      <c r="DE582">
        <v>0.38979999999999998</v>
      </c>
      <c r="DF582">
        <v>3</v>
      </c>
      <c r="DG582">
        <v>6.5199999999999994E-2</v>
      </c>
      <c r="DH582">
        <v>790</v>
      </c>
      <c r="DI582">
        <v>263</v>
      </c>
      <c r="DM582">
        <v>76</v>
      </c>
    </row>
    <row r="583" spans="91:118" x14ac:dyDescent="0.25">
      <c r="CM583" t="s">
        <v>639</v>
      </c>
      <c r="CN583" t="s">
        <v>7</v>
      </c>
      <c r="CO583" t="s">
        <v>557</v>
      </c>
      <c r="CP583">
        <v>46105</v>
      </c>
      <c r="CQ583">
        <v>1</v>
      </c>
      <c r="CR583">
        <v>1</v>
      </c>
      <c r="CT583">
        <v>1</v>
      </c>
      <c r="CV583">
        <v>0</v>
      </c>
      <c r="CW583">
        <v>0</v>
      </c>
      <c r="CX583">
        <v>0.24060185185185184</v>
      </c>
      <c r="CY583">
        <v>0.15684027777777779</v>
      </c>
      <c r="CZ583">
        <v>158</v>
      </c>
      <c r="DA583">
        <v>321</v>
      </c>
      <c r="DB583">
        <v>44</v>
      </c>
      <c r="DC583" t="s">
        <v>745</v>
      </c>
      <c r="DD583">
        <v>9609</v>
      </c>
      <c r="DE583">
        <v>0.27850000000000003</v>
      </c>
      <c r="DF583">
        <v>1</v>
      </c>
      <c r="DG583">
        <v>2.2700000000000001E-2</v>
      </c>
      <c r="DH583">
        <v>385</v>
      </c>
      <c r="DI583">
        <v>385</v>
      </c>
      <c r="DM583">
        <v>76</v>
      </c>
    </row>
    <row r="584" spans="91:118" x14ac:dyDescent="0.25">
      <c r="CM584" t="s">
        <v>639</v>
      </c>
      <c r="CN584" t="s">
        <v>7</v>
      </c>
      <c r="CO584" t="s">
        <v>557</v>
      </c>
      <c r="CP584">
        <v>46111</v>
      </c>
      <c r="CQ584">
        <v>1</v>
      </c>
      <c r="CR584">
        <v>1</v>
      </c>
      <c r="CT584">
        <v>1</v>
      </c>
      <c r="CV584">
        <v>7.8703703703703705E-4</v>
      </c>
      <c r="CW584">
        <v>7.8703703703703705E-4</v>
      </c>
      <c r="CX584">
        <v>0.18381944444444445</v>
      </c>
      <c r="CY584">
        <v>0.1854513888888889</v>
      </c>
      <c r="CZ584">
        <v>139</v>
      </c>
      <c r="DA584">
        <v>274</v>
      </c>
      <c r="DB584">
        <v>40</v>
      </c>
      <c r="DC584">
        <v>1.55</v>
      </c>
      <c r="DD584">
        <v>15666</v>
      </c>
      <c r="DE584">
        <v>0.2878</v>
      </c>
      <c r="DF584">
        <v>2</v>
      </c>
      <c r="DG584">
        <v>0.05</v>
      </c>
      <c r="DH584">
        <v>995</v>
      </c>
      <c r="DI584">
        <v>498</v>
      </c>
      <c r="DM584">
        <v>76</v>
      </c>
    </row>
    <row r="585" spans="91:118" x14ac:dyDescent="0.25">
      <c r="CM585" t="s">
        <v>639</v>
      </c>
      <c r="CN585" t="s">
        <v>3</v>
      </c>
      <c r="CO585" t="s">
        <v>174</v>
      </c>
      <c r="CP585">
        <v>46100</v>
      </c>
      <c r="CQ585">
        <v>1</v>
      </c>
      <c r="CR585">
        <v>1</v>
      </c>
      <c r="CT585">
        <v>1</v>
      </c>
      <c r="CV585">
        <v>1.1574074074074073E-5</v>
      </c>
      <c r="CW585">
        <v>1.1574074074074073E-5</v>
      </c>
      <c r="CX585">
        <v>0.16377314814814814</v>
      </c>
      <c r="CY585">
        <v>0.13760416666666667</v>
      </c>
      <c r="CZ585">
        <v>240</v>
      </c>
      <c r="DA585">
        <v>287</v>
      </c>
      <c r="DB585">
        <v>19</v>
      </c>
      <c r="DC585" t="s">
        <v>796</v>
      </c>
      <c r="DD585">
        <v>22309</v>
      </c>
      <c r="DE585">
        <v>7.9200000000000007E-2</v>
      </c>
      <c r="DF585">
        <v>1</v>
      </c>
      <c r="DG585">
        <v>5.2600000000000001E-2</v>
      </c>
      <c r="DH585">
        <v>250</v>
      </c>
      <c r="DI585">
        <v>250</v>
      </c>
      <c r="DJ585">
        <v>250</v>
      </c>
      <c r="DK585">
        <v>1</v>
      </c>
      <c r="DL585">
        <v>0.51</v>
      </c>
      <c r="DM585">
        <v>76</v>
      </c>
      <c r="DN585">
        <v>250</v>
      </c>
    </row>
    <row r="586" spans="91:118" x14ac:dyDescent="0.25">
      <c r="CM586" t="s">
        <v>639</v>
      </c>
      <c r="CN586" t="s">
        <v>3</v>
      </c>
      <c r="CO586" t="s">
        <v>96</v>
      </c>
      <c r="CP586">
        <v>46083</v>
      </c>
      <c r="CQ586">
        <v>1</v>
      </c>
      <c r="CR586">
        <v>1</v>
      </c>
      <c r="CT586">
        <v>1</v>
      </c>
      <c r="CV586">
        <v>0</v>
      </c>
      <c r="CW586">
        <v>0</v>
      </c>
      <c r="CX586">
        <v>4.8379629629629627E-2</v>
      </c>
      <c r="CY586">
        <v>3.6689814814814814E-3</v>
      </c>
      <c r="CZ586">
        <v>75</v>
      </c>
      <c r="DA586">
        <v>125</v>
      </c>
      <c r="DB586">
        <v>25</v>
      </c>
      <c r="DC586">
        <v>1.84</v>
      </c>
      <c r="DD586">
        <v>28416</v>
      </c>
      <c r="DE586">
        <v>0.33329999999999999</v>
      </c>
      <c r="DF586">
        <v>4</v>
      </c>
      <c r="DG586">
        <v>0.16</v>
      </c>
      <c r="DH586">
        <v>6350</v>
      </c>
      <c r="DI586">
        <v>1588</v>
      </c>
      <c r="DJ586">
        <v>1400</v>
      </c>
      <c r="DK586">
        <v>0.2205</v>
      </c>
      <c r="DL586">
        <v>0.39479999999999998</v>
      </c>
      <c r="DM586">
        <v>76</v>
      </c>
      <c r="DN586">
        <v>700</v>
      </c>
    </row>
    <row r="587" spans="91:118" x14ac:dyDescent="0.25">
      <c r="CM587" t="s">
        <v>639</v>
      </c>
      <c r="CN587" t="s">
        <v>3</v>
      </c>
      <c r="CO587" t="s">
        <v>29</v>
      </c>
      <c r="CP587">
        <v>46106</v>
      </c>
      <c r="CQ587">
        <v>1</v>
      </c>
      <c r="CR587">
        <v>1</v>
      </c>
      <c r="CT587">
        <v>1</v>
      </c>
      <c r="CV587">
        <v>5.0925925925925921E-4</v>
      </c>
      <c r="CW587">
        <v>5.0925925925925921E-4</v>
      </c>
      <c r="CX587">
        <v>0.14440972222222223</v>
      </c>
      <c r="CY587">
        <v>0.1781712962962963</v>
      </c>
      <c r="CZ587">
        <v>75</v>
      </c>
      <c r="DA587">
        <v>136</v>
      </c>
      <c r="DB587">
        <v>16</v>
      </c>
      <c r="DC587">
        <v>2.1875</v>
      </c>
      <c r="DD587">
        <v>12858</v>
      </c>
      <c r="DE587">
        <v>0.21329999999999999</v>
      </c>
      <c r="DF587">
        <v>5</v>
      </c>
      <c r="DG587">
        <v>0.3125</v>
      </c>
      <c r="DH587">
        <v>1742</v>
      </c>
      <c r="DI587">
        <v>348</v>
      </c>
      <c r="DJ587">
        <v>1185</v>
      </c>
      <c r="DK587">
        <v>0.68030000000000002</v>
      </c>
      <c r="DL587">
        <v>0.2485</v>
      </c>
      <c r="DM587">
        <v>76</v>
      </c>
      <c r="DN587">
        <v>395</v>
      </c>
    </row>
    <row r="588" spans="91:118" x14ac:dyDescent="0.25">
      <c r="CM588" t="s">
        <v>639</v>
      </c>
      <c r="CN588" t="s">
        <v>3</v>
      </c>
      <c r="CO588" t="s">
        <v>38</v>
      </c>
      <c r="CP588">
        <v>46112</v>
      </c>
      <c r="CQ588">
        <v>1</v>
      </c>
      <c r="CR588">
        <v>1</v>
      </c>
      <c r="CS588">
        <v>1</v>
      </c>
      <c r="CV588">
        <v>1.0613425925925925E-2</v>
      </c>
      <c r="CW588">
        <v>1.0613425925925925E-2</v>
      </c>
      <c r="CX588">
        <v>0.21065972222222223</v>
      </c>
      <c r="CY588">
        <v>0.15349537037037037</v>
      </c>
      <c r="CZ588">
        <v>78</v>
      </c>
      <c r="DA588">
        <v>96</v>
      </c>
      <c r="DB588">
        <v>31</v>
      </c>
      <c r="DC588" t="s">
        <v>986</v>
      </c>
      <c r="DD588">
        <v>16357</v>
      </c>
      <c r="DE588">
        <v>0.39739999999999998</v>
      </c>
      <c r="DF588">
        <v>1</v>
      </c>
      <c r="DG588">
        <v>3.2300000000000002E-2</v>
      </c>
      <c r="DH588">
        <v>10000</v>
      </c>
      <c r="DI588">
        <v>10000</v>
      </c>
      <c r="DJ588">
        <v>10000</v>
      </c>
      <c r="DK588">
        <v>1</v>
      </c>
      <c r="DL588">
        <v>0.3896</v>
      </c>
      <c r="DM588">
        <v>76</v>
      </c>
      <c r="DN588">
        <v>10000</v>
      </c>
    </row>
    <row r="589" spans="91:118" x14ac:dyDescent="0.25">
      <c r="CM589" t="s">
        <v>639</v>
      </c>
      <c r="CN589" t="s">
        <v>3</v>
      </c>
      <c r="CO589" t="s">
        <v>78</v>
      </c>
      <c r="CP589">
        <v>46093</v>
      </c>
      <c r="CQ589">
        <v>1</v>
      </c>
      <c r="CR589">
        <v>1</v>
      </c>
      <c r="CT589">
        <v>1</v>
      </c>
      <c r="CV589">
        <v>1.9675925925925926E-4</v>
      </c>
      <c r="CW589">
        <v>1.9675925925925926E-4</v>
      </c>
      <c r="CX589">
        <v>0.21033564814814815</v>
      </c>
      <c r="CY589">
        <v>0.13321759259259258</v>
      </c>
      <c r="CZ589">
        <v>55</v>
      </c>
      <c r="DA589">
        <v>132</v>
      </c>
      <c r="DB589">
        <v>29</v>
      </c>
      <c r="DC589" t="s">
        <v>1015</v>
      </c>
      <c r="DD589">
        <v>16467</v>
      </c>
      <c r="DE589">
        <v>0.52729999999999999</v>
      </c>
      <c r="DF589">
        <v>4</v>
      </c>
      <c r="DG589">
        <v>0.13789999999999999</v>
      </c>
      <c r="DH589">
        <v>5550</v>
      </c>
      <c r="DI589">
        <v>1388</v>
      </c>
      <c r="DJ589">
        <v>2150</v>
      </c>
      <c r="DK589">
        <v>0.38740000000000002</v>
      </c>
      <c r="DL589">
        <v>7.2300000000000003E-2</v>
      </c>
      <c r="DM589">
        <v>76</v>
      </c>
      <c r="DN589">
        <v>1075</v>
      </c>
    </row>
    <row r="590" spans="91:118" x14ac:dyDescent="0.25">
      <c r="CM590" t="s">
        <v>639</v>
      </c>
      <c r="CN590" t="s">
        <v>3</v>
      </c>
      <c r="CO590" t="s">
        <v>78</v>
      </c>
      <c r="CP590">
        <v>46094</v>
      </c>
      <c r="CQ590">
        <v>1</v>
      </c>
      <c r="CR590">
        <v>1</v>
      </c>
      <c r="CV590">
        <v>2.6620370370370372E-4</v>
      </c>
      <c r="CW590">
        <v>2.6620370370370372E-4</v>
      </c>
      <c r="CX590">
        <v>0.10986111111111112</v>
      </c>
      <c r="CY590">
        <v>0.27807870370370369</v>
      </c>
      <c r="CZ590">
        <v>47</v>
      </c>
      <c r="DA590">
        <v>115</v>
      </c>
      <c r="DB590">
        <v>16</v>
      </c>
      <c r="DC590">
        <v>1.6875</v>
      </c>
      <c r="DD590">
        <v>24003</v>
      </c>
      <c r="DE590">
        <v>0.34039999999999998</v>
      </c>
      <c r="DF590">
        <v>2</v>
      </c>
      <c r="DG590">
        <v>0.125</v>
      </c>
      <c r="DH590">
        <v>1500</v>
      </c>
      <c r="DI590">
        <v>750</v>
      </c>
      <c r="DJ590">
        <v>1000</v>
      </c>
      <c r="DK590">
        <v>0.66669999999999996</v>
      </c>
      <c r="DL590">
        <v>0.79569999999999996</v>
      </c>
      <c r="DM590">
        <v>76</v>
      </c>
      <c r="DN590">
        <v>1000</v>
      </c>
    </row>
    <row r="591" spans="91:118" x14ac:dyDescent="0.25">
      <c r="CM591" t="s">
        <v>639</v>
      </c>
      <c r="CN591" t="s">
        <v>3</v>
      </c>
      <c r="CO591" t="s">
        <v>78</v>
      </c>
      <c r="CP591">
        <v>46106</v>
      </c>
      <c r="CQ591">
        <v>1</v>
      </c>
      <c r="CR591">
        <v>1</v>
      </c>
      <c r="CT591">
        <v>1</v>
      </c>
      <c r="CV591">
        <v>4.7453703703703704E-4</v>
      </c>
      <c r="CW591">
        <v>4.7453703703703704E-4</v>
      </c>
      <c r="CX591">
        <v>0.21265046296296297</v>
      </c>
      <c r="CY591">
        <v>0.11108796296296296</v>
      </c>
      <c r="CZ591">
        <v>68</v>
      </c>
      <c r="DA591">
        <v>122</v>
      </c>
      <c r="DB591">
        <v>25</v>
      </c>
      <c r="DC591">
        <v>1.88</v>
      </c>
      <c r="DD591">
        <v>17224</v>
      </c>
      <c r="DE591">
        <v>0.36759999999999998</v>
      </c>
      <c r="DF591">
        <v>3</v>
      </c>
      <c r="DG591">
        <v>0.12</v>
      </c>
      <c r="DH591">
        <v>5550</v>
      </c>
      <c r="DI591">
        <v>1850</v>
      </c>
      <c r="DJ591">
        <v>4000</v>
      </c>
      <c r="DK591">
        <v>0.72070000000000001</v>
      </c>
      <c r="DL591">
        <v>0.20430000000000001</v>
      </c>
      <c r="DM591">
        <v>76</v>
      </c>
      <c r="DN591">
        <v>4000</v>
      </c>
    </row>
    <row r="592" spans="91:118" x14ac:dyDescent="0.25">
      <c r="CM592" t="s">
        <v>639</v>
      </c>
      <c r="CN592" t="s">
        <v>3</v>
      </c>
      <c r="CO592" t="s">
        <v>76</v>
      </c>
      <c r="CP592">
        <v>46085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0.20722222222222222</v>
      </c>
      <c r="CY592">
        <v>0.16527777777777777</v>
      </c>
      <c r="CZ592">
        <v>45</v>
      </c>
      <c r="DA592">
        <v>81</v>
      </c>
      <c r="DB592">
        <v>25</v>
      </c>
      <c r="DC592">
        <v>1.76</v>
      </c>
      <c r="DD592">
        <v>20334</v>
      </c>
      <c r="DE592">
        <v>0.55559999999999998</v>
      </c>
      <c r="DF592">
        <v>3</v>
      </c>
      <c r="DG592">
        <v>0.12</v>
      </c>
      <c r="DH592">
        <v>11110</v>
      </c>
      <c r="DI592">
        <v>3703</v>
      </c>
      <c r="DJ592">
        <v>8110</v>
      </c>
      <c r="DK592">
        <v>0.73</v>
      </c>
      <c r="DL592">
        <v>0.2676</v>
      </c>
      <c r="DM592">
        <v>76</v>
      </c>
      <c r="DN592">
        <v>4055</v>
      </c>
    </row>
    <row r="593" spans="91:118" x14ac:dyDescent="0.25">
      <c r="CM593" t="s">
        <v>639</v>
      </c>
      <c r="CN593" t="s">
        <v>125</v>
      </c>
      <c r="CO593" t="s">
        <v>18</v>
      </c>
      <c r="CP593">
        <v>46092</v>
      </c>
      <c r="CQ593">
        <v>1</v>
      </c>
      <c r="CR593">
        <v>1</v>
      </c>
      <c r="CT593">
        <v>1</v>
      </c>
      <c r="CV593">
        <v>2.0833333333333335E-4</v>
      </c>
      <c r="CW593">
        <v>2.0833333333333335E-4</v>
      </c>
      <c r="CX593">
        <v>0.24765046296296298</v>
      </c>
      <c r="CY593">
        <v>8.9305555555555555E-2</v>
      </c>
      <c r="CZ593">
        <v>130</v>
      </c>
      <c r="DA593">
        <v>267</v>
      </c>
      <c r="DB593">
        <v>14</v>
      </c>
      <c r="DC593">
        <v>1.5</v>
      </c>
      <c r="DD593">
        <v>38638</v>
      </c>
      <c r="DE593">
        <v>0.1077</v>
      </c>
      <c r="DM593">
        <v>74</v>
      </c>
    </row>
    <row r="594" spans="91:118" x14ac:dyDescent="0.25">
      <c r="CM594" t="s">
        <v>639</v>
      </c>
      <c r="CN594" t="s">
        <v>125</v>
      </c>
      <c r="CO594" t="s">
        <v>18</v>
      </c>
      <c r="CP594">
        <v>46106</v>
      </c>
      <c r="CQ594">
        <v>1</v>
      </c>
      <c r="CR594">
        <v>1</v>
      </c>
      <c r="CT594">
        <v>1</v>
      </c>
      <c r="CV594">
        <v>9.2592592592592588E-5</v>
      </c>
      <c r="CW594">
        <v>9.2592592592592588E-5</v>
      </c>
      <c r="CX594">
        <v>0.15659722222222222</v>
      </c>
      <c r="CY594">
        <v>0.17292824074074073</v>
      </c>
      <c r="CZ594">
        <v>106</v>
      </c>
      <c r="DA594">
        <v>224</v>
      </c>
      <c r="DB594">
        <v>10</v>
      </c>
      <c r="DC594">
        <v>1.2</v>
      </c>
      <c r="DD594">
        <v>24964</v>
      </c>
      <c r="DE594">
        <v>9.4299999999999995E-2</v>
      </c>
      <c r="DM594">
        <v>74</v>
      </c>
    </row>
    <row r="595" spans="91:118" x14ac:dyDescent="0.25">
      <c r="CM595" t="s">
        <v>639</v>
      </c>
      <c r="CN595" t="s">
        <v>125</v>
      </c>
      <c r="CO595" t="s">
        <v>18</v>
      </c>
      <c r="CP595">
        <v>46107</v>
      </c>
      <c r="CQ595">
        <v>1</v>
      </c>
      <c r="CR595">
        <v>1</v>
      </c>
      <c r="CT595">
        <v>1</v>
      </c>
      <c r="CV595">
        <v>1.0416666666666667E-4</v>
      </c>
      <c r="CW595">
        <v>1.0416666666666667E-4</v>
      </c>
      <c r="CX595">
        <v>0.19021990740740741</v>
      </c>
      <c r="CY595">
        <v>0.14902777777777779</v>
      </c>
      <c r="CZ595">
        <v>136</v>
      </c>
      <c r="DA595">
        <v>275</v>
      </c>
      <c r="DB595">
        <v>12</v>
      </c>
      <c r="DC595">
        <v>1.25</v>
      </c>
      <c r="DD595">
        <v>32563</v>
      </c>
      <c r="DE595">
        <v>8.8200000000000001E-2</v>
      </c>
      <c r="DM595">
        <v>74</v>
      </c>
    </row>
    <row r="596" spans="91:118" x14ac:dyDescent="0.25">
      <c r="CM596" t="s">
        <v>639</v>
      </c>
      <c r="CN596" t="s">
        <v>125</v>
      </c>
      <c r="CO596" t="s">
        <v>18</v>
      </c>
      <c r="CP596">
        <v>46111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0.20731481481481481</v>
      </c>
      <c r="CY596">
        <v>0.16715277777777779</v>
      </c>
      <c r="CZ596">
        <v>149</v>
      </c>
      <c r="DA596">
        <v>278</v>
      </c>
      <c r="DB596">
        <v>13</v>
      </c>
      <c r="DC596" t="s">
        <v>739</v>
      </c>
      <c r="DD596">
        <v>32820</v>
      </c>
      <c r="DE596">
        <v>8.72E-2</v>
      </c>
      <c r="DM596">
        <v>74</v>
      </c>
    </row>
    <row r="597" spans="91:118" x14ac:dyDescent="0.25">
      <c r="CM597" t="s">
        <v>639</v>
      </c>
      <c r="CN597" t="s">
        <v>125</v>
      </c>
      <c r="CO597" t="s">
        <v>18</v>
      </c>
      <c r="CP597">
        <v>46112</v>
      </c>
      <c r="CQ597">
        <v>1</v>
      </c>
      <c r="CR597">
        <v>1</v>
      </c>
      <c r="CS597">
        <v>1</v>
      </c>
      <c r="CV597">
        <v>5.8333333333333336E-3</v>
      </c>
      <c r="CW597">
        <v>5.8333333333333336E-3</v>
      </c>
      <c r="CX597">
        <v>0.21568287037037037</v>
      </c>
      <c r="CY597">
        <v>0.1569675925925926</v>
      </c>
      <c r="CZ597">
        <v>117</v>
      </c>
      <c r="DA597">
        <v>233</v>
      </c>
      <c r="DB597">
        <v>16</v>
      </c>
      <c r="DC597">
        <v>1.3125</v>
      </c>
      <c r="DD597">
        <v>31579</v>
      </c>
      <c r="DE597">
        <v>0.1368</v>
      </c>
      <c r="DF597">
        <v>1</v>
      </c>
      <c r="DG597">
        <v>6.25E-2</v>
      </c>
      <c r="DH597">
        <v>4000</v>
      </c>
      <c r="DI597">
        <v>4000</v>
      </c>
      <c r="DJ597">
        <v>4000</v>
      </c>
      <c r="DK597">
        <v>1</v>
      </c>
      <c r="DL597">
        <v>0.15509999999999999</v>
      </c>
      <c r="DM597">
        <v>74</v>
      </c>
      <c r="DN597">
        <v>4000</v>
      </c>
    </row>
    <row r="598" spans="91:118" x14ac:dyDescent="0.25">
      <c r="CM598" t="s">
        <v>639</v>
      </c>
      <c r="CN598" t="s">
        <v>125</v>
      </c>
      <c r="CO598" t="s">
        <v>109</v>
      </c>
      <c r="CP598">
        <v>46083</v>
      </c>
      <c r="CQ598">
        <v>1</v>
      </c>
      <c r="CR598">
        <v>1</v>
      </c>
      <c r="CT598">
        <v>1</v>
      </c>
      <c r="CV598">
        <v>6.134259259259259E-4</v>
      </c>
      <c r="CW598">
        <v>6.134259259259259E-4</v>
      </c>
      <c r="CX598">
        <v>0.23053240740740741</v>
      </c>
      <c r="CY598">
        <v>5.6631944444444443E-2</v>
      </c>
      <c r="CZ598">
        <v>110</v>
      </c>
      <c r="DA598">
        <v>196</v>
      </c>
      <c r="DB598">
        <v>12</v>
      </c>
      <c r="DC598" t="s">
        <v>816</v>
      </c>
      <c r="DD598">
        <v>38941</v>
      </c>
      <c r="DE598">
        <v>0.1091</v>
      </c>
      <c r="DF598">
        <v>2</v>
      </c>
      <c r="DG598">
        <v>0.16669999999999999</v>
      </c>
      <c r="DH598">
        <v>4350</v>
      </c>
      <c r="DI598">
        <v>2175</v>
      </c>
      <c r="DJ598">
        <v>4350</v>
      </c>
      <c r="DK598">
        <v>1</v>
      </c>
      <c r="DM598">
        <v>74</v>
      </c>
      <c r="DN598">
        <v>2175</v>
      </c>
    </row>
    <row r="599" spans="91:118" x14ac:dyDescent="0.25">
      <c r="CM599" t="s">
        <v>639</v>
      </c>
      <c r="CN599" t="s">
        <v>125</v>
      </c>
      <c r="CO599" t="s">
        <v>109</v>
      </c>
      <c r="CP599">
        <v>46107</v>
      </c>
      <c r="CQ599">
        <v>1</v>
      </c>
      <c r="CR599">
        <v>1</v>
      </c>
      <c r="CT599">
        <v>1</v>
      </c>
      <c r="CV599">
        <v>2.199074074074074E-4</v>
      </c>
      <c r="CW599">
        <v>2.199074074074074E-4</v>
      </c>
      <c r="CX599">
        <v>0.20563657407407407</v>
      </c>
      <c r="CY599">
        <v>0.14399305555555555</v>
      </c>
      <c r="CZ599">
        <v>135</v>
      </c>
      <c r="DA599">
        <v>210</v>
      </c>
      <c r="DB599">
        <v>10</v>
      </c>
      <c r="DC599">
        <v>2.2000000000000002</v>
      </c>
      <c r="DD599">
        <v>26468</v>
      </c>
      <c r="DE599">
        <v>7.4099999999999999E-2</v>
      </c>
      <c r="DM599">
        <v>74</v>
      </c>
    </row>
    <row r="600" spans="91:118" x14ac:dyDescent="0.25">
      <c r="CM600" t="s">
        <v>639</v>
      </c>
      <c r="CN600" t="s">
        <v>125</v>
      </c>
      <c r="CO600" t="s">
        <v>109</v>
      </c>
      <c r="CP600">
        <v>46111</v>
      </c>
      <c r="CQ600">
        <v>1</v>
      </c>
      <c r="CR600">
        <v>1</v>
      </c>
      <c r="CT600">
        <v>1</v>
      </c>
      <c r="CV600">
        <v>3.0092592592592593E-3</v>
      </c>
      <c r="CW600">
        <v>3.0092592592592593E-3</v>
      </c>
      <c r="CX600">
        <v>0.23056712962962964</v>
      </c>
      <c r="CY600">
        <v>0.15346064814814814</v>
      </c>
      <c r="CZ600">
        <v>107</v>
      </c>
      <c r="DA600">
        <v>201</v>
      </c>
      <c r="DB600">
        <v>17</v>
      </c>
      <c r="DC600" t="s">
        <v>733</v>
      </c>
      <c r="DD600">
        <v>20771</v>
      </c>
      <c r="DE600">
        <v>0.15890000000000001</v>
      </c>
      <c r="DM600">
        <v>74</v>
      </c>
    </row>
    <row r="601" spans="91:118" x14ac:dyDescent="0.25">
      <c r="CM601" t="s">
        <v>639</v>
      </c>
      <c r="CN601" t="s">
        <v>125</v>
      </c>
      <c r="CO601" t="s">
        <v>60</v>
      </c>
      <c r="CP601">
        <v>46106</v>
      </c>
      <c r="CQ601">
        <v>1</v>
      </c>
      <c r="CR601">
        <v>1</v>
      </c>
      <c r="CT601">
        <v>1</v>
      </c>
      <c r="CV601">
        <v>1.1574074074074073E-5</v>
      </c>
      <c r="CW601">
        <v>1.1574074074074073E-5</v>
      </c>
      <c r="CX601">
        <v>0.16013888888888889</v>
      </c>
      <c r="CY601">
        <v>0.17164351851851853</v>
      </c>
      <c r="CZ601">
        <v>88</v>
      </c>
      <c r="DA601">
        <v>117</v>
      </c>
      <c r="DB601">
        <v>6</v>
      </c>
      <c r="DC601" t="s">
        <v>708</v>
      </c>
      <c r="DD601">
        <v>53847</v>
      </c>
      <c r="DE601">
        <v>6.8199999999999997E-2</v>
      </c>
      <c r="DM601">
        <v>74</v>
      </c>
    </row>
    <row r="602" spans="91:118" x14ac:dyDescent="0.25">
      <c r="CM602" t="s">
        <v>639</v>
      </c>
      <c r="CN602" t="s">
        <v>125</v>
      </c>
      <c r="CO602" t="s">
        <v>85</v>
      </c>
      <c r="CP602">
        <v>46087</v>
      </c>
      <c r="CQ602">
        <v>1</v>
      </c>
      <c r="CR602">
        <v>1</v>
      </c>
      <c r="CS602">
        <v>1</v>
      </c>
      <c r="CV602">
        <v>4.4444444444444444E-3</v>
      </c>
      <c r="CW602">
        <v>4.4444444444444444E-3</v>
      </c>
      <c r="CX602">
        <v>0.27789351851851851</v>
      </c>
      <c r="CY602">
        <v>6.4722222222222223E-2</v>
      </c>
      <c r="CZ602">
        <v>70</v>
      </c>
      <c r="DA602">
        <v>144</v>
      </c>
      <c r="DB602">
        <v>18</v>
      </c>
      <c r="DC602" t="s">
        <v>754</v>
      </c>
      <c r="DD602">
        <v>23781</v>
      </c>
      <c r="DE602">
        <v>0.2571</v>
      </c>
      <c r="DF602">
        <v>1</v>
      </c>
      <c r="DG602">
        <v>5.5599999999999997E-2</v>
      </c>
      <c r="DH602">
        <v>1000</v>
      </c>
      <c r="DI602">
        <v>1000</v>
      </c>
      <c r="DJ602">
        <v>1000</v>
      </c>
      <c r="DK602">
        <v>1</v>
      </c>
      <c r="DL602">
        <v>0.33810000000000001</v>
      </c>
      <c r="DM602">
        <v>74</v>
      </c>
      <c r="DN602">
        <v>1000</v>
      </c>
    </row>
    <row r="603" spans="91:118" x14ac:dyDescent="0.25">
      <c r="CM603" t="s">
        <v>639</v>
      </c>
      <c r="CN603" t="s">
        <v>125</v>
      </c>
      <c r="CO603" t="s">
        <v>85</v>
      </c>
      <c r="CP603">
        <v>46090</v>
      </c>
      <c r="CQ603">
        <v>1</v>
      </c>
      <c r="CR603">
        <v>1</v>
      </c>
      <c r="CS603">
        <v>1</v>
      </c>
      <c r="CV603">
        <v>1.2048611111111111E-2</v>
      </c>
      <c r="CW603">
        <v>1.2048611111111111E-2</v>
      </c>
      <c r="CX603">
        <v>0.2479513888888889</v>
      </c>
      <c r="CY603">
        <v>6.1446759259259257E-2</v>
      </c>
      <c r="CZ603">
        <v>96</v>
      </c>
      <c r="DA603">
        <v>168</v>
      </c>
      <c r="DB603">
        <v>14</v>
      </c>
      <c r="DC603" t="s">
        <v>735</v>
      </c>
      <c r="DD603">
        <v>37995</v>
      </c>
      <c r="DE603">
        <v>0.14580000000000001</v>
      </c>
      <c r="DF603">
        <v>1</v>
      </c>
      <c r="DG603">
        <v>7.1400000000000005E-2</v>
      </c>
      <c r="DH603">
        <v>1150</v>
      </c>
      <c r="DI603">
        <v>1150</v>
      </c>
      <c r="DJ603">
        <v>1150</v>
      </c>
      <c r="DK603">
        <v>1</v>
      </c>
      <c r="DL603">
        <v>0.1951</v>
      </c>
      <c r="DM603">
        <v>74</v>
      </c>
      <c r="DN603">
        <v>1150</v>
      </c>
    </row>
    <row r="604" spans="91:118" x14ac:dyDescent="0.25">
      <c r="CM604" t="s">
        <v>639</v>
      </c>
      <c r="CN604" t="s">
        <v>125</v>
      </c>
      <c r="CO604" t="s">
        <v>85</v>
      </c>
      <c r="CP604">
        <v>46107</v>
      </c>
      <c r="CQ604">
        <v>1</v>
      </c>
      <c r="CR604">
        <v>1</v>
      </c>
      <c r="CT604">
        <v>1</v>
      </c>
      <c r="CV604">
        <v>0</v>
      </c>
      <c r="CW604">
        <v>0</v>
      </c>
      <c r="CX604">
        <v>0.20748842592592592</v>
      </c>
      <c r="CY604">
        <v>0.14523148148148149</v>
      </c>
      <c r="CZ604">
        <v>72</v>
      </c>
      <c r="DA604">
        <v>182</v>
      </c>
      <c r="DB604">
        <v>14</v>
      </c>
      <c r="DC604">
        <v>1.5</v>
      </c>
      <c r="DD604">
        <v>25826</v>
      </c>
      <c r="DE604">
        <v>0.19439999999999999</v>
      </c>
      <c r="DM604">
        <v>74</v>
      </c>
    </row>
    <row r="605" spans="91:118" x14ac:dyDescent="0.25">
      <c r="CM605" t="s">
        <v>639</v>
      </c>
      <c r="CN605" t="s">
        <v>125</v>
      </c>
      <c r="CO605" t="s">
        <v>85</v>
      </c>
      <c r="CP605">
        <v>46108</v>
      </c>
      <c r="CQ605">
        <v>1</v>
      </c>
      <c r="CR605">
        <v>1</v>
      </c>
      <c r="CT605">
        <v>1</v>
      </c>
      <c r="CV605">
        <v>0</v>
      </c>
      <c r="CW605">
        <v>0</v>
      </c>
      <c r="CX605">
        <v>0.24184027777777778</v>
      </c>
      <c r="CY605">
        <v>0.12011574074074075</v>
      </c>
      <c r="CZ605">
        <v>55</v>
      </c>
      <c r="DA605">
        <v>163</v>
      </c>
      <c r="DB605">
        <v>14</v>
      </c>
      <c r="DC605" t="s">
        <v>710</v>
      </c>
      <c r="DD605">
        <v>26171</v>
      </c>
      <c r="DE605">
        <v>0.2545</v>
      </c>
      <c r="DF605">
        <v>1</v>
      </c>
      <c r="DG605">
        <v>7.1400000000000005E-2</v>
      </c>
      <c r="DH605">
        <v>6600</v>
      </c>
      <c r="DI605">
        <v>6600</v>
      </c>
      <c r="DM605">
        <v>74</v>
      </c>
    </row>
    <row r="606" spans="91:118" x14ac:dyDescent="0.25">
      <c r="CM606" t="s">
        <v>639</v>
      </c>
      <c r="CN606" t="s">
        <v>125</v>
      </c>
      <c r="CO606" t="s">
        <v>85</v>
      </c>
      <c r="CP606">
        <v>46111</v>
      </c>
      <c r="CQ606">
        <v>1</v>
      </c>
      <c r="CR606">
        <v>1</v>
      </c>
      <c r="CT606">
        <v>1</v>
      </c>
      <c r="CV606">
        <v>2.3148148148148149E-4</v>
      </c>
      <c r="CW606">
        <v>2.3148148148148149E-4</v>
      </c>
      <c r="CX606">
        <v>0.2008449074074074</v>
      </c>
      <c r="CY606">
        <v>0.18665509259259258</v>
      </c>
      <c r="CZ606">
        <v>93</v>
      </c>
      <c r="DA606">
        <v>258</v>
      </c>
      <c r="DB606">
        <v>22</v>
      </c>
      <c r="DC606" t="s">
        <v>685</v>
      </c>
      <c r="DD606">
        <v>52999</v>
      </c>
      <c r="DE606">
        <v>0.2366</v>
      </c>
      <c r="DM606">
        <v>74</v>
      </c>
    </row>
    <row r="607" spans="91:118" x14ac:dyDescent="0.25">
      <c r="CM607" t="s">
        <v>639</v>
      </c>
      <c r="CN607" t="s">
        <v>125</v>
      </c>
      <c r="CO607" t="s">
        <v>61</v>
      </c>
      <c r="CP607">
        <v>46092</v>
      </c>
      <c r="CQ607">
        <v>1</v>
      </c>
      <c r="CR607">
        <v>1</v>
      </c>
      <c r="CT607">
        <v>1</v>
      </c>
      <c r="CV607">
        <v>1.273148148148148E-4</v>
      </c>
      <c r="CW607">
        <v>1.273148148148148E-4</v>
      </c>
      <c r="CX607">
        <v>0.21253472222222222</v>
      </c>
      <c r="CY607">
        <v>8.3611111111111108E-2</v>
      </c>
      <c r="CZ607">
        <v>100</v>
      </c>
      <c r="DA607">
        <v>270</v>
      </c>
      <c r="DB607">
        <v>12</v>
      </c>
      <c r="DC607">
        <v>1.5</v>
      </c>
      <c r="DD607">
        <v>61553</v>
      </c>
      <c r="DE607">
        <v>0.12</v>
      </c>
      <c r="DM607">
        <v>74</v>
      </c>
    </row>
    <row r="608" spans="91:118" x14ac:dyDescent="0.25">
      <c r="CM608" t="s">
        <v>639</v>
      </c>
      <c r="CN608" t="s">
        <v>125</v>
      </c>
      <c r="CO608" t="s">
        <v>61</v>
      </c>
      <c r="CP608">
        <v>46107</v>
      </c>
      <c r="CQ608">
        <v>1</v>
      </c>
      <c r="CR608">
        <v>1</v>
      </c>
      <c r="CT608">
        <v>1</v>
      </c>
      <c r="CV608">
        <v>2.4305555555555555E-4</v>
      </c>
      <c r="CW608">
        <v>2.4305555555555555E-4</v>
      </c>
      <c r="CX608">
        <v>0.20321759259259259</v>
      </c>
      <c r="CY608">
        <v>0.16519675925925925</v>
      </c>
      <c r="CZ608">
        <v>124</v>
      </c>
      <c r="DA608">
        <v>275</v>
      </c>
      <c r="DB608">
        <v>20</v>
      </c>
      <c r="DC608">
        <v>1.45</v>
      </c>
      <c r="DD608">
        <v>31989</v>
      </c>
      <c r="DE608">
        <v>0.1613</v>
      </c>
      <c r="DM608">
        <v>74</v>
      </c>
    </row>
    <row r="609" spans="91:118" x14ac:dyDescent="0.25">
      <c r="CM609" t="s">
        <v>639</v>
      </c>
      <c r="CN609" t="s">
        <v>125</v>
      </c>
      <c r="CO609" t="s">
        <v>72</v>
      </c>
      <c r="CP609">
        <v>46111</v>
      </c>
      <c r="CQ609">
        <v>1</v>
      </c>
      <c r="CR609">
        <v>1</v>
      </c>
      <c r="CT609">
        <v>1</v>
      </c>
      <c r="CV609">
        <v>6.9444444444444444E-5</v>
      </c>
      <c r="CW609">
        <v>6.9444444444444444E-5</v>
      </c>
      <c r="CX609">
        <v>0.16348379629629631</v>
      </c>
      <c r="CY609">
        <v>0.21587962962962962</v>
      </c>
      <c r="CZ609">
        <v>154</v>
      </c>
      <c r="DA609">
        <v>384</v>
      </c>
      <c r="DB609">
        <v>20</v>
      </c>
      <c r="DC609">
        <v>1.2</v>
      </c>
      <c r="DD609">
        <v>55131</v>
      </c>
      <c r="DE609">
        <v>0.12989999999999999</v>
      </c>
      <c r="DM609">
        <v>74</v>
      </c>
    </row>
    <row r="610" spans="91:118" x14ac:dyDescent="0.25">
      <c r="CM610" t="s">
        <v>639</v>
      </c>
      <c r="CN610" t="s">
        <v>125</v>
      </c>
      <c r="CO610" t="s">
        <v>12</v>
      </c>
      <c r="CP610">
        <v>46097</v>
      </c>
      <c r="CQ610">
        <v>1</v>
      </c>
      <c r="CR610">
        <v>1</v>
      </c>
      <c r="CS610">
        <v>1</v>
      </c>
      <c r="CV610">
        <v>9.9733796296296293E-2</v>
      </c>
      <c r="CW610">
        <v>9.9733796296296293E-2</v>
      </c>
      <c r="CX610">
        <v>0.22888888888888889</v>
      </c>
      <c r="CY610">
        <v>0.11313657407407407</v>
      </c>
      <c r="CZ610">
        <v>53</v>
      </c>
      <c r="DA610">
        <v>119</v>
      </c>
      <c r="DB610">
        <v>17</v>
      </c>
      <c r="DC610" t="s">
        <v>1139</v>
      </c>
      <c r="DD610">
        <v>26097</v>
      </c>
      <c r="DE610">
        <v>0.32079999999999997</v>
      </c>
      <c r="DF610">
        <v>1</v>
      </c>
      <c r="DG610">
        <v>5.8799999999999998E-2</v>
      </c>
      <c r="DH610">
        <v>3000</v>
      </c>
      <c r="DI610">
        <v>3000</v>
      </c>
      <c r="DJ610">
        <v>3000</v>
      </c>
      <c r="DK610">
        <v>1</v>
      </c>
      <c r="DL610">
        <v>0.26329999999999998</v>
      </c>
      <c r="DM610">
        <v>74</v>
      </c>
      <c r="DN610">
        <v>3000</v>
      </c>
    </row>
    <row r="611" spans="91:118" x14ac:dyDescent="0.25">
      <c r="CM611" t="s">
        <v>639</v>
      </c>
      <c r="CN611" t="s">
        <v>125</v>
      </c>
      <c r="CO611" t="s">
        <v>122</v>
      </c>
      <c r="CP611">
        <v>46104</v>
      </c>
      <c r="CQ611">
        <v>1</v>
      </c>
      <c r="CR611">
        <v>1</v>
      </c>
      <c r="CS611">
        <v>1</v>
      </c>
      <c r="CV611">
        <v>1.6597222222222222E-2</v>
      </c>
      <c r="CW611">
        <v>1.6597222222222222E-2</v>
      </c>
      <c r="CX611">
        <v>0.17587962962962964</v>
      </c>
      <c r="CY611">
        <v>0.13015046296296295</v>
      </c>
      <c r="CZ611">
        <v>50</v>
      </c>
      <c r="DA611">
        <v>191</v>
      </c>
      <c r="DB611">
        <v>13</v>
      </c>
      <c r="DC611" t="s">
        <v>792</v>
      </c>
      <c r="DD611">
        <v>33725</v>
      </c>
      <c r="DE611">
        <v>0.26</v>
      </c>
      <c r="DM611">
        <v>74</v>
      </c>
    </row>
    <row r="612" spans="91:118" x14ac:dyDescent="0.25">
      <c r="CM612" t="s">
        <v>639</v>
      </c>
      <c r="CN612" t="s">
        <v>125</v>
      </c>
      <c r="CO612" t="s">
        <v>122</v>
      </c>
      <c r="CP612">
        <v>46107</v>
      </c>
      <c r="CQ612">
        <v>1</v>
      </c>
      <c r="CR612">
        <v>1</v>
      </c>
      <c r="CT612">
        <v>1</v>
      </c>
      <c r="CV612">
        <v>3.4027777777777776E-3</v>
      </c>
      <c r="CW612">
        <v>3.4027777777777776E-3</v>
      </c>
      <c r="CX612">
        <v>0.17141203703703703</v>
      </c>
      <c r="CY612">
        <v>0.14839120370370371</v>
      </c>
      <c r="CZ612">
        <v>63</v>
      </c>
      <c r="DA612">
        <v>212</v>
      </c>
      <c r="DB612">
        <v>9</v>
      </c>
      <c r="DC612" t="s">
        <v>679</v>
      </c>
      <c r="DD612">
        <v>24367</v>
      </c>
      <c r="DE612">
        <v>0.1429</v>
      </c>
      <c r="DM612">
        <v>74</v>
      </c>
    </row>
    <row r="613" spans="91:118" x14ac:dyDescent="0.25">
      <c r="CM613" t="s">
        <v>639</v>
      </c>
      <c r="CN613" t="s">
        <v>125</v>
      </c>
      <c r="CO613" t="s">
        <v>75</v>
      </c>
      <c r="CP613">
        <v>46106</v>
      </c>
      <c r="CQ613">
        <v>1</v>
      </c>
      <c r="CR613">
        <v>1</v>
      </c>
      <c r="CT613">
        <v>1</v>
      </c>
      <c r="CV613">
        <v>1.2152777777777778E-3</v>
      </c>
      <c r="CW613">
        <v>1.2152777777777778E-3</v>
      </c>
      <c r="CX613">
        <v>0.14894675925925926</v>
      </c>
      <c r="CY613">
        <v>0.18724537037037037</v>
      </c>
      <c r="CZ613">
        <v>85</v>
      </c>
      <c r="DA613">
        <v>161</v>
      </c>
      <c r="DB613">
        <v>11</v>
      </c>
      <c r="DC613" t="s">
        <v>1093</v>
      </c>
      <c r="DD613">
        <v>15650</v>
      </c>
      <c r="DE613">
        <v>0.12939999999999999</v>
      </c>
      <c r="DM613">
        <v>74</v>
      </c>
    </row>
    <row r="614" spans="91:118" x14ac:dyDescent="0.25">
      <c r="CM614" t="s">
        <v>639</v>
      </c>
      <c r="CN614" t="s">
        <v>125</v>
      </c>
      <c r="CO614" t="s">
        <v>75</v>
      </c>
      <c r="CP614">
        <v>46107</v>
      </c>
      <c r="CQ614">
        <v>1</v>
      </c>
      <c r="CR614">
        <v>1</v>
      </c>
      <c r="CT614">
        <v>1</v>
      </c>
      <c r="CV614">
        <v>1.9675925925925926E-4</v>
      </c>
      <c r="CW614">
        <v>1.9675925925925926E-4</v>
      </c>
      <c r="CX614">
        <v>0.1897800925925926</v>
      </c>
      <c r="CY614">
        <v>0.14575231481481482</v>
      </c>
      <c r="CZ614">
        <v>85</v>
      </c>
      <c r="DA614">
        <v>170</v>
      </c>
      <c r="DB614">
        <v>14</v>
      </c>
      <c r="DC614" t="s">
        <v>740</v>
      </c>
      <c r="DD614">
        <v>27042</v>
      </c>
      <c r="DE614">
        <v>0.16470000000000001</v>
      </c>
      <c r="DM614">
        <v>74</v>
      </c>
    </row>
    <row r="615" spans="91:118" x14ac:dyDescent="0.25">
      <c r="CM615" t="s">
        <v>639</v>
      </c>
      <c r="CN615" t="s">
        <v>125</v>
      </c>
      <c r="CO615" t="s">
        <v>206</v>
      </c>
      <c r="CP615">
        <v>46092</v>
      </c>
      <c r="CQ615">
        <v>1</v>
      </c>
      <c r="CR615">
        <v>1</v>
      </c>
      <c r="CT615">
        <v>1</v>
      </c>
      <c r="CV615">
        <v>1.1574074074074075E-4</v>
      </c>
      <c r="CW615">
        <v>1.1574074074074075E-4</v>
      </c>
      <c r="CX615">
        <v>0.26871527777777776</v>
      </c>
      <c r="CY615">
        <v>8.0868055555555554E-2</v>
      </c>
      <c r="CZ615">
        <v>175</v>
      </c>
      <c r="DA615">
        <v>373</v>
      </c>
      <c r="DB615">
        <v>11</v>
      </c>
      <c r="DC615">
        <v>2</v>
      </c>
      <c r="DD615">
        <v>26147</v>
      </c>
      <c r="DE615">
        <v>6.2899999999999998E-2</v>
      </c>
      <c r="DM615">
        <v>74</v>
      </c>
    </row>
    <row r="616" spans="91:118" x14ac:dyDescent="0.25">
      <c r="CM616" t="s">
        <v>639</v>
      </c>
      <c r="CN616" t="s">
        <v>125</v>
      </c>
      <c r="CO616" t="s">
        <v>206</v>
      </c>
      <c r="CP616">
        <v>46106</v>
      </c>
      <c r="CQ616">
        <v>1</v>
      </c>
      <c r="CR616">
        <v>1</v>
      </c>
      <c r="CT616">
        <v>1</v>
      </c>
      <c r="CV616">
        <v>1.5046296296296297E-4</v>
      </c>
      <c r="CW616">
        <v>1.5046296296296297E-4</v>
      </c>
      <c r="CX616">
        <v>0.17819444444444443</v>
      </c>
      <c r="CY616">
        <v>0.17989583333333334</v>
      </c>
      <c r="CZ616">
        <v>115</v>
      </c>
      <c r="DA616">
        <v>332</v>
      </c>
      <c r="DB616">
        <v>18</v>
      </c>
      <c r="DC616" t="s">
        <v>720</v>
      </c>
      <c r="DD616">
        <v>40088</v>
      </c>
      <c r="DE616">
        <v>0.1565</v>
      </c>
      <c r="DM616">
        <v>74</v>
      </c>
    </row>
    <row r="617" spans="91:118" x14ac:dyDescent="0.25">
      <c r="CM617" t="s">
        <v>639</v>
      </c>
      <c r="CN617" t="s">
        <v>125</v>
      </c>
      <c r="CO617" t="s">
        <v>206</v>
      </c>
      <c r="CP617">
        <v>46107</v>
      </c>
      <c r="CQ617">
        <v>1</v>
      </c>
      <c r="CR617">
        <v>1</v>
      </c>
      <c r="CT617">
        <v>1</v>
      </c>
      <c r="CV617">
        <v>5.7870370370370373E-5</v>
      </c>
      <c r="CW617">
        <v>5.7870370370370373E-5</v>
      </c>
      <c r="CX617">
        <v>0.19246527777777778</v>
      </c>
      <c r="CY617">
        <v>0.16193287037037038</v>
      </c>
      <c r="CZ617">
        <v>131</v>
      </c>
      <c r="DA617">
        <v>358</v>
      </c>
      <c r="DB617">
        <v>29</v>
      </c>
      <c r="DC617" t="s">
        <v>907</v>
      </c>
      <c r="DD617">
        <v>16504</v>
      </c>
      <c r="DE617">
        <v>0.22140000000000001</v>
      </c>
      <c r="DM617">
        <v>74</v>
      </c>
    </row>
    <row r="618" spans="91:118" x14ac:dyDescent="0.25">
      <c r="CM618" t="s">
        <v>639</v>
      </c>
      <c r="CN618" t="s">
        <v>125</v>
      </c>
      <c r="CO618" t="s">
        <v>59</v>
      </c>
      <c r="CP618">
        <v>46092</v>
      </c>
      <c r="CQ618">
        <v>1</v>
      </c>
      <c r="CR618">
        <v>1</v>
      </c>
      <c r="CT618">
        <v>1</v>
      </c>
      <c r="CV618">
        <v>1.5046296296296297E-4</v>
      </c>
      <c r="CW618">
        <v>1.5046296296296297E-4</v>
      </c>
      <c r="CX618">
        <v>0.25172453703703701</v>
      </c>
      <c r="CY618">
        <v>8.756944444444445E-2</v>
      </c>
      <c r="CZ618">
        <v>119</v>
      </c>
      <c r="DA618">
        <v>228</v>
      </c>
      <c r="DB618">
        <v>15</v>
      </c>
      <c r="DC618" t="s">
        <v>747</v>
      </c>
      <c r="DD618">
        <v>33942</v>
      </c>
      <c r="DE618">
        <v>0.12609999999999999</v>
      </c>
      <c r="DM618">
        <v>74</v>
      </c>
    </row>
    <row r="619" spans="91:118" x14ac:dyDescent="0.25">
      <c r="CM619" t="s">
        <v>639</v>
      </c>
      <c r="CN619" t="s">
        <v>125</v>
      </c>
      <c r="CO619" t="s">
        <v>59</v>
      </c>
      <c r="CP619">
        <v>46111</v>
      </c>
      <c r="CQ619">
        <v>1</v>
      </c>
      <c r="CR619">
        <v>1</v>
      </c>
      <c r="CT619">
        <v>1</v>
      </c>
      <c r="CV619">
        <v>4.6296296296296294E-5</v>
      </c>
      <c r="CW619">
        <v>4.6296296296296294E-5</v>
      </c>
      <c r="CX619">
        <v>0.26938657407407407</v>
      </c>
      <c r="CY619">
        <v>0.11174768518518519</v>
      </c>
      <c r="CZ619">
        <v>237</v>
      </c>
      <c r="DA619">
        <v>364</v>
      </c>
      <c r="DB619">
        <v>20</v>
      </c>
      <c r="DC619">
        <v>1.7</v>
      </c>
      <c r="DD619">
        <v>33279</v>
      </c>
      <c r="DE619">
        <v>8.4400000000000003E-2</v>
      </c>
      <c r="DM619">
        <v>74</v>
      </c>
    </row>
    <row r="620" spans="91:118" x14ac:dyDescent="0.25">
      <c r="CM620" t="s">
        <v>639</v>
      </c>
      <c r="CN620" t="s">
        <v>125</v>
      </c>
      <c r="CO620" t="s">
        <v>10</v>
      </c>
      <c r="CP620">
        <v>46085</v>
      </c>
      <c r="CQ620">
        <v>1</v>
      </c>
      <c r="CR620">
        <v>1</v>
      </c>
      <c r="CV620">
        <v>0</v>
      </c>
      <c r="CW620">
        <v>0</v>
      </c>
      <c r="CX620">
        <v>0</v>
      </c>
      <c r="CY620">
        <v>0</v>
      </c>
      <c r="DM620">
        <v>74</v>
      </c>
    </row>
    <row r="621" spans="91:118" x14ac:dyDescent="0.25">
      <c r="CM621" t="s">
        <v>639</v>
      </c>
      <c r="CN621" t="s">
        <v>125</v>
      </c>
      <c r="CO621" t="s">
        <v>10</v>
      </c>
      <c r="CP621">
        <v>46091</v>
      </c>
      <c r="CQ621">
        <v>1</v>
      </c>
      <c r="CR621">
        <v>1</v>
      </c>
      <c r="CV621">
        <v>0</v>
      </c>
      <c r="CW621">
        <v>0</v>
      </c>
      <c r="CX621">
        <v>0</v>
      </c>
      <c r="CY621">
        <v>0</v>
      </c>
      <c r="DM621">
        <v>74</v>
      </c>
    </row>
    <row r="622" spans="91:118" x14ac:dyDescent="0.25">
      <c r="CM622" t="s">
        <v>639</v>
      </c>
      <c r="CN622" t="s">
        <v>125</v>
      </c>
      <c r="CO622" t="s">
        <v>10</v>
      </c>
      <c r="CP622">
        <v>46104</v>
      </c>
      <c r="CQ622">
        <v>1</v>
      </c>
      <c r="CR622">
        <v>1</v>
      </c>
      <c r="CV622">
        <v>0</v>
      </c>
      <c r="CW622">
        <v>0</v>
      </c>
      <c r="CX622">
        <v>0</v>
      </c>
      <c r="CY622">
        <v>0</v>
      </c>
      <c r="DM622">
        <v>74</v>
      </c>
    </row>
    <row r="623" spans="91:118" x14ac:dyDescent="0.25">
      <c r="CM623" t="s">
        <v>639</v>
      </c>
      <c r="CN623" t="s">
        <v>2</v>
      </c>
      <c r="CO623" t="s">
        <v>15</v>
      </c>
      <c r="CP623">
        <v>46099</v>
      </c>
      <c r="CQ623">
        <v>1</v>
      </c>
      <c r="CR623">
        <v>1</v>
      </c>
      <c r="CT623">
        <v>1</v>
      </c>
      <c r="CV623">
        <v>6.9444444444444444E-5</v>
      </c>
      <c r="CW623">
        <v>6.9444444444444444E-5</v>
      </c>
      <c r="CX623">
        <v>0.19150462962962964</v>
      </c>
      <c r="CY623">
        <v>0.15033564814814815</v>
      </c>
      <c r="CZ623">
        <v>101</v>
      </c>
      <c r="DA623">
        <v>128</v>
      </c>
      <c r="DB623">
        <v>16</v>
      </c>
      <c r="DC623">
        <v>1.375</v>
      </c>
      <c r="DD623">
        <v>32865</v>
      </c>
      <c r="DE623">
        <v>0.15840000000000001</v>
      </c>
      <c r="DM623">
        <v>74</v>
      </c>
    </row>
    <row r="624" spans="91:118" x14ac:dyDescent="0.25">
      <c r="CM624" t="s">
        <v>639</v>
      </c>
      <c r="CN624" t="s">
        <v>2</v>
      </c>
      <c r="CO624" t="s">
        <v>22</v>
      </c>
      <c r="CP624">
        <v>46099</v>
      </c>
      <c r="CQ624">
        <v>1</v>
      </c>
      <c r="CR624">
        <v>1</v>
      </c>
      <c r="CT624">
        <v>1</v>
      </c>
      <c r="CV624">
        <v>0</v>
      </c>
      <c r="CW624">
        <v>0</v>
      </c>
      <c r="CX624">
        <v>0.17355324074074074</v>
      </c>
      <c r="CY624">
        <v>0.1690625</v>
      </c>
      <c r="CZ624">
        <v>75</v>
      </c>
      <c r="DA624">
        <v>151</v>
      </c>
      <c r="DB624">
        <v>24</v>
      </c>
      <c r="DC624" t="s">
        <v>708</v>
      </c>
      <c r="DD624">
        <v>43276</v>
      </c>
      <c r="DE624">
        <v>0.32</v>
      </c>
      <c r="DM624">
        <v>74</v>
      </c>
    </row>
    <row r="625" spans="91:118" x14ac:dyDescent="0.25">
      <c r="CM625" t="s">
        <v>639</v>
      </c>
      <c r="CN625" t="s">
        <v>2</v>
      </c>
      <c r="CO625" t="s">
        <v>24</v>
      </c>
      <c r="CP625">
        <v>46083</v>
      </c>
      <c r="CQ625">
        <v>1</v>
      </c>
      <c r="CR625">
        <v>1</v>
      </c>
      <c r="CS625">
        <v>1</v>
      </c>
      <c r="CV625">
        <v>1.0983796296296297E-2</v>
      </c>
      <c r="CW625">
        <v>1.0983796296296297E-2</v>
      </c>
      <c r="CX625">
        <v>0.14284722222222221</v>
      </c>
      <c r="CY625">
        <v>0.16934027777777777</v>
      </c>
      <c r="CZ625">
        <v>36</v>
      </c>
      <c r="DA625">
        <v>73</v>
      </c>
      <c r="DB625">
        <v>16</v>
      </c>
      <c r="DC625">
        <v>1.5625</v>
      </c>
      <c r="DD625">
        <v>21336</v>
      </c>
      <c r="DE625">
        <v>0.44440000000000002</v>
      </c>
      <c r="DF625">
        <v>7</v>
      </c>
      <c r="DG625">
        <v>0.4375</v>
      </c>
      <c r="DH625">
        <v>3954</v>
      </c>
      <c r="DI625">
        <v>565</v>
      </c>
      <c r="DJ625">
        <v>3954</v>
      </c>
      <c r="DK625">
        <v>1</v>
      </c>
      <c r="DM625">
        <v>74</v>
      </c>
      <c r="DN625">
        <v>565</v>
      </c>
    </row>
    <row r="626" spans="91:118" x14ac:dyDescent="0.25">
      <c r="CM626" t="s">
        <v>639</v>
      </c>
      <c r="CN626" t="s">
        <v>2</v>
      </c>
      <c r="CO626" t="s">
        <v>13</v>
      </c>
      <c r="CP626">
        <v>46099</v>
      </c>
      <c r="CQ626">
        <v>1</v>
      </c>
      <c r="CR626">
        <v>1</v>
      </c>
      <c r="CT626">
        <v>1</v>
      </c>
      <c r="CV626">
        <v>1.1574074074074075E-4</v>
      </c>
      <c r="CW626">
        <v>1.1574074074074075E-4</v>
      </c>
      <c r="CX626">
        <v>0.22403935185185186</v>
      </c>
      <c r="CY626">
        <v>0.11857638888888888</v>
      </c>
      <c r="CZ626">
        <v>75</v>
      </c>
      <c r="DA626">
        <v>162</v>
      </c>
      <c r="DB626">
        <v>23</v>
      </c>
      <c r="DC626" t="s">
        <v>752</v>
      </c>
      <c r="DD626">
        <v>50171</v>
      </c>
      <c r="DE626">
        <v>0.30669999999999997</v>
      </c>
      <c r="DM626">
        <v>74</v>
      </c>
    </row>
    <row r="627" spans="91:118" x14ac:dyDescent="0.25">
      <c r="CM627" t="s">
        <v>639</v>
      </c>
      <c r="CN627" t="s">
        <v>2</v>
      </c>
      <c r="CO627" t="s">
        <v>42</v>
      </c>
      <c r="CP627">
        <v>46106</v>
      </c>
      <c r="CQ627">
        <v>1</v>
      </c>
      <c r="CR627">
        <v>1</v>
      </c>
      <c r="CV627">
        <v>0</v>
      </c>
      <c r="CW627">
        <v>0</v>
      </c>
      <c r="CX627">
        <v>0</v>
      </c>
      <c r="CY627">
        <v>0</v>
      </c>
      <c r="DM627">
        <v>74</v>
      </c>
    </row>
    <row r="628" spans="91:118" x14ac:dyDescent="0.25">
      <c r="CM628" t="s">
        <v>639</v>
      </c>
      <c r="CN628" t="s">
        <v>2</v>
      </c>
      <c r="CO628" t="s">
        <v>65</v>
      </c>
      <c r="CP628">
        <v>46099</v>
      </c>
      <c r="CQ628">
        <v>1</v>
      </c>
      <c r="CR628">
        <v>1</v>
      </c>
      <c r="CT628">
        <v>1</v>
      </c>
      <c r="CV628">
        <v>1.273148148148148E-4</v>
      </c>
      <c r="CW628">
        <v>1.273148148148148E-4</v>
      </c>
      <c r="CX628">
        <v>0.19893518518518519</v>
      </c>
      <c r="CY628">
        <v>0.15104166666666666</v>
      </c>
      <c r="CZ628">
        <v>57</v>
      </c>
      <c r="DA628">
        <v>128</v>
      </c>
      <c r="DB628">
        <v>9</v>
      </c>
      <c r="DC628" t="s">
        <v>774</v>
      </c>
      <c r="DD628">
        <v>26492</v>
      </c>
      <c r="DE628">
        <v>0.15790000000000001</v>
      </c>
      <c r="DM628">
        <v>74</v>
      </c>
    </row>
    <row r="629" spans="91:118" x14ac:dyDescent="0.25">
      <c r="CM629" t="s">
        <v>639</v>
      </c>
      <c r="CN629" t="s">
        <v>2</v>
      </c>
      <c r="CO629" t="s">
        <v>23</v>
      </c>
      <c r="CP629">
        <v>46084</v>
      </c>
      <c r="CQ629">
        <v>1</v>
      </c>
      <c r="CR629">
        <v>1</v>
      </c>
      <c r="CS629">
        <v>1</v>
      </c>
      <c r="CV629">
        <v>0.14432870370370371</v>
      </c>
      <c r="CW629">
        <v>0.14432870370370371</v>
      </c>
      <c r="CX629">
        <v>0.22555555555555556</v>
      </c>
      <c r="CY629">
        <v>2.6643518518518518E-2</v>
      </c>
      <c r="CZ629">
        <v>84</v>
      </c>
      <c r="DA629">
        <v>166</v>
      </c>
      <c r="DB629">
        <v>11</v>
      </c>
      <c r="DC629" t="s">
        <v>1112</v>
      </c>
      <c r="DD629">
        <v>11593</v>
      </c>
      <c r="DE629">
        <v>0.13100000000000001</v>
      </c>
      <c r="DF629">
        <v>3</v>
      </c>
      <c r="DG629">
        <v>0.2727</v>
      </c>
      <c r="DH629">
        <v>3480</v>
      </c>
      <c r="DI629">
        <v>1160</v>
      </c>
      <c r="DJ629">
        <v>3205</v>
      </c>
      <c r="DK629">
        <v>0.92100000000000004</v>
      </c>
      <c r="DM629">
        <v>74</v>
      </c>
      <c r="DN629">
        <v>1603</v>
      </c>
    </row>
    <row r="630" spans="91:118" x14ac:dyDescent="0.25">
      <c r="CM630" t="s">
        <v>639</v>
      </c>
      <c r="CN630" t="s">
        <v>2</v>
      </c>
      <c r="CO630" t="s">
        <v>25</v>
      </c>
      <c r="CP630">
        <v>46086</v>
      </c>
      <c r="CQ630">
        <v>1</v>
      </c>
      <c r="CR630">
        <v>1</v>
      </c>
      <c r="CS630">
        <v>1</v>
      </c>
      <c r="CV630">
        <v>1.1666666666666667E-2</v>
      </c>
      <c r="CW630">
        <v>1.1666666666666667E-2</v>
      </c>
      <c r="CX630">
        <v>0.30603009259259262</v>
      </c>
      <c r="CY630">
        <v>9.3599537037037037E-2</v>
      </c>
      <c r="CZ630">
        <v>101</v>
      </c>
      <c r="DA630">
        <v>161</v>
      </c>
      <c r="DB630">
        <v>25</v>
      </c>
      <c r="DC630">
        <v>1.56</v>
      </c>
      <c r="DD630">
        <v>42811</v>
      </c>
      <c r="DE630">
        <v>0.2475</v>
      </c>
      <c r="DF630">
        <v>1</v>
      </c>
      <c r="DG630">
        <v>0.04</v>
      </c>
      <c r="DH630">
        <v>280</v>
      </c>
      <c r="DI630">
        <v>280</v>
      </c>
      <c r="DJ630">
        <v>280</v>
      </c>
      <c r="DK630">
        <v>1</v>
      </c>
      <c r="DL630">
        <v>0.875</v>
      </c>
      <c r="DM630">
        <v>74</v>
      </c>
      <c r="DN630">
        <v>280</v>
      </c>
    </row>
    <row r="631" spans="91:118" x14ac:dyDescent="0.25">
      <c r="CM631" t="s">
        <v>639</v>
      </c>
      <c r="CN631" t="s">
        <v>6</v>
      </c>
      <c r="CO631" t="s">
        <v>105</v>
      </c>
      <c r="CP631">
        <v>46111</v>
      </c>
      <c r="CQ631">
        <v>1</v>
      </c>
      <c r="CR631">
        <v>1</v>
      </c>
      <c r="CV631">
        <v>3.7499999999999999E-3</v>
      </c>
      <c r="CW631">
        <v>3.7499999999999999E-3</v>
      </c>
      <c r="CX631">
        <v>0.20991898148148147</v>
      </c>
      <c r="CY631">
        <v>0.16390046296296296</v>
      </c>
      <c r="CZ631">
        <v>114</v>
      </c>
      <c r="DA631">
        <v>177</v>
      </c>
      <c r="DB631">
        <v>32</v>
      </c>
      <c r="DC631">
        <v>1.6875</v>
      </c>
      <c r="DD631">
        <v>22886</v>
      </c>
      <c r="DE631">
        <v>0.28070000000000001</v>
      </c>
      <c r="DF631">
        <v>3</v>
      </c>
      <c r="DG631">
        <v>9.3799999999999994E-2</v>
      </c>
      <c r="DH631">
        <v>8760</v>
      </c>
      <c r="DI631">
        <v>2920</v>
      </c>
      <c r="DJ631">
        <v>9365</v>
      </c>
      <c r="DK631">
        <v>1.0690999999999999</v>
      </c>
      <c r="DL631">
        <v>0.17910000000000001</v>
      </c>
      <c r="DM631">
        <v>74</v>
      </c>
      <c r="DN631">
        <v>3122</v>
      </c>
    </row>
    <row r="632" spans="91:118" x14ac:dyDescent="0.25">
      <c r="CM632" t="s">
        <v>639</v>
      </c>
      <c r="CN632" t="s">
        <v>6</v>
      </c>
      <c r="CO632" t="s">
        <v>37</v>
      </c>
      <c r="CP632">
        <v>46087</v>
      </c>
      <c r="CQ632">
        <v>1</v>
      </c>
      <c r="CR632">
        <v>1</v>
      </c>
      <c r="CT632">
        <v>1</v>
      </c>
      <c r="CV632">
        <v>2.5694444444444445E-3</v>
      </c>
      <c r="CW632">
        <v>2.5694444444444445E-3</v>
      </c>
      <c r="CX632">
        <v>0.19550925925925927</v>
      </c>
      <c r="CY632">
        <v>0.11784722222222223</v>
      </c>
      <c r="CZ632">
        <v>67</v>
      </c>
      <c r="DA632">
        <v>90</v>
      </c>
      <c r="DB632">
        <v>9</v>
      </c>
      <c r="DC632" t="s">
        <v>679</v>
      </c>
      <c r="DD632">
        <v>22685</v>
      </c>
      <c r="DE632">
        <v>0.1343</v>
      </c>
      <c r="DF632">
        <v>1</v>
      </c>
      <c r="DG632">
        <v>0.1111</v>
      </c>
      <c r="DH632">
        <v>550</v>
      </c>
      <c r="DI632">
        <v>550</v>
      </c>
      <c r="DJ632">
        <v>100</v>
      </c>
      <c r="DK632">
        <v>0.18179999999999999</v>
      </c>
      <c r="DL632">
        <v>0.10150000000000001</v>
      </c>
      <c r="DM632">
        <v>74</v>
      </c>
      <c r="DN632">
        <v>100</v>
      </c>
    </row>
    <row r="633" spans="91:118" x14ac:dyDescent="0.25">
      <c r="CM633" t="s">
        <v>639</v>
      </c>
      <c r="CN633" t="s">
        <v>6</v>
      </c>
      <c r="CO633" t="s">
        <v>50</v>
      </c>
      <c r="CP633">
        <v>46099</v>
      </c>
      <c r="CQ633">
        <v>1</v>
      </c>
      <c r="CR633">
        <v>1</v>
      </c>
      <c r="CT633">
        <v>1</v>
      </c>
      <c r="CV633">
        <v>1.0416666666666667E-3</v>
      </c>
      <c r="CW633">
        <v>1.0416666666666667E-3</v>
      </c>
      <c r="CX633">
        <v>0.21226851851851852</v>
      </c>
      <c r="CY633">
        <v>0.18435185185185185</v>
      </c>
      <c r="CZ633">
        <v>92</v>
      </c>
      <c r="DA633">
        <v>163</v>
      </c>
      <c r="DB633">
        <v>15</v>
      </c>
      <c r="DC633" t="s">
        <v>747</v>
      </c>
      <c r="DD633">
        <v>21468</v>
      </c>
      <c r="DE633">
        <v>0.16300000000000001</v>
      </c>
      <c r="DF633">
        <v>1</v>
      </c>
      <c r="DG633">
        <v>6.6699999999999995E-2</v>
      </c>
      <c r="DH633">
        <v>900</v>
      </c>
      <c r="DI633">
        <v>900</v>
      </c>
      <c r="DJ633">
        <v>900</v>
      </c>
      <c r="DK633">
        <v>1</v>
      </c>
      <c r="DM633">
        <v>74</v>
      </c>
      <c r="DN633">
        <v>900</v>
      </c>
    </row>
    <row r="634" spans="91:118" x14ac:dyDescent="0.25">
      <c r="CM634" t="s">
        <v>639</v>
      </c>
      <c r="CN634" t="s">
        <v>6</v>
      </c>
      <c r="CO634" t="s">
        <v>11</v>
      </c>
      <c r="CP634">
        <v>46091</v>
      </c>
      <c r="CQ634">
        <v>1</v>
      </c>
      <c r="CR634">
        <v>1</v>
      </c>
      <c r="CT634">
        <v>1</v>
      </c>
      <c r="CV634">
        <v>3.8194444444444446E-4</v>
      </c>
      <c r="CW634">
        <v>3.8194444444444446E-4</v>
      </c>
      <c r="CX634">
        <v>0.31013888888888891</v>
      </c>
      <c r="CY634">
        <v>9.3425925925925926E-2</v>
      </c>
      <c r="CZ634">
        <v>152</v>
      </c>
      <c r="DA634">
        <v>268</v>
      </c>
      <c r="DB634">
        <v>27</v>
      </c>
      <c r="DC634" t="s">
        <v>681</v>
      </c>
      <c r="DD634">
        <v>19056</v>
      </c>
      <c r="DE634">
        <v>0.17760000000000001</v>
      </c>
      <c r="DF634">
        <v>1</v>
      </c>
      <c r="DG634">
        <v>3.6999999999999998E-2</v>
      </c>
      <c r="DH634">
        <v>250</v>
      </c>
      <c r="DI634">
        <v>250</v>
      </c>
      <c r="DJ634">
        <v>250</v>
      </c>
      <c r="DK634">
        <v>1</v>
      </c>
      <c r="DL634">
        <v>0.49940000000000001</v>
      </c>
      <c r="DM634">
        <v>74</v>
      </c>
      <c r="DN634">
        <v>250</v>
      </c>
    </row>
    <row r="635" spans="91:118" x14ac:dyDescent="0.25">
      <c r="CM635" t="s">
        <v>639</v>
      </c>
      <c r="CN635" t="s">
        <v>6</v>
      </c>
      <c r="CO635" t="s">
        <v>11</v>
      </c>
      <c r="CP635">
        <v>46097</v>
      </c>
      <c r="CQ635">
        <v>1</v>
      </c>
      <c r="CR635">
        <v>1</v>
      </c>
      <c r="CT635">
        <v>1</v>
      </c>
      <c r="CV635">
        <v>5.7870370370370373E-5</v>
      </c>
      <c r="CW635">
        <v>5.7870370370370373E-5</v>
      </c>
      <c r="CX635">
        <v>0.3137847222222222</v>
      </c>
      <c r="CY635">
        <v>0.12802083333333333</v>
      </c>
      <c r="CZ635">
        <v>136</v>
      </c>
      <c r="DA635">
        <v>265</v>
      </c>
      <c r="DB635">
        <v>47</v>
      </c>
      <c r="DC635" t="s">
        <v>1140</v>
      </c>
      <c r="DD635">
        <v>14818</v>
      </c>
      <c r="DE635">
        <v>0.34560000000000002</v>
      </c>
      <c r="DF635">
        <v>2</v>
      </c>
      <c r="DG635">
        <v>4.2599999999999999E-2</v>
      </c>
      <c r="DH635">
        <v>320</v>
      </c>
      <c r="DI635">
        <v>160</v>
      </c>
      <c r="DJ635">
        <v>230</v>
      </c>
      <c r="DK635">
        <v>0.71879999999999999</v>
      </c>
      <c r="DM635">
        <v>74</v>
      </c>
      <c r="DN635">
        <v>230</v>
      </c>
    </row>
    <row r="636" spans="91:118" x14ac:dyDescent="0.25">
      <c r="CM636" t="s">
        <v>639</v>
      </c>
      <c r="CN636" t="s">
        <v>6</v>
      </c>
      <c r="CO636" t="s">
        <v>97</v>
      </c>
      <c r="CP636">
        <v>46083</v>
      </c>
      <c r="CQ636">
        <v>1</v>
      </c>
      <c r="CR636">
        <v>1</v>
      </c>
      <c r="CT636">
        <v>1</v>
      </c>
      <c r="CV636">
        <v>1.1574074074074073E-5</v>
      </c>
      <c r="CW636">
        <v>1.1574074074074073E-5</v>
      </c>
      <c r="CX636">
        <v>0.22318287037037038</v>
      </c>
      <c r="CY636">
        <v>0.10622685185185185</v>
      </c>
      <c r="CZ636">
        <v>80</v>
      </c>
      <c r="DA636">
        <v>144</v>
      </c>
      <c r="DB636">
        <v>51</v>
      </c>
      <c r="DC636" t="s">
        <v>679</v>
      </c>
      <c r="DD636">
        <v>21194</v>
      </c>
      <c r="DE636">
        <v>0.63749999999999996</v>
      </c>
      <c r="DF636">
        <v>11</v>
      </c>
      <c r="DG636">
        <v>0.2157</v>
      </c>
      <c r="DH636">
        <v>17245</v>
      </c>
      <c r="DI636">
        <v>1568</v>
      </c>
      <c r="DJ636">
        <v>8530</v>
      </c>
      <c r="DK636">
        <v>0.49459999999999998</v>
      </c>
      <c r="DL636">
        <v>0.1643</v>
      </c>
      <c r="DM636">
        <v>74</v>
      </c>
      <c r="DN636">
        <v>1066</v>
      </c>
    </row>
    <row r="637" spans="91:118" x14ac:dyDescent="0.25">
      <c r="CM637" t="s">
        <v>639</v>
      </c>
      <c r="CN637" t="s">
        <v>7</v>
      </c>
      <c r="CO637" t="s">
        <v>41</v>
      </c>
      <c r="CP637">
        <v>46097</v>
      </c>
      <c r="CQ637">
        <v>1</v>
      </c>
      <c r="CR637">
        <v>1</v>
      </c>
      <c r="CT637">
        <v>1</v>
      </c>
      <c r="CV637">
        <v>1.8865740740740742E-3</v>
      </c>
      <c r="CW637">
        <v>1.8865740740740742E-3</v>
      </c>
      <c r="CX637">
        <v>0.2316087962962963</v>
      </c>
      <c r="CY637">
        <v>0.17824074074074073</v>
      </c>
      <c r="CZ637">
        <v>97</v>
      </c>
      <c r="DA637">
        <v>207</v>
      </c>
      <c r="DB637">
        <v>36</v>
      </c>
      <c r="DC637" t="s">
        <v>679</v>
      </c>
      <c r="DD637">
        <v>10745</v>
      </c>
      <c r="DE637">
        <v>0.37109999999999999</v>
      </c>
      <c r="DM637">
        <v>74</v>
      </c>
    </row>
    <row r="638" spans="91:118" x14ac:dyDescent="0.25">
      <c r="CM638" t="s">
        <v>639</v>
      </c>
      <c r="CN638" t="s">
        <v>7</v>
      </c>
      <c r="CO638" t="s">
        <v>51</v>
      </c>
      <c r="CP638">
        <v>46085</v>
      </c>
      <c r="CQ638">
        <v>1</v>
      </c>
      <c r="CR638">
        <v>1</v>
      </c>
      <c r="CT638">
        <v>1</v>
      </c>
      <c r="CV638">
        <v>0</v>
      </c>
      <c r="CW638">
        <v>0</v>
      </c>
      <c r="CX638">
        <v>0.24766203703703704</v>
      </c>
      <c r="CY638">
        <v>8.0648148148148149E-2</v>
      </c>
      <c r="CZ638">
        <v>151</v>
      </c>
      <c r="DA638">
        <v>299</v>
      </c>
      <c r="DB638">
        <v>19</v>
      </c>
      <c r="DC638" t="s">
        <v>687</v>
      </c>
      <c r="DD638">
        <v>22279</v>
      </c>
      <c r="DE638">
        <v>0.1258</v>
      </c>
      <c r="DM638">
        <v>74</v>
      </c>
    </row>
    <row r="639" spans="91:118" x14ac:dyDescent="0.25">
      <c r="CM639" t="s">
        <v>639</v>
      </c>
      <c r="CN639" t="s">
        <v>7</v>
      </c>
      <c r="CO639" t="s">
        <v>51</v>
      </c>
      <c r="CP639">
        <v>46106</v>
      </c>
      <c r="CQ639">
        <v>1</v>
      </c>
      <c r="CR639">
        <v>1</v>
      </c>
      <c r="CT639">
        <v>1</v>
      </c>
      <c r="CV639">
        <v>2.0254629629629629E-3</v>
      </c>
      <c r="CW639">
        <v>2.0254629629629629E-3</v>
      </c>
      <c r="CX639">
        <v>0.16664351851851852</v>
      </c>
      <c r="CY639">
        <v>0.1254861111111111</v>
      </c>
      <c r="CZ639">
        <v>98</v>
      </c>
      <c r="DA639">
        <v>185</v>
      </c>
      <c r="DB639">
        <v>16</v>
      </c>
      <c r="DC639">
        <v>1.4375</v>
      </c>
      <c r="DD639">
        <v>17285</v>
      </c>
      <c r="DE639">
        <v>0.1633</v>
      </c>
      <c r="DF639">
        <v>1</v>
      </c>
      <c r="DG639">
        <v>6.25E-2</v>
      </c>
      <c r="DH639">
        <v>4000</v>
      </c>
      <c r="DI639">
        <v>4000</v>
      </c>
      <c r="DM639">
        <v>74</v>
      </c>
    </row>
    <row r="640" spans="91:118" x14ac:dyDescent="0.25">
      <c r="CM640" t="s">
        <v>639</v>
      </c>
      <c r="CN640" t="s">
        <v>7</v>
      </c>
      <c r="CO640" t="s">
        <v>549</v>
      </c>
      <c r="CP640">
        <v>46085</v>
      </c>
      <c r="CQ640">
        <v>1</v>
      </c>
      <c r="CR640">
        <v>1</v>
      </c>
      <c r="CT640">
        <v>1</v>
      </c>
      <c r="CV640">
        <v>0</v>
      </c>
      <c r="CW640">
        <v>0</v>
      </c>
      <c r="CX640">
        <v>0.25549768518518517</v>
      </c>
      <c r="CY640">
        <v>0.10137731481481481</v>
      </c>
      <c r="CZ640">
        <v>162</v>
      </c>
      <c r="DA640">
        <v>259</v>
      </c>
      <c r="DB640">
        <v>56</v>
      </c>
      <c r="DC640" t="s">
        <v>1141</v>
      </c>
      <c r="DD640">
        <v>10283</v>
      </c>
      <c r="DE640">
        <v>0.34570000000000001</v>
      </c>
      <c r="DM640">
        <v>74</v>
      </c>
    </row>
    <row r="641" spans="91:118" x14ac:dyDescent="0.25">
      <c r="CM641" t="s">
        <v>639</v>
      </c>
      <c r="CN641" t="s">
        <v>7</v>
      </c>
      <c r="CO641" t="s">
        <v>549</v>
      </c>
      <c r="CP641">
        <v>46097</v>
      </c>
      <c r="CQ641">
        <v>1</v>
      </c>
      <c r="CR641">
        <v>1</v>
      </c>
      <c r="CT641">
        <v>1</v>
      </c>
      <c r="CV641">
        <v>0</v>
      </c>
      <c r="CW641">
        <v>0</v>
      </c>
      <c r="CX641">
        <v>0.25837962962962963</v>
      </c>
      <c r="CY641">
        <v>0.10990740740740741</v>
      </c>
      <c r="CZ641">
        <v>232</v>
      </c>
      <c r="DA641">
        <v>372</v>
      </c>
      <c r="DB641">
        <v>69</v>
      </c>
      <c r="DC641" t="s">
        <v>1142</v>
      </c>
      <c r="DD641">
        <v>8090</v>
      </c>
      <c r="DE641">
        <v>0.2974</v>
      </c>
      <c r="DM641">
        <v>74</v>
      </c>
    </row>
    <row r="642" spans="91:118" x14ac:dyDescent="0.25">
      <c r="CM642" t="s">
        <v>639</v>
      </c>
      <c r="CN642" t="s">
        <v>7</v>
      </c>
      <c r="CO642" t="s">
        <v>549</v>
      </c>
      <c r="CP642">
        <v>46104</v>
      </c>
      <c r="CQ642">
        <v>1</v>
      </c>
      <c r="CR642">
        <v>1</v>
      </c>
      <c r="CT642">
        <v>1</v>
      </c>
      <c r="CV642">
        <v>9.7222222222222219E-4</v>
      </c>
      <c r="CW642">
        <v>9.7222222222222219E-4</v>
      </c>
      <c r="CX642">
        <v>0.20603009259259258</v>
      </c>
      <c r="CY642">
        <v>0.13145833333333334</v>
      </c>
      <c r="CZ642">
        <v>182</v>
      </c>
      <c r="DA642">
        <v>260</v>
      </c>
      <c r="DB642">
        <v>26</v>
      </c>
      <c r="DC642" t="s">
        <v>891</v>
      </c>
      <c r="DD642">
        <v>7987</v>
      </c>
      <c r="DE642">
        <v>0.1429</v>
      </c>
      <c r="DM642">
        <v>74</v>
      </c>
    </row>
    <row r="643" spans="91:118" x14ac:dyDescent="0.25">
      <c r="CM643" t="s">
        <v>639</v>
      </c>
      <c r="CN643" t="s">
        <v>7</v>
      </c>
      <c r="CO643" t="s">
        <v>77</v>
      </c>
      <c r="CP643">
        <v>46085</v>
      </c>
      <c r="CQ643">
        <v>1</v>
      </c>
      <c r="CR643">
        <v>1</v>
      </c>
      <c r="CT643">
        <v>1</v>
      </c>
      <c r="CV643">
        <v>0</v>
      </c>
      <c r="CW643">
        <v>0</v>
      </c>
      <c r="CX643">
        <v>0.23872685185185186</v>
      </c>
      <c r="CY643">
        <v>9.8668981481481483E-2</v>
      </c>
      <c r="CZ643">
        <v>95</v>
      </c>
      <c r="DA643">
        <v>226</v>
      </c>
      <c r="DB643">
        <v>39</v>
      </c>
      <c r="DC643" t="s">
        <v>1143</v>
      </c>
      <c r="DD643">
        <v>15256</v>
      </c>
      <c r="DE643">
        <v>0.41049999999999998</v>
      </c>
      <c r="DM643">
        <v>74</v>
      </c>
    </row>
    <row r="644" spans="91:118" x14ac:dyDescent="0.25">
      <c r="CM644" t="s">
        <v>639</v>
      </c>
      <c r="CN644" t="s">
        <v>7</v>
      </c>
      <c r="CO644" t="s">
        <v>77</v>
      </c>
      <c r="CP644">
        <v>46086</v>
      </c>
      <c r="CQ644">
        <v>1</v>
      </c>
      <c r="CR644">
        <v>1</v>
      </c>
      <c r="CT644">
        <v>1</v>
      </c>
      <c r="CV644">
        <v>0</v>
      </c>
      <c r="CW644">
        <v>0</v>
      </c>
      <c r="CX644">
        <v>0.33371527777777776</v>
      </c>
      <c r="CY644">
        <v>9.8171296296296298E-2</v>
      </c>
      <c r="CZ644">
        <v>110</v>
      </c>
      <c r="DA644">
        <v>216</v>
      </c>
      <c r="DB644">
        <v>43</v>
      </c>
      <c r="DC644" t="s">
        <v>819</v>
      </c>
      <c r="DD644">
        <v>14412</v>
      </c>
      <c r="DE644">
        <v>0.39090000000000003</v>
      </c>
      <c r="DM644">
        <v>74</v>
      </c>
    </row>
    <row r="645" spans="91:118" x14ac:dyDescent="0.25">
      <c r="CM645" t="s">
        <v>639</v>
      </c>
      <c r="CN645" t="s">
        <v>7</v>
      </c>
      <c r="CO645" t="s">
        <v>77</v>
      </c>
      <c r="CP645">
        <v>46097</v>
      </c>
      <c r="CQ645">
        <v>1</v>
      </c>
      <c r="CR645">
        <v>1</v>
      </c>
      <c r="CT645">
        <v>1</v>
      </c>
      <c r="CV645">
        <v>3.3217592592592591E-3</v>
      </c>
      <c r="CW645">
        <v>3.3217592592592591E-3</v>
      </c>
      <c r="CX645">
        <v>0.32239583333333333</v>
      </c>
      <c r="CY645">
        <v>6.2615740740740736E-2</v>
      </c>
      <c r="CZ645">
        <v>100</v>
      </c>
      <c r="DA645">
        <v>225</v>
      </c>
      <c r="DB645">
        <v>48</v>
      </c>
      <c r="DC645" t="s">
        <v>736</v>
      </c>
      <c r="DD645">
        <v>17705</v>
      </c>
      <c r="DE645">
        <v>0.48</v>
      </c>
      <c r="DM645">
        <v>74</v>
      </c>
    </row>
    <row r="646" spans="91:118" x14ac:dyDescent="0.25">
      <c r="CM646" t="s">
        <v>639</v>
      </c>
      <c r="CN646" t="s">
        <v>7</v>
      </c>
      <c r="CO646" t="s">
        <v>77</v>
      </c>
      <c r="CP646">
        <v>46100</v>
      </c>
      <c r="CQ646">
        <v>1</v>
      </c>
      <c r="CR646">
        <v>1</v>
      </c>
      <c r="CS646">
        <v>1</v>
      </c>
      <c r="CV646">
        <v>7.5462962962962966E-3</v>
      </c>
      <c r="CW646">
        <v>7.5462962962962966E-3</v>
      </c>
      <c r="CX646">
        <v>0.20998842592592593</v>
      </c>
      <c r="CY646">
        <v>0.14623842592592592</v>
      </c>
      <c r="CZ646">
        <v>124</v>
      </c>
      <c r="DA646">
        <v>229</v>
      </c>
      <c r="DB646">
        <v>26</v>
      </c>
      <c r="DC646" t="s">
        <v>784</v>
      </c>
      <c r="DD646">
        <v>30227</v>
      </c>
      <c r="DE646">
        <v>0.2097</v>
      </c>
      <c r="DF646">
        <v>1</v>
      </c>
      <c r="DG646">
        <v>3.85E-2</v>
      </c>
      <c r="DH646">
        <v>364</v>
      </c>
      <c r="DI646">
        <v>364</v>
      </c>
      <c r="DJ646">
        <v>364</v>
      </c>
      <c r="DK646">
        <v>1</v>
      </c>
      <c r="DM646">
        <v>74</v>
      </c>
      <c r="DN646">
        <v>364</v>
      </c>
    </row>
    <row r="647" spans="91:118" x14ac:dyDescent="0.25">
      <c r="CM647" t="s">
        <v>639</v>
      </c>
      <c r="CN647" t="s">
        <v>7</v>
      </c>
      <c r="CO647" t="s">
        <v>566</v>
      </c>
      <c r="CP647">
        <v>46090</v>
      </c>
      <c r="CQ647">
        <v>1</v>
      </c>
      <c r="CR647">
        <v>1</v>
      </c>
      <c r="CS647">
        <v>1</v>
      </c>
      <c r="CV647">
        <v>6.3541666666666668E-3</v>
      </c>
      <c r="CW647">
        <v>6.3541666666666668E-3</v>
      </c>
      <c r="CX647">
        <v>0.24469907407407407</v>
      </c>
      <c r="CY647">
        <v>8.3402777777777784E-2</v>
      </c>
      <c r="CZ647">
        <v>113</v>
      </c>
      <c r="DA647">
        <v>169</v>
      </c>
      <c r="DB647">
        <v>31</v>
      </c>
      <c r="DC647" t="s">
        <v>939</v>
      </c>
      <c r="DD647">
        <v>7215</v>
      </c>
      <c r="DE647">
        <v>0.27429999999999999</v>
      </c>
      <c r="DF647">
        <v>1</v>
      </c>
      <c r="DG647">
        <v>3.2300000000000002E-2</v>
      </c>
      <c r="DH647">
        <v>300</v>
      </c>
      <c r="DI647">
        <v>300</v>
      </c>
      <c r="DJ647">
        <v>300</v>
      </c>
      <c r="DK647">
        <v>1</v>
      </c>
      <c r="DL647">
        <v>0.12759999999999999</v>
      </c>
      <c r="DM647">
        <v>74</v>
      </c>
      <c r="DN647">
        <v>300</v>
      </c>
    </row>
    <row r="648" spans="91:118" x14ac:dyDescent="0.25">
      <c r="CM648" t="s">
        <v>639</v>
      </c>
      <c r="CN648" t="s">
        <v>7</v>
      </c>
      <c r="CO648" t="s">
        <v>557</v>
      </c>
      <c r="CP648">
        <v>46086</v>
      </c>
      <c r="CQ648">
        <v>1</v>
      </c>
      <c r="CR648">
        <v>1</v>
      </c>
      <c r="CT648">
        <v>1</v>
      </c>
      <c r="CV648">
        <v>2.3148148148148147E-5</v>
      </c>
      <c r="CW648">
        <v>2.3148148148148147E-5</v>
      </c>
      <c r="CX648">
        <v>0.32202546296296297</v>
      </c>
      <c r="CY648">
        <v>9.1817129629629624E-2</v>
      </c>
      <c r="CZ648">
        <v>144</v>
      </c>
      <c r="DA648">
        <v>282</v>
      </c>
      <c r="DB648">
        <v>71</v>
      </c>
      <c r="DC648" t="s">
        <v>1144</v>
      </c>
      <c r="DD648">
        <v>6097</v>
      </c>
      <c r="DE648">
        <v>0.49309999999999998</v>
      </c>
      <c r="DM648">
        <v>74</v>
      </c>
    </row>
    <row r="649" spans="91:118" x14ac:dyDescent="0.25">
      <c r="CM649" t="s">
        <v>639</v>
      </c>
      <c r="CN649" t="s">
        <v>7</v>
      </c>
      <c r="CO649" t="s">
        <v>557</v>
      </c>
      <c r="CP649">
        <v>46093</v>
      </c>
      <c r="CQ649">
        <v>1</v>
      </c>
      <c r="CR649">
        <v>1</v>
      </c>
      <c r="CS649">
        <v>1</v>
      </c>
      <c r="CV649">
        <v>7.2222222222222219E-3</v>
      </c>
      <c r="CW649">
        <v>7.2222222222222219E-3</v>
      </c>
      <c r="CX649">
        <v>0.22460648148148149</v>
      </c>
      <c r="CY649">
        <v>8.9490740740740746E-2</v>
      </c>
      <c r="CZ649">
        <v>85</v>
      </c>
      <c r="DA649">
        <v>161</v>
      </c>
      <c r="DB649">
        <v>46</v>
      </c>
      <c r="DC649" t="s">
        <v>959</v>
      </c>
      <c r="DD649">
        <v>5709</v>
      </c>
      <c r="DE649">
        <v>0.54120000000000001</v>
      </c>
      <c r="DF649">
        <v>1</v>
      </c>
      <c r="DG649">
        <v>2.1700000000000001E-2</v>
      </c>
      <c r="DH649">
        <v>200</v>
      </c>
      <c r="DI649">
        <v>200</v>
      </c>
      <c r="DJ649">
        <v>200</v>
      </c>
      <c r="DK649">
        <v>1</v>
      </c>
      <c r="DL649">
        <v>0.14319999999999999</v>
      </c>
      <c r="DM649">
        <v>74</v>
      </c>
      <c r="DN649">
        <v>200</v>
      </c>
    </row>
    <row r="650" spans="91:118" x14ac:dyDescent="0.25">
      <c r="CM650" t="s">
        <v>639</v>
      </c>
      <c r="CN650" t="s">
        <v>7</v>
      </c>
      <c r="CO650" t="s">
        <v>557</v>
      </c>
      <c r="CP650">
        <v>46104</v>
      </c>
      <c r="CQ650">
        <v>1</v>
      </c>
      <c r="CR650">
        <v>1</v>
      </c>
      <c r="CT650">
        <v>1</v>
      </c>
      <c r="CV650">
        <v>4.1666666666666669E-4</v>
      </c>
      <c r="CW650">
        <v>4.1666666666666669E-4</v>
      </c>
      <c r="CX650">
        <v>0.19965277777777779</v>
      </c>
      <c r="CY650">
        <v>0.13768518518518519</v>
      </c>
      <c r="CZ650">
        <v>129</v>
      </c>
      <c r="DA650">
        <v>266</v>
      </c>
      <c r="DB650">
        <v>23</v>
      </c>
      <c r="DC650" t="s">
        <v>861</v>
      </c>
      <c r="DD650">
        <v>16609</v>
      </c>
      <c r="DE650">
        <v>0.17829999999999999</v>
      </c>
      <c r="DM650">
        <v>74</v>
      </c>
    </row>
    <row r="651" spans="91:118" x14ac:dyDescent="0.25">
      <c r="CM651" t="s">
        <v>639</v>
      </c>
      <c r="CN651" t="s">
        <v>7</v>
      </c>
      <c r="CO651" t="s">
        <v>48</v>
      </c>
      <c r="CP651">
        <v>46083</v>
      </c>
      <c r="CQ651">
        <v>1</v>
      </c>
      <c r="CR651">
        <v>1</v>
      </c>
      <c r="CT651">
        <v>1</v>
      </c>
      <c r="CV651">
        <v>0</v>
      </c>
      <c r="CW651">
        <v>0</v>
      </c>
      <c r="CX651">
        <v>0.23400462962962962</v>
      </c>
      <c r="CY651">
        <v>9.2789351851851845E-2</v>
      </c>
      <c r="CZ651">
        <v>65</v>
      </c>
      <c r="DA651">
        <v>91</v>
      </c>
      <c r="DB651">
        <v>30</v>
      </c>
      <c r="DC651" t="s">
        <v>728</v>
      </c>
      <c r="DD651">
        <v>14978</v>
      </c>
      <c r="DE651">
        <v>0.46150000000000002</v>
      </c>
      <c r="DF651">
        <v>8</v>
      </c>
      <c r="DG651">
        <v>0.26669999999999999</v>
      </c>
      <c r="DH651">
        <v>6083</v>
      </c>
      <c r="DI651">
        <v>760</v>
      </c>
      <c r="DJ651">
        <v>4430</v>
      </c>
      <c r="DK651">
        <v>0.72829999999999995</v>
      </c>
      <c r="DM651">
        <v>74</v>
      </c>
      <c r="DN651">
        <v>886</v>
      </c>
    </row>
    <row r="652" spans="91:118" x14ac:dyDescent="0.25">
      <c r="CM652" t="s">
        <v>639</v>
      </c>
      <c r="CN652" t="s">
        <v>7</v>
      </c>
      <c r="CO652" t="s">
        <v>48</v>
      </c>
      <c r="CP652">
        <v>46086</v>
      </c>
      <c r="CQ652">
        <v>1</v>
      </c>
      <c r="CR652">
        <v>1</v>
      </c>
      <c r="CT652">
        <v>1</v>
      </c>
      <c r="CV652">
        <v>2.7083333333333334E-3</v>
      </c>
      <c r="CW652">
        <v>2.7083333333333334E-3</v>
      </c>
      <c r="CX652">
        <v>0.29703703703703704</v>
      </c>
      <c r="CY652">
        <v>0.13159722222222223</v>
      </c>
      <c r="CZ652">
        <v>110</v>
      </c>
      <c r="DA652">
        <v>161</v>
      </c>
      <c r="DB652">
        <v>38</v>
      </c>
      <c r="DC652" t="s">
        <v>797</v>
      </c>
      <c r="DD652">
        <v>23161</v>
      </c>
      <c r="DE652">
        <v>0.34549999999999997</v>
      </c>
      <c r="DM652">
        <v>74</v>
      </c>
    </row>
    <row r="653" spans="91:118" x14ac:dyDescent="0.25">
      <c r="CM653" t="s">
        <v>639</v>
      </c>
      <c r="CN653" t="s">
        <v>7</v>
      </c>
      <c r="CO653" t="s">
        <v>48</v>
      </c>
      <c r="CP653">
        <v>46097</v>
      </c>
      <c r="CQ653">
        <v>1</v>
      </c>
      <c r="CR653">
        <v>1</v>
      </c>
      <c r="CT653">
        <v>1</v>
      </c>
      <c r="CV653">
        <v>8.4490740740740739E-4</v>
      </c>
      <c r="CW653">
        <v>8.4490740740740739E-4</v>
      </c>
      <c r="CX653">
        <v>0.21140046296296297</v>
      </c>
      <c r="CY653">
        <v>0.19474537037037037</v>
      </c>
      <c r="CZ653">
        <v>79</v>
      </c>
      <c r="DA653">
        <v>135</v>
      </c>
      <c r="DB653">
        <v>29</v>
      </c>
      <c r="DC653" t="s">
        <v>1078</v>
      </c>
      <c r="DD653">
        <v>19373</v>
      </c>
      <c r="DE653">
        <v>0.36709999999999998</v>
      </c>
      <c r="DM653">
        <v>74</v>
      </c>
    </row>
    <row r="654" spans="91:118" x14ac:dyDescent="0.25">
      <c r="CM654" t="s">
        <v>639</v>
      </c>
      <c r="CN654" t="s">
        <v>7</v>
      </c>
      <c r="CO654" t="s">
        <v>48</v>
      </c>
      <c r="CP654">
        <v>46104</v>
      </c>
      <c r="CQ654">
        <v>1</v>
      </c>
      <c r="CR654">
        <v>1</v>
      </c>
      <c r="CT654">
        <v>1</v>
      </c>
      <c r="CV654">
        <v>1.8518518518518518E-4</v>
      </c>
      <c r="CW654">
        <v>1.8518518518518518E-4</v>
      </c>
      <c r="CX654">
        <v>0.22086805555555555</v>
      </c>
      <c r="CY654">
        <v>0.10666666666666667</v>
      </c>
      <c r="CZ654">
        <v>91</v>
      </c>
      <c r="DA654">
        <v>128</v>
      </c>
      <c r="DB654">
        <v>22</v>
      </c>
      <c r="DC654" t="s">
        <v>685</v>
      </c>
      <c r="DD654">
        <v>16141</v>
      </c>
      <c r="DE654">
        <v>0.24179999999999999</v>
      </c>
      <c r="DM654">
        <v>74</v>
      </c>
    </row>
    <row r="655" spans="91:118" x14ac:dyDescent="0.25">
      <c r="CM655" t="s">
        <v>639</v>
      </c>
      <c r="CN655" t="s">
        <v>3</v>
      </c>
      <c r="CO655" t="s">
        <v>174</v>
      </c>
      <c r="CP655">
        <v>46104</v>
      </c>
      <c r="CQ655">
        <v>1</v>
      </c>
      <c r="CR655">
        <v>1</v>
      </c>
      <c r="CT655">
        <v>1</v>
      </c>
      <c r="CV655">
        <v>0</v>
      </c>
      <c r="CW655">
        <v>0</v>
      </c>
      <c r="CX655">
        <v>0.19560185185185186</v>
      </c>
      <c r="CY655">
        <v>0.12893518518518518</v>
      </c>
      <c r="CZ655">
        <v>139</v>
      </c>
      <c r="DA655">
        <v>204</v>
      </c>
      <c r="DB655">
        <v>21</v>
      </c>
      <c r="DC655" t="s">
        <v>967</v>
      </c>
      <c r="DD655">
        <v>21453</v>
      </c>
      <c r="DE655">
        <v>0.15110000000000001</v>
      </c>
      <c r="DM655">
        <v>74</v>
      </c>
    </row>
    <row r="656" spans="91:118" x14ac:dyDescent="0.25">
      <c r="CM656" t="s">
        <v>639</v>
      </c>
      <c r="CN656" t="s">
        <v>3</v>
      </c>
      <c r="CO656" t="s">
        <v>174</v>
      </c>
      <c r="CP656">
        <v>46112</v>
      </c>
      <c r="CQ656">
        <v>1</v>
      </c>
      <c r="CR656">
        <v>1</v>
      </c>
      <c r="CT656">
        <v>1</v>
      </c>
      <c r="CV656">
        <v>1.1574074074074073E-5</v>
      </c>
      <c r="CW656">
        <v>1.1574074074074073E-5</v>
      </c>
      <c r="CX656">
        <v>0.21519675925925927</v>
      </c>
      <c r="CY656">
        <v>0.17178240740740741</v>
      </c>
      <c r="CZ656">
        <v>76</v>
      </c>
      <c r="DA656">
        <v>134</v>
      </c>
      <c r="DB656">
        <v>22</v>
      </c>
      <c r="DC656" t="s">
        <v>700</v>
      </c>
      <c r="DD656">
        <v>35305</v>
      </c>
      <c r="DE656">
        <v>0.28949999999999998</v>
      </c>
      <c r="DF656">
        <v>2</v>
      </c>
      <c r="DG656">
        <v>9.0899999999999995E-2</v>
      </c>
      <c r="DH656">
        <v>1500</v>
      </c>
      <c r="DI656">
        <v>750</v>
      </c>
      <c r="DJ656">
        <v>1000</v>
      </c>
      <c r="DK656">
        <v>0.66669999999999996</v>
      </c>
      <c r="DL656">
        <v>0.2225</v>
      </c>
      <c r="DM656">
        <v>74</v>
      </c>
      <c r="DN656">
        <v>1000</v>
      </c>
    </row>
    <row r="657" spans="91:118" x14ac:dyDescent="0.25">
      <c r="CM657" t="s">
        <v>639</v>
      </c>
      <c r="CN657" t="s">
        <v>3</v>
      </c>
      <c r="CO657" t="s">
        <v>493</v>
      </c>
      <c r="CP657">
        <v>46098</v>
      </c>
      <c r="CQ657">
        <v>1</v>
      </c>
      <c r="CR657">
        <v>1</v>
      </c>
      <c r="CT657">
        <v>1</v>
      </c>
      <c r="CV657">
        <v>0</v>
      </c>
      <c r="CW657">
        <v>0</v>
      </c>
      <c r="CX657">
        <v>0.21990740740740741</v>
      </c>
      <c r="CY657">
        <v>0.10357638888888888</v>
      </c>
      <c r="CZ657">
        <v>147</v>
      </c>
      <c r="DA657">
        <v>192</v>
      </c>
      <c r="DB657">
        <v>37</v>
      </c>
      <c r="DC657" t="s">
        <v>1145</v>
      </c>
      <c r="DD657">
        <v>28305</v>
      </c>
      <c r="DE657">
        <v>0.25169999999999998</v>
      </c>
      <c r="DF657">
        <v>1</v>
      </c>
      <c r="DG657">
        <v>2.7E-2</v>
      </c>
      <c r="DH657">
        <v>1000</v>
      </c>
      <c r="DI657">
        <v>1000</v>
      </c>
      <c r="DJ657">
        <v>1000</v>
      </c>
      <c r="DK657">
        <v>1</v>
      </c>
      <c r="DL657">
        <v>0.38490000000000002</v>
      </c>
      <c r="DM657">
        <v>74</v>
      </c>
      <c r="DN657">
        <v>1000</v>
      </c>
    </row>
    <row r="658" spans="91:118" x14ac:dyDescent="0.25">
      <c r="CM658" t="s">
        <v>639</v>
      </c>
      <c r="CN658" t="s">
        <v>3</v>
      </c>
      <c r="CO658" t="s">
        <v>32</v>
      </c>
      <c r="CP658">
        <v>46104</v>
      </c>
      <c r="CQ658">
        <v>1</v>
      </c>
      <c r="CR658">
        <v>1</v>
      </c>
      <c r="CT658">
        <v>1</v>
      </c>
      <c r="CV658">
        <v>1.9675925925925926E-4</v>
      </c>
      <c r="CW658">
        <v>1.9675925925925926E-4</v>
      </c>
      <c r="CX658">
        <v>0.21164351851851851</v>
      </c>
      <c r="CY658">
        <v>0.10340277777777777</v>
      </c>
      <c r="CZ658">
        <v>76</v>
      </c>
      <c r="DA658">
        <v>169</v>
      </c>
      <c r="DB658">
        <v>25</v>
      </c>
      <c r="DC658">
        <v>1.6</v>
      </c>
      <c r="DD658">
        <v>44148</v>
      </c>
      <c r="DE658">
        <v>0.32890000000000003</v>
      </c>
      <c r="DM658">
        <v>74</v>
      </c>
    </row>
    <row r="659" spans="91:118" x14ac:dyDescent="0.25">
      <c r="CM659" t="s">
        <v>639</v>
      </c>
      <c r="CN659" t="s">
        <v>3</v>
      </c>
      <c r="CO659" t="s">
        <v>32</v>
      </c>
      <c r="CP659">
        <v>46106</v>
      </c>
      <c r="CQ659">
        <v>1</v>
      </c>
      <c r="CR659">
        <v>1</v>
      </c>
      <c r="CT659">
        <v>1</v>
      </c>
      <c r="CV659">
        <v>3.7037037037037035E-4</v>
      </c>
      <c r="CW659">
        <v>3.7037037037037035E-4</v>
      </c>
      <c r="CX659">
        <v>0.18494212962962964</v>
      </c>
      <c r="CY659">
        <v>0.14304398148148148</v>
      </c>
      <c r="CZ659">
        <v>77</v>
      </c>
      <c r="DA659">
        <v>163</v>
      </c>
      <c r="DB659">
        <v>26</v>
      </c>
      <c r="DC659" t="s">
        <v>784</v>
      </c>
      <c r="DD659">
        <v>36836</v>
      </c>
      <c r="DE659">
        <v>0.3377</v>
      </c>
      <c r="DF659">
        <v>2</v>
      </c>
      <c r="DG659">
        <v>7.6899999999999996E-2</v>
      </c>
      <c r="DH659">
        <v>1575</v>
      </c>
      <c r="DI659">
        <v>788</v>
      </c>
      <c r="DJ659">
        <v>1575</v>
      </c>
      <c r="DK659">
        <v>1</v>
      </c>
      <c r="DL659">
        <v>0.13519999999999999</v>
      </c>
      <c r="DM659">
        <v>74</v>
      </c>
      <c r="DN659">
        <v>788</v>
      </c>
    </row>
    <row r="660" spans="91:118" x14ac:dyDescent="0.25">
      <c r="CM660" t="s">
        <v>639</v>
      </c>
      <c r="CN660" t="s">
        <v>3</v>
      </c>
      <c r="CO660" t="s">
        <v>68</v>
      </c>
      <c r="CP660">
        <v>46106</v>
      </c>
      <c r="CQ660">
        <v>1</v>
      </c>
      <c r="CR660">
        <v>1</v>
      </c>
      <c r="CT660">
        <v>1</v>
      </c>
      <c r="CV660">
        <v>2.7777777777777778E-4</v>
      </c>
      <c r="CW660">
        <v>2.7777777777777778E-4</v>
      </c>
      <c r="CX660">
        <v>0.1724074074074074</v>
      </c>
      <c r="CY660">
        <v>0.13717592592592592</v>
      </c>
      <c r="CZ660">
        <v>80</v>
      </c>
      <c r="DA660">
        <v>111</v>
      </c>
      <c r="DB660">
        <v>24</v>
      </c>
      <c r="DC660">
        <v>1.5</v>
      </c>
      <c r="DD660">
        <v>40067</v>
      </c>
      <c r="DE660">
        <v>0.3</v>
      </c>
      <c r="DF660">
        <v>1</v>
      </c>
      <c r="DG660">
        <v>4.1700000000000001E-2</v>
      </c>
      <c r="DH660">
        <v>11000</v>
      </c>
      <c r="DI660">
        <v>11000</v>
      </c>
      <c r="DJ660">
        <v>11000</v>
      </c>
      <c r="DK660">
        <v>1</v>
      </c>
      <c r="DL660">
        <v>0.1077</v>
      </c>
      <c r="DM660">
        <v>74</v>
      </c>
      <c r="DN660">
        <v>11000</v>
      </c>
    </row>
    <row r="661" spans="91:118" x14ac:dyDescent="0.25">
      <c r="CM661" t="s">
        <v>639</v>
      </c>
      <c r="CN661" t="s">
        <v>3</v>
      </c>
      <c r="CO661" t="s">
        <v>29</v>
      </c>
      <c r="CP661">
        <v>46104</v>
      </c>
      <c r="CQ661">
        <v>1</v>
      </c>
      <c r="CR661">
        <v>1</v>
      </c>
      <c r="CT661">
        <v>1</v>
      </c>
      <c r="CV661">
        <v>2.3148148148148149E-4</v>
      </c>
      <c r="CW661">
        <v>2.3148148148148149E-4</v>
      </c>
      <c r="CX661">
        <v>0.20148148148148148</v>
      </c>
      <c r="CY661">
        <v>0.11217592592592593</v>
      </c>
      <c r="CZ661">
        <v>87</v>
      </c>
      <c r="DA661">
        <v>166</v>
      </c>
      <c r="DB661">
        <v>16</v>
      </c>
      <c r="DC661">
        <v>1.625</v>
      </c>
      <c r="DD661">
        <v>24876</v>
      </c>
      <c r="DE661">
        <v>0.18390000000000001</v>
      </c>
      <c r="DM661">
        <v>74</v>
      </c>
    </row>
    <row r="662" spans="91:118" x14ac:dyDescent="0.25">
      <c r="CM662" t="s">
        <v>639</v>
      </c>
      <c r="CN662" t="s">
        <v>3</v>
      </c>
      <c r="CO662" t="s">
        <v>79</v>
      </c>
      <c r="CP662">
        <v>46101</v>
      </c>
      <c r="CQ662">
        <v>1</v>
      </c>
      <c r="CR662">
        <v>1</v>
      </c>
      <c r="CS662">
        <v>1</v>
      </c>
      <c r="CV662">
        <v>9.6226851851851855E-2</v>
      </c>
      <c r="CW662">
        <v>9.6226851851851855E-2</v>
      </c>
      <c r="CX662">
        <v>3.471064814814815E-2</v>
      </c>
      <c r="CY662">
        <v>0.15162037037037038</v>
      </c>
      <c r="CZ662">
        <v>48</v>
      </c>
      <c r="DA662">
        <v>103</v>
      </c>
      <c r="DB662">
        <v>16</v>
      </c>
      <c r="DC662">
        <v>1.875</v>
      </c>
      <c r="DD662">
        <v>29451</v>
      </c>
      <c r="DE662">
        <v>0.33329999999999999</v>
      </c>
      <c r="DF662">
        <v>3</v>
      </c>
      <c r="DG662">
        <v>0.1875</v>
      </c>
      <c r="DH662">
        <v>12410</v>
      </c>
      <c r="DI662">
        <v>4137</v>
      </c>
      <c r="DJ662">
        <v>10810</v>
      </c>
      <c r="DK662">
        <v>0.87109999999999999</v>
      </c>
      <c r="DL662">
        <v>0.11600000000000001</v>
      </c>
      <c r="DM662">
        <v>74</v>
      </c>
      <c r="DN662">
        <v>5405</v>
      </c>
    </row>
    <row r="663" spans="91:118" x14ac:dyDescent="0.25">
      <c r="CM663" t="s">
        <v>639</v>
      </c>
      <c r="CN663" t="s">
        <v>3</v>
      </c>
      <c r="CO663" t="s">
        <v>79</v>
      </c>
      <c r="CP663">
        <v>46104</v>
      </c>
      <c r="CQ663">
        <v>1</v>
      </c>
      <c r="CR663">
        <v>1</v>
      </c>
      <c r="CT663">
        <v>1</v>
      </c>
      <c r="CV663">
        <v>2.6620370370370372E-4</v>
      </c>
      <c r="CW663">
        <v>2.6620370370370372E-4</v>
      </c>
      <c r="CX663">
        <v>0.20246527777777779</v>
      </c>
      <c r="CY663">
        <v>0.10164351851851852</v>
      </c>
      <c r="CZ663">
        <v>41</v>
      </c>
      <c r="DA663">
        <v>96</v>
      </c>
      <c r="DB663">
        <v>13</v>
      </c>
      <c r="DC663">
        <v>2</v>
      </c>
      <c r="DD663">
        <v>43184</v>
      </c>
      <c r="DE663">
        <v>0.31709999999999999</v>
      </c>
      <c r="DM663">
        <v>74</v>
      </c>
    </row>
    <row r="664" spans="91:118" x14ac:dyDescent="0.25">
      <c r="CM664" t="s">
        <v>639</v>
      </c>
      <c r="CN664" t="s">
        <v>3</v>
      </c>
      <c r="CO664" t="s">
        <v>76</v>
      </c>
      <c r="CP664">
        <v>46112</v>
      </c>
      <c r="CQ664">
        <v>1</v>
      </c>
      <c r="CR664">
        <v>1</v>
      </c>
      <c r="CS664">
        <v>1</v>
      </c>
      <c r="CV664">
        <v>7.7326388888888889E-2</v>
      </c>
      <c r="CW664">
        <v>7.7326388888888889E-2</v>
      </c>
      <c r="CX664">
        <v>0.12091435185185186</v>
      </c>
      <c r="CY664">
        <v>0.18868055555555555</v>
      </c>
      <c r="CZ664">
        <v>44</v>
      </c>
      <c r="DA664">
        <v>81</v>
      </c>
      <c r="DB664">
        <v>7</v>
      </c>
      <c r="DC664" t="s">
        <v>855</v>
      </c>
      <c r="DD664">
        <v>29257</v>
      </c>
      <c r="DE664">
        <v>0.15909999999999999</v>
      </c>
      <c r="DF664">
        <v>1</v>
      </c>
      <c r="DG664">
        <v>0.1429</v>
      </c>
      <c r="DH664">
        <v>254</v>
      </c>
      <c r="DI664">
        <v>254</v>
      </c>
      <c r="DJ664">
        <v>254</v>
      </c>
      <c r="DK664">
        <v>1.0012000000000001</v>
      </c>
      <c r="DM664">
        <v>74</v>
      </c>
      <c r="DN664">
        <v>254</v>
      </c>
    </row>
    <row r="665" spans="91:118" x14ac:dyDescent="0.25">
      <c r="CM665" t="s">
        <v>639</v>
      </c>
      <c r="CN665" t="s">
        <v>125</v>
      </c>
      <c r="CO665" t="s">
        <v>72</v>
      </c>
      <c r="CP665">
        <v>46097</v>
      </c>
      <c r="CQ665">
        <v>1</v>
      </c>
      <c r="CR665">
        <v>1</v>
      </c>
      <c r="CS665">
        <v>1</v>
      </c>
      <c r="CV665">
        <v>8.7962962962962968E-3</v>
      </c>
      <c r="CW665">
        <v>8.7962962962962968E-3</v>
      </c>
      <c r="CX665">
        <v>0.24324074074074073</v>
      </c>
      <c r="CY665">
        <v>0.15225694444444443</v>
      </c>
      <c r="CZ665">
        <v>117</v>
      </c>
      <c r="DA665">
        <v>336</v>
      </c>
      <c r="DB665">
        <v>27</v>
      </c>
      <c r="DC665" t="s">
        <v>1113</v>
      </c>
      <c r="DD665">
        <v>35898</v>
      </c>
      <c r="DE665">
        <v>0.23080000000000001</v>
      </c>
      <c r="DF665">
        <v>3</v>
      </c>
      <c r="DG665">
        <v>0.1111</v>
      </c>
      <c r="DH665">
        <v>12500</v>
      </c>
      <c r="DI665">
        <v>4167</v>
      </c>
      <c r="DJ665">
        <v>12000</v>
      </c>
      <c r="DK665">
        <v>0.96</v>
      </c>
      <c r="DL665">
        <v>0.1227</v>
      </c>
      <c r="DM665">
        <v>72</v>
      </c>
      <c r="DN665">
        <v>6000</v>
      </c>
    </row>
    <row r="666" spans="91:118" x14ac:dyDescent="0.25">
      <c r="CM666" t="s">
        <v>639</v>
      </c>
      <c r="CN666" t="s">
        <v>125</v>
      </c>
      <c r="CO666" t="s">
        <v>12</v>
      </c>
      <c r="CP666">
        <v>46101</v>
      </c>
      <c r="CQ666">
        <v>1</v>
      </c>
      <c r="CR666">
        <v>1</v>
      </c>
      <c r="CT666">
        <v>1</v>
      </c>
      <c r="CV666">
        <v>1.7361111111111112E-4</v>
      </c>
      <c r="CW666">
        <v>1.7361111111111112E-4</v>
      </c>
      <c r="CX666">
        <v>0.20248842592592592</v>
      </c>
      <c r="CY666">
        <v>0.14252314814814815</v>
      </c>
      <c r="CZ666">
        <v>79</v>
      </c>
      <c r="DA666">
        <v>198</v>
      </c>
      <c r="DB666">
        <v>17</v>
      </c>
      <c r="DC666" t="s">
        <v>826</v>
      </c>
      <c r="DD666">
        <v>33748</v>
      </c>
      <c r="DE666">
        <v>0.2152</v>
      </c>
      <c r="DF666">
        <v>1</v>
      </c>
      <c r="DG666">
        <v>5.8799999999999998E-2</v>
      </c>
      <c r="DH666">
        <v>350</v>
      </c>
      <c r="DI666">
        <v>350</v>
      </c>
      <c r="DJ666">
        <v>350</v>
      </c>
      <c r="DK666">
        <v>1</v>
      </c>
      <c r="DL666">
        <v>0.2477</v>
      </c>
      <c r="DM666">
        <v>72</v>
      </c>
      <c r="DN666">
        <v>350</v>
      </c>
    </row>
    <row r="667" spans="91:118" x14ac:dyDescent="0.25">
      <c r="CM667" t="s">
        <v>639</v>
      </c>
      <c r="CN667" t="s">
        <v>125</v>
      </c>
      <c r="CO667" t="s">
        <v>206</v>
      </c>
      <c r="CP667">
        <v>46097</v>
      </c>
      <c r="CQ667">
        <v>1</v>
      </c>
      <c r="CR667">
        <v>1</v>
      </c>
      <c r="CT667">
        <v>1</v>
      </c>
      <c r="CV667">
        <v>2.199074074074074E-4</v>
      </c>
      <c r="CW667">
        <v>2.199074074074074E-4</v>
      </c>
      <c r="CX667">
        <v>0.30609953703703702</v>
      </c>
      <c r="CY667">
        <v>0.11667824074074074</v>
      </c>
      <c r="CZ667">
        <v>159</v>
      </c>
      <c r="DA667">
        <v>420</v>
      </c>
      <c r="DB667">
        <v>34</v>
      </c>
      <c r="DC667" t="s">
        <v>974</v>
      </c>
      <c r="DD667">
        <v>30680</v>
      </c>
      <c r="DE667">
        <v>0.21379999999999999</v>
      </c>
      <c r="DF667">
        <v>1</v>
      </c>
      <c r="DG667">
        <v>2.9399999999999999E-2</v>
      </c>
      <c r="DH667">
        <v>3050</v>
      </c>
      <c r="DI667">
        <v>3050</v>
      </c>
      <c r="DJ667">
        <v>3050</v>
      </c>
      <c r="DK667">
        <v>1</v>
      </c>
      <c r="DL667">
        <v>0.18140000000000001</v>
      </c>
      <c r="DM667">
        <v>72</v>
      </c>
      <c r="DN667">
        <v>3050</v>
      </c>
    </row>
    <row r="668" spans="91:118" x14ac:dyDescent="0.25">
      <c r="CM668" t="s">
        <v>639</v>
      </c>
      <c r="CN668" t="s">
        <v>125</v>
      </c>
      <c r="CO668" t="s">
        <v>59</v>
      </c>
      <c r="CP668">
        <v>46098</v>
      </c>
      <c r="CQ668">
        <v>1</v>
      </c>
      <c r="CR668">
        <v>1</v>
      </c>
      <c r="CS668">
        <v>1</v>
      </c>
      <c r="CV668">
        <v>7.0486111111111114E-3</v>
      </c>
      <c r="CW668">
        <v>7.0486111111111114E-3</v>
      </c>
      <c r="CX668">
        <v>0.2026388888888889</v>
      </c>
      <c r="CY668">
        <v>0.13663194444444443</v>
      </c>
      <c r="CZ668">
        <v>144</v>
      </c>
      <c r="DA668">
        <v>231</v>
      </c>
      <c r="DB668">
        <v>20</v>
      </c>
      <c r="DC668">
        <v>1.7</v>
      </c>
      <c r="DD668">
        <v>50050</v>
      </c>
      <c r="DE668">
        <v>0.1389</v>
      </c>
      <c r="DF668">
        <v>1</v>
      </c>
      <c r="DG668">
        <v>0.05</v>
      </c>
      <c r="DH668">
        <v>2200</v>
      </c>
      <c r="DI668">
        <v>2200</v>
      </c>
      <c r="DJ668">
        <v>2200</v>
      </c>
      <c r="DK668">
        <v>1</v>
      </c>
      <c r="DL668">
        <v>0.10489999999999999</v>
      </c>
      <c r="DM668">
        <v>72</v>
      </c>
      <c r="DN668">
        <v>2200</v>
      </c>
    </row>
    <row r="669" spans="91:118" x14ac:dyDescent="0.25">
      <c r="CM669" t="s">
        <v>639</v>
      </c>
      <c r="CN669" t="s">
        <v>2</v>
      </c>
      <c r="CO669" t="s">
        <v>15</v>
      </c>
      <c r="CP669">
        <v>46085</v>
      </c>
      <c r="CQ669">
        <v>1</v>
      </c>
      <c r="CR669">
        <v>1</v>
      </c>
      <c r="CT669">
        <v>1</v>
      </c>
      <c r="CV669">
        <v>0</v>
      </c>
      <c r="CW669">
        <v>0</v>
      </c>
      <c r="CX669">
        <v>0.2467361111111111</v>
      </c>
      <c r="CY669">
        <v>8.7789351851851855E-2</v>
      </c>
      <c r="CZ669">
        <v>130</v>
      </c>
      <c r="DA669">
        <v>156</v>
      </c>
      <c r="DB669">
        <v>14</v>
      </c>
      <c r="DC669">
        <v>1.5</v>
      </c>
      <c r="DD669">
        <v>26376</v>
      </c>
      <c r="DE669">
        <v>0.1077</v>
      </c>
      <c r="DF669">
        <v>1</v>
      </c>
      <c r="DG669">
        <v>7.1400000000000005E-2</v>
      </c>
      <c r="DH669">
        <v>1440</v>
      </c>
      <c r="DI669">
        <v>1440</v>
      </c>
      <c r="DJ669">
        <v>720</v>
      </c>
      <c r="DK669">
        <v>0.5</v>
      </c>
      <c r="DM669">
        <v>72</v>
      </c>
      <c r="DN669">
        <v>720</v>
      </c>
    </row>
    <row r="670" spans="91:118" x14ac:dyDescent="0.25">
      <c r="CM670" t="s">
        <v>639</v>
      </c>
      <c r="CN670" t="s">
        <v>2</v>
      </c>
      <c r="CO670" t="s">
        <v>23</v>
      </c>
      <c r="CP670">
        <v>46083</v>
      </c>
      <c r="CQ670">
        <v>1</v>
      </c>
      <c r="CR670">
        <v>1</v>
      </c>
      <c r="CT670">
        <v>1</v>
      </c>
      <c r="CV670">
        <v>0</v>
      </c>
      <c r="CW670">
        <v>0</v>
      </c>
      <c r="CX670">
        <v>0.2512152777777778</v>
      </c>
      <c r="CY670">
        <v>4.6157407407407404E-2</v>
      </c>
      <c r="CZ670">
        <v>80</v>
      </c>
      <c r="DA670">
        <v>138</v>
      </c>
      <c r="DB670">
        <v>31</v>
      </c>
      <c r="DC670" t="s">
        <v>1111</v>
      </c>
      <c r="DD670">
        <v>29115</v>
      </c>
      <c r="DE670">
        <v>0.38750000000000001</v>
      </c>
      <c r="DF670">
        <v>14</v>
      </c>
      <c r="DG670">
        <v>0.4516</v>
      </c>
      <c r="DH670">
        <v>17258</v>
      </c>
      <c r="DI670">
        <v>1233</v>
      </c>
      <c r="DJ670">
        <v>7008</v>
      </c>
      <c r="DK670">
        <v>0.40610000000000002</v>
      </c>
      <c r="DL670">
        <v>9.4999999999999998E-3</v>
      </c>
      <c r="DM670">
        <v>72</v>
      </c>
      <c r="DN670">
        <v>637</v>
      </c>
    </row>
    <row r="671" spans="91:118" x14ac:dyDescent="0.25">
      <c r="CM671" t="s">
        <v>639</v>
      </c>
      <c r="CN671" t="s">
        <v>2</v>
      </c>
      <c r="CO671" t="s">
        <v>23</v>
      </c>
      <c r="CP671">
        <v>46087</v>
      </c>
      <c r="CQ671">
        <v>1</v>
      </c>
      <c r="CR671">
        <v>1</v>
      </c>
      <c r="CS671">
        <v>1</v>
      </c>
      <c r="CV671">
        <v>1.1203703703703704E-2</v>
      </c>
      <c r="CW671">
        <v>1.1203703703703704E-2</v>
      </c>
      <c r="CX671">
        <v>0.25666666666666665</v>
      </c>
      <c r="CY671">
        <v>6.1851851851851852E-2</v>
      </c>
      <c r="CZ671">
        <v>61</v>
      </c>
      <c r="DA671">
        <v>104</v>
      </c>
      <c r="DB671">
        <v>10</v>
      </c>
      <c r="DC671">
        <v>1.9</v>
      </c>
      <c r="DD671">
        <v>23606</v>
      </c>
      <c r="DE671">
        <v>0.16389999999999999</v>
      </c>
      <c r="DF671">
        <v>1</v>
      </c>
      <c r="DG671">
        <v>0.1</v>
      </c>
      <c r="DH671">
        <v>1800</v>
      </c>
      <c r="DI671">
        <v>1800</v>
      </c>
      <c r="DJ671">
        <v>1350</v>
      </c>
      <c r="DK671">
        <v>0.75</v>
      </c>
      <c r="DL671">
        <v>0.15709999999999999</v>
      </c>
      <c r="DM671">
        <v>72</v>
      </c>
      <c r="DN671">
        <v>1350</v>
      </c>
    </row>
    <row r="672" spans="91:118" x14ac:dyDescent="0.25">
      <c r="CM672" t="s">
        <v>639</v>
      </c>
      <c r="CN672" t="s">
        <v>6</v>
      </c>
      <c r="CO672" t="s">
        <v>19</v>
      </c>
      <c r="CP672">
        <v>46098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0.21907407407407409</v>
      </c>
      <c r="CY672">
        <v>0.13202546296296297</v>
      </c>
      <c r="CZ672">
        <v>199</v>
      </c>
      <c r="DA672">
        <v>341</v>
      </c>
      <c r="DB672">
        <v>30</v>
      </c>
      <c r="DC672" t="s">
        <v>1146</v>
      </c>
      <c r="DD672">
        <v>21894</v>
      </c>
      <c r="DE672">
        <v>0.15079999999999999</v>
      </c>
      <c r="DF672">
        <v>1</v>
      </c>
      <c r="DG672">
        <v>3.3300000000000003E-2</v>
      </c>
      <c r="DH672">
        <v>3800</v>
      </c>
      <c r="DI672">
        <v>3800</v>
      </c>
      <c r="DJ672">
        <v>3800</v>
      </c>
      <c r="DK672">
        <v>1</v>
      </c>
      <c r="DL672">
        <v>0.16139999999999999</v>
      </c>
      <c r="DM672">
        <v>72</v>
      </c>
      <c r="DN672">
        <v>3800</v>
      </c>
    </row>
    <row r="673" spans="91:118" x14ac:dyDescent="0.25">
      <c r="CM673" t="s">
        <v>639</v>
      </c>
      <c r="CN673" t="s">
        <v>6</v>
      </c>
      <c r="CO673" t="s">
        <v>80</v>
      </c>
      <c r="CP673">
        <v>46093</v>
      </c>
      <c r="CQ673">
        <v>1</v>
      </c>
      <c r="CR673">
        <v>1</v>
      </c>
      <c r="CT673">
        <v>1</v>
      </c>
      <c r="CV673">
        <v>1.1574074074074075E-4</v>
      </c>
      <c r="CW673">
        <v>1.1574074074074075E-4</v>
      </c>
      <c r="CX673">
        <v>0.16163194444444445</v>
      </c>
      <c r="CY673">
        <v>0.15327546296296296</v>
      </c>
      <c r="CZ673">
        <v>60</v>
      </c>
      <c r="DA673">
        <v>98</v>
      </c>
      <c r="DB673">
        <v>10</v>
      </c>
      <c r="DC673">
        <v>2</v>
      </c>
      <c r="DD673">
        <v>41052</v>
      </c>
      <c r="DE673">
        <v>0.16669999999999999</v>
      </c>
      <c r="DF673">
        <v>1</v>
      </c>
      <c r="DG673">
        <v>0.1</v>
      </c>
      <c r="DH673">
        <v>500</v>
      </c>
      <c r="DI673">
        <v>500</v>
      </c>
      <c r="DM673">
        <v>72</v>
      </c>
    </row>
    <row r="674" spans="91:118" x14ac:dyDescent="0.25">
      <c r="CM674" t="s">
        <v>639</v>
      </c>
      <c r="CN674" t="s">
        <v>6</v>
      </c>
      <c r="CO674" t="s">
        <v>80</v>
      </c>
      <c r="CP674">
        <v>46104</v>
      </c>
      <c r="CQ674">
        <v>1</v>
      </c>
      <c r="CR674">
        <v>1</v>
      </c>
      <c r="CT674">
        <v>1</v>
      </c>
      <c r="CV674">
        <v>8.1018518518518516E-5</v>
      </c>
      <c r="CW674">
        <v>8.1018518518518516E-5</v>
      </c>
      <c r="CX674">
        <v>0.16697916666666668</v>
      </c>
      <c r="CY674">
        <v>0.15664351851851852</v>
      </c>
      <c r="CZ674">
        <v>58</v>
      </c>
      <c r="DA674">
        <v>102</v>
      </c>
      <c r="DB674">
        <v>14</v>
      </c>
      <c r="DC674">
        <v>2.5</v>
      </c>
      <c r="DD674">
        <v>42596</v>
      </c>
      <c r="DE674">
        <v>0.2414</v>
      </c>
      <c r="DF674">
        <v>2</v>
      </c>
      <c r="DG674">
        <v>0.1429</v>
      </c>
      <c r="DH674">
        <v>2989</v>
      </c>
      <c r="DI674">
        <v>1495</v>
      </c>
      <c r="DJ674">
        <v>2500</v>
      </c>
      <c r="DK674">
        <v>0.83640000000000003</v>
      </c>
      <c r="DL674">
        <v>0.1719</v>
      </c>
      <c r="DM674">
        <v>72</v>
      </c>
      <c r="DN674">
        <v>2500</v>
      </c>
    </row>
    <row r="675" spans="91:118" x14ac:dyDescent="0.25">
      <c r="CM675" t="s">
        <v>639</v>
      </c>
      <c r="CN675" t="s">
        <v>6</v>
      </c>
      <c r="CO675" t="s">
        <v>105</v>
      </c>
      <c r="CP675">
        <v>46094</v>
      </c>
      <c r="CQ675">
        <v>1</v>
      </c>
      <c r="CR675">
        <v>1</v>
      </c>
      <c r="CT675">
        <v>1</v>
      </c>
      <c r="CV675">
        <v>1.7361111111111112E-4</v>
      </c>
      <c r="CW675">
        <v>1.7361111111111112E-4</v>
      </c>
      <c r="CX675">
        <v>0.21465277777777778</v>
      </c>
      <c r="CY675">
        <v>0.14608796296296298</v>
      </c>
      <c r="CZ675">
        <v>73</v>
      </c>
      <c r="DA675">
        <v>160</v>
      </c>
      <c r="DB675">
        <v>22</v>
      </c>
      <c r="DC675" t="s">
        <v>869</v>
      </c>
      <c r="DD675">
        <v>19985</v>
      </c>
      <c r="DE675">
        <v>0.3014</v>
      </c>
      <c r="DF675">
        <v>2</v>
      </c>
      <c r="DG675">
        <v>9.0899999999999995E-2</v>
      </c>
      <c r="DH675">
        <v>2810</v>
      </c>
      <c r="DI675">
        <v>1405</v>
      </c>
      <c r="DJ675">
        <v>550</v>
      </c>
      <c r="DK675">
        <v>0.19570000000000001</v>
      </c>
      <c r="DL675">
        <v>4.1700000000000001E-2</v>
      </c>
      <c r="DM675">
        <v>72</v>
      </c>
      <c r="DN675">
        <v>550</v>
      </c>
    </row>
    <row r="676" spans="91:118" x14ac:dyDescent="0.25">
      <c r="CM676" t="s">
        <v>639</v>
      </c>
      <c r="CN676" t="s">
        <v>6</v>
      </c>
      <c r="CO676" t="s">
        <v>105</v>
      </c>
      <c r="CP676">
        <v>46099</v>
      </c>
      <c r="CQ676">
        <v>1</v>
      </c>
      <c r="CR676">
        <v>1</v>
      </c>
      <c r="CS676">
        <v>1</v>
      </c>
      <c r="CV676">
        <v>4.6759259259259263E-3</v>
      </c>
      <c r="CW676">
        <v>4.6759259259259263E-3</v>
      </c>
      <c r="CX676">
        <v>0.23646990740740742</v>
      </c>
      <c r="CY676">
        <v>0.13895833333333332</v>
      </c>
      <c r="CZ676">
        <v>98</v>
      </c>
      <c r="DA676">
        <v>185</v>
      </c>
      <c r="DB676">
        <v>15</v>
      </c>
      <c r="DC676">
        <v>2</v>
      </c>
      <c r="DD676">
        <v>30931</v>
      </c>
      <c r="DE676">
        <v>0.15310000000000001</v>
      </c>
      <c r="DF676">
        <v>1</v>
      </c>
      <c r="DG676">
        <v>6.6699999999999995E-2</v>
      </c>
      <c r="DH676">
        <v>4000</v>
      </c>
      <c r="DI676">
        <v>4000</v>
      </c>
      <c r="DJ676">
        <v>4000</v>
      </c>
      <c r="DK676">
        <v>1</v>
      </c>
      <c r="DL676">
        <v>0.11840000000000001</v>
      </c>
      <c r="DM676">
        <v>72</v>
      </c>
      <c r="DN676">
        <v>4000</v>
      </c>
    </row>
    <row r="677" spans="91:118" x14ac:dyDescent="0.25">
      <c r="CM677" t="s">
        <v>639</v>
      </c>
      <c r="CN677" t="s">
        <v>6</v>
      </c>
      <c r="CO677" t="s">
        <v>37</v>
      </c>
      <c r="CP677">
        <v>46083</v>
      </c>
      <c r="CQ677">
        <v>1</v>
      </c>
      <c r="CR677">
        <v>1</v>
      </c>
      <c r="CT677">
        <v>1</v>
      </c>
      <c r="CV677">
        <v>4.1666666666666669E-4</v>
      </c>
      <c r="CW677">
        <v>4.1666666666666669E-4</v>
      </c>
      <c r="CX677">
        <v>0.24347222222222223</v>
      </c>
      <c r="CY677">
        <v>0.10506944444444444</v>
      </c>
      <c r="CZ677">
        <v>49</v>
      </c>
      <c r="DA677">
        <v>79</v>
      </c>
      <c r="DB677">
        <v>27</v>
      </c>
      <c r="DC677" t="s">
        <v>834</v>
      </c>
      <c r="DD677">
        <v>15237</v>
      </c>
      <c r="DE677">
        <v>0.55100000000000005</v>
      </c>
      <c r="DF677">
        <v>7</v>
      </c>
      <c r="DG677">
        <v>0.25929999999999997</v>
      </c>
      <c r="DH677">
        <v>4376</v>
      </c>
      <c r="DI677">
        <v>625</v>
      </c>
      <c r="DJ677">
        <v>2950</v>
      </c>
      <c r="DK677">
        <v>0.67410000000000003</v>
      </c>
      <c r="DL677">
        <v>0.13320000000000001</v>
      </c>
      <c r="DM677">
        <v>72</v>
      </c>
      <c r="DN677">
        <v>738</v>
      </c>
    </row>
    <row r="678" spans="91:118" x14ac:dyDescent="0.25">
      <c r="CM678" t="s">
        <v>639</v>
      </c>
      <c r="CN678" t="s">
        <v>6</v>
      </c>
      <c r="CO678" t="s">
        <v>50</v>
      </c>
      <c r="CP678">
        <v>46085</v>
      </c>
      <c r="CQ678">
        <v>1</v>
      </c>
      <c r="CR678">
        <v>1</v>
      </c>
      <c r="CT678">
        <v>1</v>
      </c>
      <c r="CV678">
        <v>1.273148148148148E-4</v>
      </c>
      <c r="CW678">
        <v>1.273148148148148E-4</v>
      </c>
      <c r="CX678">
        <v>0.22320601851851851</v>
      </c>
      <c r="CY678">
        <v>0.12061342592592593</v>
      </c>
      <c r="CZ678">
        <v>103</v>
      </c>
      <c r="DA678">
        <v>204</v>
      </c>
      <c r="DB678">
        <v>17</v>
      </c>
      <c r="DC678" t="s">
        <v>777</v>
      </c>
      <c r="DD678">
        <v>16777</v>
      </c>
      <c r="DE678">
        <v>0.16500000000000001</v>
      </c>
      <c r="DF678">
        <v>1</v>
      </c>
      <c r="DG678">
        <v>5.8799999999999998E-2</v>
      </c>
      <c r="DH678">
        <v>300</v>
      </c>
      <c r="DI678">
        <v>300</v>
      </c>
      <c r="DJ678">
        <v>300</v>
      </c>
      <c r="DK678">
        <v>1</v>
      </c>
      <c r="DL678">
        <v>0.30370000000000003</v>
      </c>
      <c r="DM678">
        <v>72</v>
      </c>
      <c r="DN678">
        <v>300</v>
      </c>
    </row>
    <row r="679" spans="91:118" x14ac:dyDescent="0.25">
      <c r="CM679" t="s">
        <v>639</v>
      </c>
      <c r="CN679" t="s">
        <v>6</v>
      </c>
      <c r="CO679" t="s">
        <v>50</v>
      </c>
      <c r="CP679">
        <v>46111</v>
      </c>
      <c r="CQ679">
        <v>1</v>
      </c>
      <c r="CR679">
        <v>1</v>
      </c>
      <c r="CS679">
        <v>1</v>
      </c>
      <c r="CV679">
        <v>1.3356481481481481E-2</v>
      </c>
      <c r="CW679">
        <v>1.3356481481481481E-2</v>
      </c>
      <c r="CX679">
        <v>0.18975694444444444</v>
      </c>
      <c r="CY679">
        <v>0.1930787037037037</v>
      </c>
      <c r="CZ679">
        <v>110</v>
      </c>
      <c r="DA679">
        <v>195</v>
      </c>
      <c r="DB679">
        <v>19</v>
      </c>
      <c r="DC679" t="s">
        <v>688</v>
      </c>
      <c r="DD679">
        <v>17595</v>
      </c>
      <c r="DE679">
        <v>0.17269999999999999</v>
      </c>
      <c r="DF679">
        <v>2</v>
      </c>
      <c r="DG679">
        <v>0.1053</v>
      </c>
      <c r="DH679">
        <v>8100</v>
      </c>
      <c r="DI679">
        <v>4050</v>
      </c>
      <c r="DJ679">
        <v>8100</v>
      </c>
      <c r="DK679">
        <v>1</v>
      </c>
      <c r="DL679">
        <v>0.1203</v>
      </c>
      <c r="DM679">
        <v>72</v>
      </c>
      <c r="DN679">
        <v>4050</v>
      </c>
    </row>
    <row r="680" spans="91:118" x14ac:dyDescent="0.25">
      <c r="CM680" t="s">
        <v>639</v>
      </c>
      <c r="CN680" t="s">
        <v>6</v>
      </c>
      <c r="CO680" t="s">
        <v>11</v>
      </c>
      <c r="CP680">
        <v>46090</v>
      </c>
      <c r="CQ680">
        <v>1</v>
      </c>
      <c r="CR680">
        <v>1</v>
      </c>
      <c r="CT680">
        <v>1</v>
      </c>
      <c r="CV680">
        <v>4.6296296296296294E-5</v>
      </c>
      <c r="CW680">
        <v>4.6296296296296294E-5</v>
      </c>
      <c r="CX680">
        <v>0.27266203703703706</v>
      </c>
      <c r="CY680">
        <v>5.1724537037037034E-2</v>
      </c>
      <c r="CZ680">
        <v>86</v>
      </c>
      <c r="DA680">
        <v>182</v>
      </c>
      <c r="DB680">
        <v>24</v>
      </c>
      <c r="DC680" t="s">
        <v>1147</v>
      </c>
      <c r="DD680">
        <v>11892</v>
      </c>
      <c r="DE680">
        <v>0.27910000000000001</v>
      </c>
      <c r="DF680">
        <v>3</v>
      </c>
      <c r="DG680">
        <v>0.125</v>
      </c>
      <c r="DH680">
        <v>6000</v>
      </c>
      <c r="DI680">
        <v>2000</v>
      </c>
      <c r="DJ680">
        <v>5200</v>
      </c>
      <c r="DK680">
        <v>0.86670000000000003</v>
      </c>
      <c r="DL680">
        <v>0.1195</v>
      </c>
      <c r="DM680">
        <v>72</v>
      </c>
      <c r="DN680">
        <v>2600</v>
      </c>
    </row>
    <row r="681" spans="91:118" x14ac:dyDescent="0.25">
      <c r="CM681" t="s">
        <v>639</v>
      </c>
      <c r="CN681" t="s">
        <v>6</v>
      </c>
      <c r="CO681" t="s">
        <v>11</v>
      </c>
      <c r="CP681">
        <v>46105</v>
      </c>
      <c r="CQ681">
        <v>1</v>
      </c>
      <c r="CR681">
        <v>1</v>
      </c>
      <c r="CT681">
        <v>1</v>
      </c>
      <c r="CV681">
        <v>1.7361111111111112E-4</v>
      </c>
      <c r="CW681">
        <v>1.7361111111111112E-4</v>
      </c>
      <c r="CX681">
        <v>0.25702546296296297</v>
      </c>
      <c r="CY681">
        <v>0.13582175925925927</v>
      </c>
      <c r="CZ681">
        <v>124</v>
      </c>
      <c r="DA681">
        <v>229</v>
      </c>
      <c r="DB681">
        <v>34</v>
      </c>
      <c r="DC681" t="s">
        <v>790</v>
      </c>
      <c r="DD681">
        <v>27687</v>
      </c>
      <c r="DE681">
        <v>0.2742</v>
      </c>
      <c r="DF681">
        <v>2</v>
      </c>
      <c r="DG681">
        <v>5.8799999999999998E-2</v>
      </c>
      <c r="DH681">
        <v>5053</v>
      </c>
      <c r="DI681">
        <v>2527</v>
      </c>
      <c r="DJ681">
        <v>2000</v>
      </c>
      <c r="DK681">
        <v>0.39579999999999999</v>
      </c>
      <c r="DL681">
        <v>0.1241</v>
      </c>
      <c r="DM681">
        <v>72</v>
      </c>
      <c r="DN681">
        <v>2000</v>
      </c>
    </row>
    <row r="682" spans="91:118" x14ac:dyDescent="0.25">
      <c r="CM682" t="s">
        <v>639</v>
      </c>
      <c r="CN682" t="s">
        <v>6</v>
      </c>
      <c r="CO682" t="s">
        <v>97</v>
      </c>
      <c r="CP682">
        <v>46092</v>
      </c>
      <c r="CQ682">
        <v>1</v>
      </c>
      <c r="CR682">
        <v>1</v>
      </c>
      <c r="CT682">
        <v>1</v>
      </c>
      <c r="CV682">
        <v>5.7870370370370373E-5</v>
      </c>
      <c r="CW682">
        <v>5.7870370370370373E-5</v>
      </c>
      <c r="CX682">
        <v>0.23212962962962963</v>
      </c>
      <c r="CY682">
        <v>0.11182870370370371</v>
      </c>
      <c r="CZ682">
        <v>86</v>
      </c>
      <c r="DA682">
        <v>167</v>
      </c>
      <c r="DB682">
        <v>20</v>
      </c>
      <c r="DC682">
        <v>1.75</v>
      </c>
      <c r="DD682">
        <v>27411</v>
      </c>
      <c r="DE682">
        <v>0.2326</v>
      </c>
      <c r="DF682">
        <v>2</v>
      </c>
      <c r="DG682">
        <v>0.1</v>
      </c>
      <c r="DH682">
        <v>5400</v>
      </c>
      <c r="DI682">
        <v>2700</v>
      </c>
      <c r="DJ682">
        <v>4000</v>
      </c>
      <c r="DK682">
        <v>0.74070000000000003</v>
      </c>
      <c r="DM682">
        <v>72</v>
      </c>
      <c r="DN682">
        <v>4000</v>
      </c>
    </row>
    <row r="683" spans="91:118" x14ac:dyDescent="0.25">
      <c r="CM683" t="s">
        <v>639</v>
      </c>
      <c r="CN683" t="s">
        <v>6</v>
      </c>
      <c r="CO683" t="s">
        <v>34</v>
      </c>
      <c r="CP683">
        <v>46086</v>
      </c>
      <c r="CQ683">
        <v>1</v>
      </c>
      <c r="CR683">
        <v>1</v>
      </c>
      <c r="CT683">
        <v>1</v>
      </c>
      <c r="CV683">
        <v>2.3148148148148147E-5</v>
      </c>
      <c r="CW683">
        <v>2.3148148148148147E-5</v>
      </c>
      <c r="CX683">
        <v>0.24686342592592592</v>
      </c>
      <c r="CY683">
        <v>0.17508101851851851</v>
      </c>
      <c r="CZ683">
        <v>142</v>
      </c>
      <c r="DA683">
        <v>160</v>
      </c>
      <c r="DB683">
        <v>8</v>
      </c>
      <c r="DC683">
        <v>1.625</v>
      </c>
      <c r="DD683">
        <v>21097</v>
      </c>
      <c r="DE683">
        <v>5.6300000000000003E-2</v>
      </c>
      <c r="DF683">
        <v>1</v>
      </c>
      <c r="DG683">
        <v>0.125</v>
      </c>
      <c r="DH683">
        <v>1050</v>
      </c>
      <c r="DI683">
        <v>1050</v>
      </c>
      <c r="DM683">
        <v>72</v>
      </c>
    </row>
    <row r="684" spans="91:118" x14ac:dyDescent="0.25">
      <c r="CM684" t="s">
        <v>639</v>
      </c>
      <c r="CN684" t="s">
        <v>7</v>
      </c>
      <c r="CO684" t="s">
        <v>41</v>
      </c>
      <c r="CP684">
        <v>46090</v>
      </c>
      <c r="CQ684">
        <v>1</v>
      </c>
      <c r="CR684">
        <v>1</v>
      </c>
      <c r="CT684">
        <v>1</v>
      </c>
      <c r="CV684">
        <v>0</v>
      </c>
      <c r="CW684">
        <v>0</v>
      </c>
      <c r="CX684">
        <v>0.206875</v>
      </c>
      <c r="CY684">
        <v>0.10331018518518519</v>
      </c>
      <c r="CZ684">
        <v>75</v>
      </c>
      <c r="DA684">
        <v>150</v>
      </c>
      <c r="DB684">
        <v>22</v>
      </c>
      <c r="DC684" t="s">
        <v>745</v>
      </c>
      <c r="DD684">
        <v>4008</v>
      </c>
      <c r="DE684">
        <v>0.29330000000000001</v>
      </c>
      <c r="DF684">
        <v>2</v>
      </c>
      <c r="DG684">
        <v>9.0899999999999995E-2</v>
      </c>
      <c r="DH684">
        <v>1200</v>
      </c>
      <c r="DI684">
        <v>600</v>
      </c>
      <c r="DM684">
        <v>72</v>
      </c>
    </row>
    <row r="685" spans="91:118" x14ac:dyDescent="0.25">
      <c r="CM685" t="s">
        <v>639</v>
      </c>
      <c r="CN685" t="s">
        <v>7</v>
      </c>
      <c r="CO685" t="s">
        <v>566</v>
      </c>
      <c r="CP685">
        <v>46112</v>
      </c>
      <c r="CQ685">
        <v>1</v>
      </c>
      <c r="CR685">
        <v>1</v>
      </c>
      <c r="CS685">
        <v>1</v>
      </c>
      <c r="CV685">
        <v>7.9282407407407409E-3</v>
      </c>
      <c r="CW685">
        <v>7.9282407407407409E-3</v>
      </c>
      <c r="CX685">
        <v>0.20553240740740741</v>
      </c>
      <c r="CY685">
        <v>0.18927083333333333</v>
      </c>
      <c r="CZ685">
        <v>60</v>
      </c>
      <c r="DA685">
        <v>190</v>
      </c>
      <c r="DB685">
        <v>30</v>
      </c>
      <c r="DC685" t="s">
        <v>1027</v>
      </c>
      <c r="DD685">
        <v>25380</v>
      </c>
      <c r="DE685">
        <v>0.5</v>
      </c>
      <c r="DF685">
        <v>1</v>
      </c>
      <c r="DG685">
        <v>3.3300000000000003E-2</v>
      </c>
      <c r="DH685">
        <v>400</v>
      </c>
      <c r="DI685">
        <v>400</v>
      </c>
      <c r="DJ685">
        <v>400</v>
      </c>
      <c r="DK685">
        <v>1</v>
      </c>
      <c r="DL685">
        <v>0.36299999999999999</v>
      </c>
      <c r="DM685">
        <v>72</v>
      </c>
      <c r="DN685">
        <v>400</v>
      </c>
    </row>
    <row r="686" spans="91:118" x14ac:dyDescent="0.25">
      <c r="CM686" t="s">
        <v>639</v>
      </c>
      <c r="CN686" t="s">
        <v>3</v>
      </c>
      <c r="CO686" t="s">
        <v>174</v>
      </c>
      <c r="CP686">
        <v>46091</v>
      </c>
      <c r="CQ686">
        <v>1</v>
      </c>
      <c r="CR686">
        <v>1</v>
      </c>
      <c r="CS686">
        <v>1</v>
      </c>
      <c r="CV686">
        <v>9.5231481481481486E-2</v>
      </c>
      <c r="CW686">
        <v>9.5231481481481486E-2</v>
      </c>
      <c r="CX686">
        <v>0.24560185185185185</v>
      </c>
      <c r="CY686">
        <v>0.10084490740740741</v>
      </c>
      <c r="CZ686">
        <v>209</v>
      </c>
      <c r="DA686">
        <v>271</v>
      </c>
      <c r="DB686">
        <v>37</v>
      </c>
      <c r="DC686" t="s">
        <v>1046</v>
      </c>
      <c r="DD686">
        <v>25879</v>
      </c>
      <c r="DE686">
        <v>0.17699999999999999</v>
      </c>
      <c r="DF686">
        <v>1</v>
      </c>
      <c r="DG686">
        <v>2.7E-2</v>
      </c>
      <c r="DH686">
        <v>4000</v>
      </c>
      <c r="DI686">
        <v>4000</v>
      </c>
      <c r="DJ686">
        <v>4000</v>
      </c>
      <c r="DK686">
        <v>1</v>
      </c>
      <c r="DL686">
        <v>0.377</v>
      </c>
      <c r="DM686">
        <v>72</v>
      </c>
      <c r="DN686">
        <v>4000</v>
      </c>
    </row>
    <row r="687" spans="91:118" x14ac:dyDescent="0.25">
      <c r="CM687" t="s">
        <v>639</v>
      </c>
      <c r="CN687" t="s">
        <v>3</v>
      </c>
      <c r="CO687" t="s">
        <v>32</v>
      </c>
      <c r="CP687">
        <v>46083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0.23072916666666668</v>
      </c>
      <c r="CY687">
        <v>0.10376157407407408</v>
      </c>
      <c r="CZ687">
        <v>75</v>
      </c>
      <c r="DA687">
        <v>152</v>
      </c>
      <c r="DB687">
        <v>37</v>
      </c>
      <c r="DC687" t="s">
        <v>1148</v>
      </c>
      <c r="DD687">
        <v>19014</v>
      </c>
      <c r="DE687">
        <v>0.49330000000000002</v>
      </c>
      <c r="DF687">
        <v>6</v>
      </c>
      <c r="DG687">
        <v>0.16220000000000001</v>
      </c>
      <c r="DH687">
        <v>6398</v>
      </c>
      <c r="DI687">
        <v>1066</v>
      </c>
      <c r="DJ687">
        <v>3280</v>
      </c>
      <c r="DK687">
        <v>0.51270000000000004</v>
      </c>
      <c r="DL687">
        <v>6.8699999999999997E-2</v>
      </c>
      <c r="DM687">
        <v>72</v>
      </c>
      <c r="DN687">
        <v>1640</v>
      </c>
    </row>
    <row r="688" spans="91:118" x14ac:dyDescent="0.25">
      <c r="CM688" t="s">
        <v>639</v>
      </c>
      <c r="CN688" t="s">
        <v>3</v>
      </c>
      <c r="CO688" t="s">
        <v>32</v>
      </c>
      <c r="CP688">
        <v>46101</v>
      </c>
      <c r="CQ688">
        <v>1</v>
      </c>
      <c r="CR688">
        <v>1</v>
      </c>
      <c r="CT688">
        <v>1</v>
      </c>
      <c r="CV688">
        <v>1.1574074074074075E-4</v>
      </c>
      <c r="CW688">
        <v>1.1574074074074075E-4</v>
      </c>
      <c r="CX688">
        <v>0.21318287037037037</v>
      </c>
      <c r="CY688">
        <v>0.14123842592592592</v>
      </c>
      <c r="CZ688">
        <v>88</v>
      </c>
      <c r="DA688">
        <v>180</v>
      </c>
      <c r="DB688">
        <v>25</v>
      </c>
      <c r="DC688">
        <v>1.72</v>
      </c>
      <c r="DD688">
        <v>29891</v>
      </c>
      <c r="DE688">
        <v>0.28410000000000002</v>
      </c>
      <c r="DF688">
        <v>2</v>
      </c>
      <c r="DG688">
        <v>0.08</v>
      </c>
      <c r="DH688">
        <v>2900</v>
      </c>
      <c r="DI688">
        <v>1450</v>
      </c>
      <c r="DJ688">
        <v>2500</v>
      </c>
      <c r="DK688">
        <v>0.86209999999999998</v>
      </c>
      <c r="DL688">
        <v>0.12590000000000001</v>
      </c>
      <c r="DM688">
        <v>72</v>
      </c>
      <c r="DN688">
        <v>2500</v>
      </c>
    </row>
    <row r="689" spans="91:118" x14ac:dyDescent="0.25">
      <c r="CM689" t="s">
        <v>639</v>
      </c>
      <c r="CN689" t="s">
        <v>3</v>
      </c>
      <c r="CO689" t="s">
        <v>32</v>
      </c>
      <c r="CP689">
        <v>46108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0.22449074074074074</v>
      </c>
      <c r="CY689">
        <v>0.12952546296296297</v>
      </c>
      <c r="CZ689">
        <v>112</v>
      </c>
      <c r="DA689">
        <v>197</v>
      </c>
      <c r="DB689">
        <v>30</v>
      </c>
      <c r="DC689">
        <v>1.8</v>
      </c>
      <c r="DD689">
        <v>28084</v>
      </c>
      <c r="DE689">
        <v>0.26790000000000003</v>
      </c>
      <c r="DF689">
        <v>1</v>
      </c>
      <c r="DG689">
        <v>3.3300000000000003E-2</v>
      </c>
      <c r="DH689">
        <v>8000</v>
      </c>
      <c r="DI689">
        <v>8000</v>
      </c>
      <c r="DJ689">
        <v>8000</v>
      </c>
      <c r="DK689">
        <v>1</v>
      </c>
      <c r="DL689">
        <v>0.1414</v>
      </c>
      <c r="DM689">
        <v>72</v>
      </c>
      <c r="DN689">
        <v>8000</v>
      </c>
    </row>
    <row r="690" spans="91:118" x14ac:dyDescent="0.25">
      <c r="CM690" t="s">
        <v>639</v>
      </c>
      <c r="CN690" t="s">
        <v>3</v>
      </c>
      <c r="CO690" t="s">
        <v>29</v>
      </c>
      <c r="CP690">
        <v>46087</v>
      </c>
      <c r="CQ690">
        <v>1</v>
      </c>
      <c r="CR690">
        <v>1</v>
      </c>
      <c r="CS690">
        <v>1</v>
      </c>
      <c r="CV690">
        <v>7.2453703703703708E-3</v>
      </c>
      <c r="CW690">
        <v>7.2453703703703708E-3</v>
      </c>
      <c r="CX690">
        <v>0.23869212962962963</v>
      </c>
      <c r="CY690">
        <v>6.8020833333333336E-2</v>
      </c>
      <c r="CZ690">
        <v>91</v>
      </c>
      <c r="DA690">
        <v>172</v>
      </c>
      <c r="DB690">
        <v>12</v>
      </c>
      <c r="DC690">
        <v>2.25</v>
      </c>
      <c r="DD690">
        <v>14998</v>
      </c>
      <c r="DE690">
        <v>0.13189999999999999</v>
      </c>
      <c r="DF690">
        <v>2</v>
      </c>
      <c r="DG690">
        <v>0.16669999999999999</v>
      </c>
      <c r="DH690">
        <v>1820</v>
      </c>
      <c r="DI690">
        <v>910</v>
      </c>
      <c r="DJ690">
        <v>1220</v>
      </c>
      <c r="DK690">
        <v>0.67030000000000001</v>
      </c>
      <c r="DL690">
        <v>0.69359999999999999</v>
      </c>
      <c r="DM690">
        <v>72</v>
      </c>
      <c r="DN690">
        <v>610</v>
      </c>
    </row>
    <row r="691" spans="91:118" x14ac:dyDescent="0.25">
      <c r="CM691" t="s">
        <v>639</v>
      </c>
      <c r="CN691" t="s">
        <v>3</v>
      </c>
      <c r="CO691" t="s">
        <v>29</v>
      </c>
      <c r="CP691">
        <v>46094</v>
      </c>
      <c r="CQ691">
        <v>1</v>
      </c>
      <c r="CR691">
        <v>1</v>
      </c>
      <c r="CS691">
        <v>1</v>
      </c>
      <c r="CV691">
        <v>1.1168981481481481E-2</v>
      </c>
      <c r="CW691">
        <v>1.1168981481481481E-2</v>
      </c>
      <c r="CX691">
        <v>0.22163194444444445</v>
      </c>
      <c r="CY691">
        <v>0.12005787037037037</v>
      </c>
      <c r="CZ691">
        <v>108</v>
      </c>
      <c r="DA691">
        <v>191</v>
      </c>
      <c r="DB691">
        <v>20</v>
      </c>
      <c r="DC691">
        <v>1.85</v>
      </c>
      <c r="DD691">
        <v>17354</v>
      </c>
      <c r="DE691">
        <v>0.1852</v>
      </c>
      <c r="DF691">
        <v>1</v>
      </c>
      <c r="DG691">
        <v>0.05</v>
      </c>
      <c r="DH691">
        <v>83</v>
      </c>
      <c r="DI691">
        <v>83</v>
      </c>
      <c r="DJ691">
        <v>83</v>
      </c>
      <c r="DK691">
        <v>1</v>
      </c>
      <c r="DL691">
        <v>0.73440000000000005</v>
      </c>
      <c r="DM691">
        <v>72</v>
      </c>
      <c r="DN691">
        <v>83</v>
      </c>
    </row>
    <row r="692" spans="91:118" x14ac:dyDescent="0.25">
      <c r="CM692" t="s">
        <v>639</v>
      </c>
      <c r="CN692" t="s">
        <v>3</v>
      </c>
      <c r="CO692" t="s">
        <v>79</v>
      </c>
      <c r="CP692">
        <v>46092</v>
      </c>
      <c r="CQ692">
        <v>1</v>
      </c>
      <c r="CR692">
        <v>1</v>
      </c>
      <c r="CT692">
        <v>1</v>
      </c>
      <c r="CV692">
        <v>0</v>
      </c>
      <c r="CW692">
        <v>0</v>
      </c>
      <c r="CX692">
        <v>9.8518518518518519E-2</v>
      </c>
      <c r="CY692">
        <v>6.7280092592592586E-2</v>
      </c>
      <c r="CZ692">
        <v>63</v>
      </c>
      <c r="DA692">
        <v>165</v>
      </c>
      <c r="DB692">
        <v>14</v>
      </c>
      <c r="DC692" t="s">
        <v>767</v>
      </c>
      <c r="DD692">
        <v>9457</v>
      </c>
      <c r="DE692">
        <v>0.22220000000000001</v>
      </c>
      <c r="DF692">
        <v>1</v>
      </c>
      <c r="DG692">
        <v>7.1400000000000005E-2</v>
      </c>
      <c r="DH692">
        <v>1000</v>
      </c>
      <c r="DI692">
        <v>1000</v>
      </c>
      <c r="DM692">
        <v>72</v>
      </c>
    </row>
    <row r="693" spans="91:118" x14ac:dyDescent="0.25">
      <c r="CM693" t="s">
        <v>639</v>
      </c>
      <c r="CN693" t="s">
        <v>3</v>
      </c>
      <c r="CO693" t="s">
        <v>78</v>
      </c>
      <c r="CP693">
        <v>46091</v>
      </c>
      <c r="CQ693">
        <v>1</v>
      </c>
      <c r="CR693">
        <v>1</v>
      </c>
      <c r="CT693">
        <v>1</v>
      </c>
      <c r="CV693">
        <v>2.3148148148148149E-4</v>
      </c>
      <c r="CW693">
        <v>2.3148148148148149E-4</v>
      </c>
      <c r="CX693">
        <v>0.34369212962962964</v>
      </c>
      <c r="CY693">
        <v>7.6377314814814815E-2</v>
      </c>
      <c r="CZ693">
        <v>97</v>
      </c>
      <c r="DA693">
        <v>200</v>
      </c>
      <c r="DB693">
        <v>51</v>
      </c>
      <c r="DC693">
        <v>2</v>
      </c>
      <c r="DD693">
        <v>32558</v>
      </c>
      <c r="DE693">
        <v>0.52580000000000005</v>
      </c>
      <c r="DF693">
        <v>2</v>
      </c>
      <c r="DG693">
        <v>3.9199999999999999E-2</v>
      </c>
      <c r="DH693">
        <v>2000</v>
      </c>
      <c r="DI693">
        <v>1000</v>
      </c>
      <c r="DM693">
        <v>72</v>
      </c>
    </row>
    <row r="694" spans="91:118" x14ac:dyDescent="0.25">
      <c r="CM694" t="s">
        <v>639</v>
      </c>
      <c r="CN694" t="s">
        <v>125</v>
      </c>
      <c r="CO694" t="s">
        <v>12</v>
      </c>
      <c r="CP694">
        <v>46090</v>
      </c>
      <c r="CQ694">
        <v>1</v>
      </c>
      <c r="CR694">
        <v>1</v>
      </c>
      <c r="CT694">
        <v>1</v>
      </c>
      <c r="CV694">
        <v>1.7361111111111112E-4</v>
      </c>
      <c r="CW694">
        <v>1.7361111111111112E-4</v>
      </c>
      <c r="CX694">
        <v>0.22940972222222222</v>
      </c>
      <c r="CY694">
        <v>8.5833333333333331E-2</v>
      </c>
      <c r="CZ694">
        <v>49</v>
      </c>
      <c r="DA694">
        <v>147</v>
      </c>
      <c r="DB694">
        <v>10</v>
      </c>
      <c r="DC694">
        <v>1.5</v>
      </c>
      <c r="DD694">
        <v>17056</v>
      </c>
      <c r="DE694">
        <v>0.2041</v>
      </c>
      <c r="DF694">
        <v>1</v>
      </c>
      <c r="DG694">
        <v>0.1</v>
      </c>
      <c r="DH694">
        <v>500</v>
      </c>
      <c r="DI694">
        <v>500</v>
      </c>
      <c r="DM694">
        <v>70</v>
      </c>
    </row>
    <row r="695" spans="91:118" x14ac:dyDescent="0.25">
      <c r="CM695" t="s">
        <v>639</v>
      </c>
      <c r="CN695" t="s">
        <v>125</v>
      </c>
      <c r="CO695" t="s">
        <v>59</v>
      </c>
      <c r="CP695">
        <v>46083</v>
      </c>
      <c r="CQ695">
        <v>1</v>
      </c>
      <c r="CR695">
        <v>1</v>
      </c>
      <c r="CT695">
        <v>1</v>
      </c>
      <c r="CV695">
        <v>5.7870370370370373E-5</v>
      </c>
      <c r="CW695">
        <v>5.7870370370370373E-5</v>
      </c>
      <c r="CX695">
        <v>0.28708333333333336</v>
      </c>
      <c r="CY695">
        <v>5.7060185185185186E-2</v>
      </c>
      <c r="CZ695">
        <v>188</v>
      </c>
      <c r="DA695">
        <v>368</v>
      </c>
      <c r="DB695">
        <v>28</v>
      </c>
      <c r="DC695">
        <v>1.75</v>
      </c>
      <c r="DD695">
        <v>37386</v>
      </c>
      <c r="DE695">
        <v>0.1489</v>
      </c>
      <c r="DF695">
        <v>10</v>
      </c>
      <c r="DG695">
        <v>0.35709999999999997</v>
      </c>
      <c r="DH695">
        <v>11562</v>
      </c>
      <c r="DI695">
        <v>1156</v>
      </c>
      <c r="DJ695">
        <v>8192</v>
      </c>
      <c r="DK695">
        <v>0.70850000000000002</v>
      </c>
      <c r="DL695">
        <v>0.1678</v>
      </c>
      <c r="DM695">
        <v>70</v>
      </c>
      <c r="DN695">
        <v>1024</v>
      </c>
    </row>
    <row r="696" spans="91:118" x14ac:dyDescent="0.25">
      <c r="CM696" t="s">
        <v>639</v>
      </c>
      <c r="CN696" t="s">
        <v>2</v>
      </c>
      <c r="CO696" t="s">
        <v>24</v>
      </c>
      <c r="CP696">
        <v>46086</v>
      </c>
      <c r="CQ696">
        <v>1</v>
      </c>
      <c r="CR696">
        <v>1</v>
      </c>
      <c r="CS696">
        <v>1</v>
      </c>
      <c r="CV696">
        <v>4.6643518518518518E-3</v>
      </c>
      <c r="CW696">
        <v>4.6643518518518518E-3</v>
      </c>
      <c r="CX696">
        <v>0.34851851851851851</v>
      </c>
      <c r="CY696">
        <v>7.6574074074074072E-2</v>
      </c>
      <c r="CZ696">
        <v>91</v>
      </c>
      <c r="DA696">
        <v>165</v>
      </c>
      <c r="DB696">
        <v>24</v>
      </c>
      <c r="DC696" t="s">
        <v>816</v>
      </c>
      <c r="DD696">
        <v>32001</v>
      </c>
      <c r="DE696">
        <v>0.26369999999999999</v>
      </c>
      <c r="DF696">
        <v>1</v>
      </c>
      <c r="DG696">
        <v>4.1700000000000001E-2</v>
      </c>
      <c r="DH696">
        <v>265</v>
      </c>
      <c r="DI696">
        <v>265</v>
      </c>
      <c r="DJ696">
        <v>265</v>
      </c>
      <c r="DK696">
        <v>1</v>
      </c>
      <c r="DM696">
        <v>70</v>
      </c>
      <c r="DN696">
        <v>265</v>
      </c>
    </row>
    <row r="697" spans="91:118" x14ac:dyDescent="0.25">
      <c r="CM697" t="s">
        <v>639</v>
      </c>
      <c r="CN697" t="s">
        <v>2</v>
      </c>
      <c r="CO697" t="s">
        <v>13</v>
      </c>
      <c r="CP697">
        <v>46104</v>
      </c>
      <c r="CQ697">
        <v>1</v>
      </c>
      <c r="CR697">
        <v>1</v>
      </c>
      <c r="CT697">
        <v>1</v>
      </c>
      <c r="CV697">
        <v>9.2592592592592588E-5</v>
      </c>
      <c r="CW697">
        <v>9.2592592592592588E-5</v>
      </c>
      <c r="CX697">
        <v>0.19084490740740739</v>
      </c>
      <c r="CY697">
        <v>0.10979166666666666</v>
      </c>
      <c r="CZ697">
        <v>73</v>
      </c>
      <c r="DA697">
        <v>157</v>
      </c>
      <c r="DB697">
        <v>18</v>
      </c>
      <c r="DC697">
        <v>2</v>
      </c>
      <c r="DD697">
        <v>16121</v>
      </c>
      <c r="DE697">
        <v>0.24660000000000001</v>
      </c>
      <c r="DF697">
        <v>2</v>
      </c>
      <c r="DG697">
        <v>0.1111</v>
      </c>
      <c r="DH697">
        <v>2600</v>
      </c>
      <c r="DI697">
        <v>1300</v>
      </c>
      <c r="DJ697">
        <v>1100</v>
      </c>
      <c r="DK697">
        <v>0.42309999999999998</v>
      </c>
      <c r="DL697">
        <v>7.5600000000000001E-2</v>
      </c>
      <c r="DM697">
        <v>70</v>
      </c>
      <c r="DN697">
        <v>1100</v>
      </c>
    </row>
    <row r="698" spans="91:118" x14ac:dyDescent="0.25">
      <c r="CM698" t="s">
        <v>639</v>
      </c>
      <c r="CN698" t="s">
        <v>6</v>
      </c>
      <c r="CO698" t="s">
        <v>19</v>
      </c>
      <c r="CP698">
        <v>46091</v>
      </c>
      <c r="CQ698">
        <v>1</v>
      </c>
      <c r="CR698">
        <v>1</v>
      </c>
      <c r="CT698">
        <v>1</v>
      </c>
      <c r="CV698">
        <v>1.273148148148148E-4</v>
      </c>
      <c r="CW698">
        <v>1.273148148148148E-4</v>
      </c>
      <c r="CX698">
        <v>0.30609953703703702</v>
      </c>
      <c r="CY698">
        <v>0.10320601851851852</v>
      </c>
      <c r="CZ698">
        <v>168</v>
      </c>
      <c r="DA698">
        <v>296</v>
      </c>
      <c r="DB698">
        <v>23</v>
      </c>
      <c r="DC698" t="s">
        <v>959</v>
      </c>
      <c r="DD698">
        <v>55861</v>
      </c>
      <c r="DE698">
        <v>0.13689999999999999</v>
      </c>
      <c r="DF698">
        <v>1</v>
      </c>
      <c r="DG698">
        <v>4.3499999999999997E-2</v>
      </c>
      <c r="DH698">
        <v>400</v>
      </c>
      <c r="DI698">
        <v>400</v>
      </c>
      <c r="DJ698">
        <v>400</v>
      </c>
      <c r="DK698">
        <v>1</v>
      </c>
      <c r="DM698">
        <v>70</v>
      </c>
      <c r="DN698">
        <v>400</v>
      </c>
    </row>
    <row r="699" spans="91:118" x14ac:dyDescent="0.25">
      <c r="CM699" t="s">
        <v>639</v>
      </c>
      <c r="CN699" t="s">
        <v>6</v>
      </c>
      <c r="CO699" t="s">
        <v>81</v>
      </c>
      <c r="CP699">
        <v>46104</v>
      </c>
      <c r="CQ699">
        <v>1</v>
      </c>
      <c r="CR699">
        <v>1</v>
      </c>
      <c r="CS699">
        <v>1</v>
      </c>
      <c r="CV699">
        <v>1.0069444444444445E-2</v>
      </c>
      <c r="CW699">
        <v>1.0069444444444445E-2</v>
      </c>
      <c r="CX699">
        <v>0.1980787037037037</v>
      </c>
      <c r="CY699">
        <v>0.12313657407407408</v>
      </c>
      <c r="CZ699">
        <v>52</v>
      </c>
      <c r="DA699">
        <v>87</v>
      </c>
      <c r="DB699">
        <v>12</v>
      </c>
      <c r="DC699" t="s">
        <v>708</v>
      </c>
      <c r="DD699">
        <v>20219</v>
      </c>
      <c r="DE699">
        <v>0.23080000000000001</v>
      </c>
      <c r="DF699">
        <v>1</v>
      </c>
      <c r="DG699">
        <v>8.3299999999999999E-2</v>
      </c>
      <c r="DH699">
        <v>315</v>
      </c>
      <c r="DI699">
        <v>315</v>
      </c>
      <c r="DJ699">
        <v>315</v>
      </c>
      <c r="DK699">
        <v>1</v>
      </c>
      <c r="DL699">
        <v>0.1799</v>
      </c>
      <c r="DM699">
        <v>70</v>
      </c>
      <c r="DN699">
        <v>315</v>
      </c>
    </row>
    <row r="700" spans="91:118" x14ac:dyDescent="0.25">
      <c r="CM700" t="s">
        <v>639</v>
      </c>
      <c r="CN700" t="s">
        <v>6</v>
      </c>
      <c r="CO700" t="s">
        <v>81</v>
      </c>
      <c r="CP700">
        <v>46111</v>
      </c>
      <c r="CQ700">
        <v>1</v>
      </c>
      <c r="CR700">
        <v>1</v>
      </c>
      <c r="CT700">
        <v>1</v>
      </c>
      <c r="CV700">
        <v>3.4722222222222222E-5</v>
      </c>
      <c r="CW700">
        <v>3.4722222222222222E-5</v>
      </c>
      <c r="CX700">
        <v>0.24539351851851851</v>
      </c>
      <c r="CY700">
        <v>0.15053240740740742</v>
      </c>
      <c r="CZ700">
        <v>112</v>
      </c>
      <c r="DA700">
        <v>176</v>
      </c>
      <c r="DB700">
        <v>18</v>
      </c>
      <c r="DC700" t="s">
        <v>695</v>
      </c>
      <c r="DD700">
        <v>24909</v>
      </c>
      <c r="DE700">
        <v>0.16070000000000001</v>
      </c>
      <c r="DF700">
        <v>4</v>
      </c>
      <c r="DG700">
        <v>0.22220000000000001</v>
      </c>
      <c r="DH700">
        <v>5400</v>
      </c>
      <c r="DI700">
        <v>1350</v>
      </c>
      <c r="DJ700">
        <v>4409</v>
      </c>
      <c r="DK700">
        <v>0.8165</v>
      </c>
      <c r="DL700">
        <v>0.14180000000000001</v>
      </c>
      <c r="DM700">
        <v>70</v>
      </c>
      <c r="DN700">
        <v>1470</v>
      </c>
    </row>
    <row r="701" spans="91:118" x14ac:dyDescent="0.25">
      <c r="CM701" t="s">
        <v>639</v>
      </c>
      <c r="CN701" t="s">
        <v>6</v>
      </c>
      <c r="CO701" t="s">
        <v>37</v>
      </c>
      <c r="CP701">
        <v>46084</v>
      </c>
      <c r="CQ701">
        <v>1</v>
      </c>
      <c r="CR701">
        <v>1</v>
      </c>
      <c r="CT701">
        <v>1</v>
      </c>
      <c r="CV701">
        <v>6.9444444444444444E-5</v>
      </c>
      <c r="CW701">
        <v>6.9444444444444444E-5</v>
      </c>
      <c r="CX701">
        <v>0.17229166666666668</v>
      </c>
      <c r="CY701">
        <v>0.17003472222222221</v>
      </c>
      <c r="CZ701">
        <v>114</v>
      </c>
      <c r="DA701">
        <v>157</v>
      </c>
      <c r="DB701">
        <v>15</v>
      </c>
      <c r="DC701" t="s">
        <v>864</v>
      </c>
      <c r="DD701">
        <v>19568</v>
      </c>
      <c r="DE701">
        <v>0.13159999999999999</v>
      </c>
      <c r="DF701">
        <v>2</v>
      </c>
      <c r="DG701">
        <v>0.1333</v>
      </c>
      <c r="DH701">
        <v>430</v>
      </c>
      <c r="DI701">
        <v>215</v>
      </c>
      <c r="DJ701">
        <v>150</v>
      </c>
      <c r="DK701">
        <v>0.3488</v>
      </c>
      <c r="DL701">
        <v>0.2009</v>
      </c>
      <c r="DM701">
        <v>70</v>
      </c>
      <c r="DN701">
        <v>150</v>
      </c>
    </row>
    <row r="702" spans="91:118" x14ac:dyDescent="0.25">
      <c r="CM702" t="s">
        <v>639</v>
      </c>
      <c r="CN702" t="s">
        <v>6</v>
      </c>
      <c r="CO702" t="s">
        <v>35</v>
      </c>
      <c r="CP702">
        <v>46092</v>
      </c>
      <c r="CQ702">
        <v>1</v>
      </c>
      <c r="CR702">
        <v>1</v>
      </c>
      <c r="CT702">
        <v>1</v>
      </c>
      <c r="CV702">
        <v>8.1018518518518516E-5</v>
      </c>
      <c r="CW702">
        <v>8.1018518518518516E-5</v>
      </c>
      <c r="CX702">
        <v>0.19515046296296296</v>
      </c>
      <c r="CY702">
        <v>0.15937499999999999</v>
      </c>
      <c r="CZ702">
        <v>50</v>
      </c>
      <c r="DA702">
        <v>95</v>
      </c>
      <c r="DB702">
        <v>13</v>
      </c>
      <c r="DC702" t="s">
        <v>709</v>
      </c>
      <c r="DD702">
        <v>20120</v>
      </c>
      <c r="DE702">
        <v>0.26</v>
      </c>
      <c r="DF702">
        <v>2</v>
      </c>
      <c r="DG702">
        <v>0.15379999999999999</v>
      </c>
      <c r="DH702">
        <v>1510</v>
      </c>
      <c r="DI702">
        <v>755</v>
      </c>
      <c r="DJ702">
        <v>410</v>
      </c>
      <c r="DK702">
        <v>0.27150000000000002</v>
      </c>
      <c r="DM702">
        <v>70</v>
      </c>
      <c r="DN702">
        <v>410</v>
      </c>
    </row>
    <row r="703" spans="91:118" x14ac:dyDescent="0.25">
      <c r="CM703" t="s">
        <v>639</v>
      </c>
      <c r="CN703" t="s">
        <v>6</v>
      </c>
      <c r="CO703" t="s">
        <v>35</v>
      </c>
      <c r="CP703">
        <v>46106</v>
      </c>
      <c r="CQ703">
        <v>1</v>
      </c>
      <c r="CR703">
        <v>1</v>
      </c>
      <c r="CT703">
        <v>1</v>
      </c>
      <c r="CV703">
        <v>1.6203703703703703E-4</v>
      </c>
      <c r="CW703">
        <v>1.6203703703703703E-4</v>
      </c>
      <c r="CX703">
        <v>0.13870370370370369</v>
      </c>
      <c r="CY703">
        <v>0.1806712962962963</v>
      </c>
      <c r="CZ703">
        <v>46</v>
      </c>
      <c r="DA703">
        <v>79</v>
      </c>
      <c r="DB703">
        <v>15</v>
      </c>
      <c r="DC703" t="s">
        <v>903</v>
      </c>
      <c r="DD703">
        <v>22749</v>
      </c>
      <c r="DE703">
        <v>0.3261</v>
      </c>
      <c r="DF703">
        <v>1</v>
      </c>
      <c r="DG703">
        <v>6.6699999999999995E-2</v>
      </c>
      <c r="DH703">
        <v>500</v>
      </c>
      <c r="DI703">
        <v>500</v>
      </c>
      <c r="DJ703">
        <v>500</v>
      </c>
      <c r="DK703">
        <v>1</v>
      </c>
      <c r="DL703">
        <v>0.1862</v>
      </c>
      <c r="DM703">
        <v>70</v>
      </c>
      <c r="DN703">
        <v>500</v>
      </c>
    </row>
    <row r="704" spans="91:118" x14ac:dyDescent="0.25">
      <c r="CM704" t="s">
        <v>639</v>
      </c>
      <c r="CN704" t="s">
        <v>6</v>
      </c>
      <c r="CO704" t="s">
        <v>50</v>
      </c>
      <c r="CP704">
        <v>46107</v>
      </c>
      <c r="CQ704">
        <v>1</v>
      </c>
      <c r="CR704">
        <v>1</v>
      </c>
      <c r="CT704">
        <v>1</v>
      </c>
      <c r="CV704">
        <v>1.8518518518518518E-4</v>
      </c>
      <c r="CW704">
        <v>1.8518518518518518E-4</v>
      </c>
      <c r="CX704">
        <v>0.17825231481481482</v>
      </c>
      <c r="CY704">
        <v>0.17954861111111112</v>
      </c>
      <c r="CZ704">
        <v>84</v>
      </c>
      <c r="DA704">
        <v>152</v>
      </c>
      <c r="DB704">
        <v>15</v>
      </c>
      <c r="DC704">
        <v>1.6</v>
      </c>
      <c r="DD704">
        <v>30507</v>
      </c>
      <c r="DE704">
        <v>0.17860000000000001</v>
      </c>
      <c r="DF704">
        <v>1</v>
      </c>
      <c r="DG704">
        <v>6.6699999999999995E-2</v>
      </c>
      <c r="DH704">
        <v>1000</v>
      </c>
      <c r="DI704">
        <v>1000</v>
      </c>
      <c r="DM704">
        <v>70</v>
      </c>
    </row>
    <row r="705" spans="91:118" x14ac:dyDescent="0.25">
      <c r="CM705" t="s">
        <v>639</v>
      </c>
      <c r="CN705" t="s">
        <v>6</v>
      </c>
      <c r="CO705" t="s">
        <v>97</v>
      </c>
      <c r="CP705">
        <v>46094</v>
      </c>
      <c r="CQ705">
        <v>1</v>
      </c>
      <c r="CR705">
        <v>1</v>
      </c>
      <c r="CT705">
        <v>1</v>
      </c>
      <c r="CV705">
        <v>3.4722222222222222E-5</v>
      </c>
      <c r="CW705">
        <v>3.4722222222222222E-5</v>
      </c>
      <c r="CX705">
        <v>0.23766203703703703</v>
      </c>
      <c r="CY705">
        <v>0.12914351851851852</v>
      </c>
      <c r="CZ705">
        <v>157</v>
      </c>
      <c r="DA705">
        <v>220</v>
      </c>
      <c r="DB705">
        <v>35</v>
      </c>
      <c r="DC705" t="s">
        <v>911</v>
      </c>
      <c r="DD705">
        <v>23384</v>
      </c>
      <c r="DE705">
        <v>0.22289999999999999</v>
      </c>
      <c r="DF705">
        <v>1</v>
      </c>
      <c r="DG705">
        <v>2.86E-2</v>
      </c>
      <c r="DH705">
        <v>410</v>
      </c>
      <c r="DI705">
        <v>410</v>
      </c>
      <c r="DJ705">
        <v>410</v>
      </c>
      <c r="DK705">
        <v>1</v>
      </c>
      <c r="DM705">
        <v>70</v>
      </c>
      <c r="DN705">
        <v>410</v>
      </c>
    </row>
    <row r="706" spans="91:118" x14ac:dyDescent="0.25">
      <c r="CM706" t="s">
        <v>639</v>
      </c>
      <c r="CN706" t="s">
        <v>6</v>
      </c>
      <c r="CO706" t="s">
        <v>97</v>
      </c>
      <c r="CP706">
        <v>46104</v>
      </c>
      <c r="CQ706">
        <v>1</v>
      </c>
      <c r="CR706">
        <v>1</v>
      </c>
      <c r="CT706">
        <v>1</v>
      </c>
      <c r="CV706">
        <v>0</v>
      </c>
      <c r="CW706">
        <v>0</v>
      </c>
      <c r="CX706">
        <v>0.16037037037037036</v>
      </c>
      <c r="CY706">
        <v>0.21398148148148149</v>
      </c>
      <c r="CZ706">
        <v>139</v>
      </c>
      <c r="DA706">
        <v>225</v>
      </c>
      <c r="DB706">
        <v>28</v>
      </c>
      <c r="DC706" t="s">
        <v>801</v>
      </c>
      <c r="DD706">
        <v>19383</v>
      </c>
      <c r="DE706">
        <v>0.2014</v>
      </c>
      <c r="DF706">
        <v>1</v>
      </c>
      <c r="DG706">
        <v>3.5700000000000003E-2</v>
      </c>
      <c r="DH706">
        <v>1000</v>
      </c>
      <c r="DI706">
        <v>1000</v>
      </c>
      <c r="DJ706">
        <v>1000</v>
      </c>
      <c r="DK706">
        <v>1</v>
      </c>
      <c r="DL706">
        <v>0.1195</v>
      </c>
      <c r="DM706">
        <v>70</v>
      </c>
      <c r="DN706">
        <v>1000</v>
      </c>
    </row>
    <row r="707" spans="91:118" x14ac:dyDescent="0.25">
      <c r="CM707" t="s">
        <v>639</v>
      </c>
      <c r="CN707" t="s">
        <v>7</v>
      </c>
      <c r="CO707" t="s">
        <v>58</v>
      </c>
      <c r="CP707">
        <v>46085</v>
      </c>
      <c r="CQ707">
        <v>1</v>
      </c>
      <c r="CR707">
        <v>1</v>
      </c>
      <c r="CV707">
        <v>0</v>
      </c>
      <c r="CW707">
        <v>0</v>
      </c>
      <c r="CX707">
        <v>0</v>
      </c>
      <c r="CY707">
        <v>0</v>
      </c>
      <c r="DM707">
        <v>70</v>
      </c>
    </row>
    <row r="708" spans="91:118" x14ac:dyDescent="0.25">
      <c r="CM708" t="s">
        <v>639</v>
      </c>
      <c r="CN708" t="s">
        <v>7</v>
      </c>
      <c r="CO708" t="s">
        <v>58</v>
      </c>
      <c r="CP708">
        <v>46104</v>
      </c>
      <c r="CQ708">
        <v>1</v>
      </c>
      <c r="CR708">
        <v>1</v>
      </c>
      <c r="CV708">
        <v>0</v>
      </c>
      <c r="CW708">
        <v>0</v>
      </c>
      <c r="CX708">
        <v>0</v>
      </c>
      <c r="CY708">
        <v>0</v>
      </c>
      <c r="DM708">
        <v>70</v>
      </c>
    </row>
    <row r="709" spans="91:118" x14ac:dyDescent="0.25">
      <c r="CM709" t="s">
        <v>639</v>
      </c>
      <c r="CN709" t="s">
        <v>7</v>
      </c>
      <c r="CO709" t="s">
        <v>58</v>
      </c>
      <c r="CP709">
        <v>46105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70</v>
      </c>
    </row>
    <row r="710" spans="91:118" x14ac:dyDescent="0.25">
      <c r="CM710" t="s">
        <v>639</v>
      </c>
      <c r="CN710" t="s">
        <v>7</v>
      </c>
      <c r="CO710" t="s">
        <v>41</v>
      </c>
      <c r="CP710">
        <v>46094</v>
      </c>
      <c r="CQ710">
        <v>1</v>
      </c>
      <c r="CR710">
        <v>1</v>
      </c>
      <c r="CT710">
        <v>1</v>
      </c>
      <c r="CV710">
        <v>3.4722222222222224E-4</v>
      </c>
      <c r="CW710">
        <v>3.4722222222222224E-4</v>
      </c>
      <c r="CX710">
        <v>0.19525462962962964</v>
      </c>
      <c r="CY710">
        <v>0.14219907407407406</v>
      </c>
      <c r="CZ710">
        <v>77</v>
      </c>
      <c r="DA710">
        <v>141</v>
      </c>
      <c r="DB710">
        <v>29</v>
      </c>
      <c r="DC710" t="s">
        <v>1023</v>
      </c>
      <c r="DD710">
        <v>4875</v>
      </c>
      <c r="DE710">
        <v>0.37659999999999999</v>
      </c>
      <c r="DF710">
        <v>1</v>
      </c>
      <c r="DG710">
        <v>3.4500000000000003E-2</v>
      </c>
      <c r="DH710">
        <v>255</v>
      </c>
      <c r="DI710">
        <v>255</v>
      </c>
      <c r="DM710">
        <v>70</v>
      </c>
    </row>
    <row r="711" spans="91:118" x14ac:dyDescent="0.25">
      <c r="CM711" t="s">
        <v>639</v>
      </c>
      <c r="CN711" t="s">
        <v>7</v>
      </c>
      <c r="CO711" t="s">
        <v>51</v>
      </c>
      <c r="CP711">
        <v>46104</v>
      </c>
      <c r="CQ711">
        <v>1</v>
      </c>
      <c r="CR711">
        <v>1</v>
      </c>
      <c r="CV711">
        <v>3.4837962962962965E-3</v>
      </c>
      <c r="CW711">
        <v>3.4837962962962965E-3</v>
      </c>
      <c r="CX711">
        <v>0.17537037037037037</v>
      </c>
      <c r="CY711">
        <v>0.1441550925925926</v>
      </c>
      <c r="CZ711">
        <v>107</v>
      </c>
      <c r="DA711">
        <v>199</v>
      </c>
      <c r="DB711">
        <v>14</v>
      </c>
      <c r="DC711" t="s">
        <v>750</v>
      </c>
      <c r="DD711">
        <v>20422</v>
      </c>
      <c r="DE711">
        <v>0.1308</v>
      </c>
      <c r="DM711">
        <v>70</v>
      </c>
    </row>
    <row r="712" spans="91:118" x14ac:dyDescent="0.25">
      <c r="CM712" t="s">
        <v>639</v>
      </c>
      <c r="CN712" t="s">
        <v>7</v>
      </c>
      <c r="CO712" t="s">
        <v>49</v>
      </c>
      <c r="CP712">
        <v>46105</v>
      </c>
      <c r="CQ712">
        <v>1</v>
      </c>
      <c r="CR712">
        <v>1</v>
      </c>
      <c r="CS712">
        <v>1</v>
      </c>
      <c r="CV712">
        <v>9.3865740740740732E-3</v>
      </c>
      <c r="CW712">
        <v>9.3865740740740732E-3</v>
      </c>
      <c r="CX712">
        <v>0.20686342592592594</v>
      </c>
      <c r="CY712">
        <v>0.1660300925925926</v>
      </c>
      <c r="CZ712">
        <v>68</v>
      </c>
      <c r="DA712">
        <v>117</v>
      </c>
      <c r="DB712">
        <v>13</v>
      </c>
      <c r="DC712" t="s">
        <v>848</v>
      </c>
      <c r="DD712">
        <v>21708</v>
      </c>
      <c r="DE712">
        <v>0.19120000000000001</v>
      </c>
      <c r="DM712">
        <v>70</v>
      </c>
    </row>
    <row r="713" spans="91:118" x14ac:dyDescent="0.25">
      <c r="CM713" t="s">
        <v>639</v>
      </c>
      <c r="CN713" t="s">
        <v>7</v>
      </c>
      <c r="CO713" t="s">
        <v>563</v>
      </c>
      <c r="CP713">
        <v>46085</v>
      </c>
      <c r="CQ713">
        <v>1</v>
      </c>
      <c r="CR713">
        <v>1</v>
      </c>
      <c r="CU713">
        <v>1</v>
      </c>
      <c r="CV713">
        <v>0</v>
      </c>
      <c r="CW713">
        <v>0</v>
      </c>
      <c r="CX713">
        <v>0</v>
      </c>
      <c r="CY713">
        <v>0</v>
      </c>
      <c r="DM713">
        <v>70</v>
      </c>
    </row>
    <row r="714" spans="91:118" x14ac:dyDescent="0.25">
      <c r="CM714" t="s">
        <v>639</v>
      </c>
      <c r="CN714" t="s">
        <v>7</v>
      </c>
      <c r="CO714" t="s">
        <v>565</v>
      </c>
      <c r="CP714">
        <v>46085</v>
      </c>
      <c r="CQ714">
        <v>1</v>
      </c>
      <c r="CR714">
        <v>1</v>
      </c>
      <c r="CS714">
        <v>1</v>
      </c>
      <c r="CV714">
        <v>0.22863425925925926</v>
      </c>
      <c r="CW714">
        <v>0.22863425925925926</v>
      </c>
      <c r="CX714">
        <v>9.8796296296296299E-2</v>
      </c>
      <c r="CY714">
        <v>1.3032407407407407E-2</v>
      </c>
      <c r="CZ714">
        <v>60</v>
      </c>
      <c r="DA714">
        <v>89</v>
      </c>
      <c r="DB714">
        <v>15</v>
      </c>
      <c r="DC714" t="s">
        <v>747</v>
      </c>
      <c r="DD714">
        <v>9580</v>
      </c>
      <c r="DE714">
        <v>0.25</v>
      </c>
      <c r="DM714">
        <v>70</v>
      </c>
    </row>
    <row r="715" spans="91:118" x14ac:dyDescent="0.25">
      <c r="CM715" t="s">
        <v>639</v>
      </c>
      <c r="CN715" t="s">
        <v>7</v>
      </c>
      <c r="CO715" t="s">
        <v>565</v>
      </c>
      <c r="CP715">
        <v>46093</v>
      </c>
      <c r="CQ715">
        <v>1</v>
      </c>
      <c r="CR715">
        <v>1</v>
      </c>
      <c r="CT715">
        <v>1</v>
      </c>
      <c r="CV715">
        <v>3.9351851851851852E-4</v>
      </c>
      <c r="CW715">
        <v>3.9351851851851852E-4</v>
      </c>
      <c r="CX715">
        <v>0.23722222222222222</v>
      </c>
      <c r="CY715">
        <v>0.12481481481481481</v>
      </c>
      <c r="CZ715">
        <v>101</v>
      </c>
      <c r="DA715">
        <v>190</v>
      </c>
      <c r="DB715">
        <v>49</v>
      </c>
      <c r="DC715" t="s">
        <v>1149</v>
      </c>
      <c r="DD715">
        <v>6308</v>
      </c>
      <c r="DE715">
        <v>0.48509999999999998</v>
      </c>
      <c r="DF715">
        <v>2</v>
      </c>
      <c r="DG715">
        <v>4.0800000000000003E-2</v>
      </c>
      <c r="DH715">
        <v>600</v>
      </c>
      <c r="DI715">
        <v>300</v>
      </c>
      <c r="DJ715">
        <v>300</v>
      </c>
      <c r="DK715">
        <v>0.5</v>
      </c>
      <c r="DL715">
        <v>9.9400000000000002E-2</v>
      </c>
      <c r="DM715">
        <v>70</v>
      </c>
      <c r="DN715">
        <v>300</v>
      </c>
    </row>
    <row r="716" spans="91:118" x14ac:dyDescent="0.25">
      <c r="CM716" t="s">
        <v>639</v>
      </c>
      <c r="CN716" t="s">
        <v>7</v>
      </c>
      <c r="CO716" t="s">
        <v>565</v>
      </c>
      <c r="CP716">
        <v>46104</v>
      </c>
      <c r="CQ716">
        <v>1</v>
      </c>
      <c r="CR716">
        <v>1</v>
      </c>
      <c r="CU716">
        <v>1</v>
      </c>
      <c r="CV716">
        <v>0</v>
      </c>
      <c r="CW716">
        <v>0</v>
      </c>
      <c r="CX716">
        <v>0</v>
      </c>
      <c r="CY716">
        <v>0</v>
      </c>
      <c r="DM716">
        <v>70</v>
      </c>
    </row>
    <row r="717" spans="91:118" x14ac:dyDescent="0.25">
      <c r="CM717" t="s">
        <v>639</v>
      </c>
      <c r="CN717" t="s">
        <v>7</v>
      </c>
      <c r="CO717" t="s">
        <v>565</v>
      </c>
      <c r="CP717">
        <v>46105</v>
      </c>
      <c r="CQ717">
        <v>1</v>
      </c>
      <c r="CR717">
        <v>1</v>
      </c>
      <c r="CU717">
        <v>1</v>
      </c>
      <c r="CV717">
        <v>0</v>
      </c>
      <c r="CW717">
        <v>0</v>
      </c>
      <c r="CX717">
        <v>0</v>
      </c>
      <c r="CY717">
        <v>0</v>
      </c>
      <c r="DM717">
        <v>70</v>
      </c>
    </row>
    <row r="718" spans="91:118" x14ac:dyDescent="0.25">
      <c r="CM718" t="s">
        <v>639</v>
      </c>
      <c r="CN718" t="s">
        <v>7</v>
      </c>
      <c r="CO718" t="s">
        <v>549</v>
      </c>
      <c r="CP718">
        <v>46105</v>
      </c>
      <c r="CQ718">
        <v>1</v>
      </c>
      <c r="CR718">
        <v>1</v>
      </c>
      <c r="CS718">
        <v>1</v>
      </c>
      <c r="CV718">
        <v>1.2083333333333333E-2</v>
      </c>
      <c r="CW718">
        <v>1.2083333333333333E-2</v>
      </c>
      <c r="CX718">
        <v>0.25482638888888887</v>
      </c>
      <c r="CY718">
        <v>0.13243055555555555</v>
      </c>
      <c r="CZ718">
        <v>211</v>
      </c>
      <c r="DA718">
        <v>345</v>
      </c>
      <c r="DB718">
        <v>42</v>
      </c>
      <c r="DC718" t="s">
        <v>735</v>
      </c>
      <c r="DD718">
        <v>12285</v>
      </c>
      <c r="DE718">
        <v>0.1991</v>
      </c>
      <c r="DM718">
        <v>70</v>
      </c>
    </row>
    <row r="719" spans="91:118" x14ac:dyDescent="0.25">
      <c r="CM719" t="s">
        <v>639</v>
      </c>
      <c r="CN719" t="s">
        <v>7</v>
      </c>
      <c r="CO719" t="s">
        <v>566</v>
      </c>
      <c r="CP719">
        <v>46085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70</v>
      </c>
    </row>
    <row r="720" spans="91:118" x14ac:dyDescent="0.25">
      <c r="CM720" t="s">
        <v>639</v>
      </c>
      <c r="CN720" t="s">
        <v>7</v>
      </c>
      <c r="CO720" t="s">
        <v>73</v>
      </c>
      <c r="CP720">
        <v>46104</v>
      </c>
      <c r="CQ720">
        <v>1</v>
      </c>
      <c r="CR720">
        <v>1</v>
      </c>
      <c r="CS720">
        <v>1</v>
      </c>
      <c r="CV720">
        <v>7.5115740740740742E-3</v>
      </c>
      <c r="CW720">
        <v>7.5115740740740742E-3</v>
      </c>
      <c r="CX720">
        <v>0.1635300925925926</v>
      </c>
      <c r="CY720">
        <v>0.15292824074074074</v>
      </c>
      <c r="CZ720">
        <v>57</v>
      </c>
      <c r="DA720">
        <v>99</v>
      </c>
      <c r="DB720">
        <v>10</v>
      </c>
      <c r="DC720">
        <v>1.4</v>
      </c>
      <c r="DD720">
        <v>15369</v>
      </c>
      <c r="DE720">
        <v>0.1754</v>
      </c>
      <c r="DM720">
        <v>70</v>
      </c>
    </row>
    <row r="721" spans="91:118" x14ac:dyDescent="0.25">
      <c r="CM721" t="s">
        <v>639</v>
      </c>
      <c r="CN721" t="s">
        <v>7</v>
      </c>
      <c r="CO721" t="s">
        <v>557</v>
      </c>
      <c r="CP721">
        <v>46101</v>
      </c>
      <c r="CQ721">
        <v>1</v>
      </c>
      <c r="CR721">
        <v>1</v>
      </c>
      <c r="CT721">
        <v>1</v>
      </c>
      <c r="CV721">
        <v>1.8518518518518518E-4</v>
      </c>
      <c r="CW721">
        <v>1.8518518518518518E-4</v>
      </c>
      <c r="CX721">
        <v>0.19969907407407408</v>
      </c>
      <c r="CY721">
        <v>0.14326388888888889</v>
      </c>
      <c r="CZ721">
        <v>102</v>
      </c>
      <c r="DA721">
        <v>169</v>
      </c>
      <c r="DB721">
        <v>23</v>
      </c>
      <c r="DC721" t="s">
        <v>802</v>
      </c>
      <c r="DD721">
        <v>13493</v>
      </c>
      <c r="DE721">
        <v>0.22550000000000001</v>
      </c>
      <c r="DF721">
        <v>2</v>
      </c>
      <c r="DG721">
        <v>8.6999999999999994E-2</v>
      </c>
      <c r="DH721">
        <v>500</v>
      </c>
      <c r="DI721">
        <v>250</v>
      </c>
      <c r="DM721">
        <v>70</v>
      </c>
    </row>
    <row r="722" spans="91:118" x14ac:dyDescent="0.25">
      <c r="CM722" t="s">
        <v>639</v>
      </c>
      <c r="CN722" t="s">
        <v>7</v>
      </c>
      <c r="CO722" t="s">
        <v>48</v>
      </c>
      <c r="CP722">
        <v>46105</v>
      </c>
      <c r="CQ722">
        <v>1</v>
      </c>
      <c r="CR722">
        <v>1</v>
      </c>
      <c r="CU722">
        <v>1</v>
      </c>
      <c r="CV722">
        <v>0</v>
      </c>
      <c r="CW722">
        <v>0</v>
      </c>
      <c r="CX722">
        <v>0</v>
      </c>
      <c r="CY722">
        <v>0</v>
      </c>
      <c r="DM722">
        <v>70</v>
      </c>
    </row>
    <row r="723" spans="91:118" x14ac:dyDescent="0.25">
      <c r="CM723" t="s">
        <v>639</v>
      </c>
      <c r="CN723" t="s">
        <v>7</v>
      </c>
      <c r="CO723" t="s">
        <v>48</v>
      </c>
      <c r="CP723">
        <v>46107</v>
      </c>
      <c r="CQ723">
        <v>1</v>
      </c>
      <c r="CR723">
        <v>1</v>
      </c>
      <c r="CT723">
        <v>1</v>
      </c>
      <c r="CV723">
        <v>1.273148148148148E-4</v>
      </c>
      <c r="CW723">
        <v>1.273148148148148E-4</v>
      </c>
      <c r="CX723">
        <v>0.2038425925925926</v>
      </c>
      <c r="CY723">
        <v>0.14196759259259259</v>
      </c>
      <c r="CZ723">
        <v>75</v>
      </c>
      <c r="DA723">
        <v>97</v>
      </c>
      <c r="DB723">
        <v>19</v>
      </c>
      <c r="DC723" t="s">
        <v>941</v>
      </c>
      <c r="DD723">
        <v>15543</v>
      </c>
      <c r="DE723">
        <v>0.25330000000000003</v>
      </c>
      <c r="DF723">
        <v>1</v>
      </c>
      <c r="DG723">
        <v>5.2600000000000001E-2</v>
      </c>
      <c r="DH723">
        <v>240</v>
      </c>
      <c r="DI723">
        <v>240</v>
      </c>
      <c r="DM723">
        <v>70</v>
      </c>
    </row>
    <row r="724" spans="91:118" x14ac:dyDescent="0.25">
      <c r="CM724" t="s">
        <v>639</v>
      </c>
      <c r="CN724" t="s">
        <v>3</v>
      </c>
      <c r="CO724" t="s">
        <v>174</v>
      </c>
      <c r="CP724">
        <v>46094</v>
      </c>
      <c r="CQ724">
        <v>1</v>
      </c>
      <c r="CR724">
        <v>1</v>
      </c>
      <c r="CT724">
        <v>1</v>
      </c>
      <c r="CV724">
        <v>0</v>
      </c>
      <c r="CW724">
        <v>0</v>
      </c>
      <c r="CX724">
        <v>0.21979166666666666</v>
      </c>
      <c r="CY724">
        <v>0.14644675925925926</v>
      </c>
      <c r="CZ724">
        <v>202</v>
      </c>
      <c r="DA724">
        <v>298</v>
      </c>
      <c r="DB724">
        <v>25</v>
      </c>
      <c r="DC724">
        <v>2.2000000000000002</v>
      </c>
      <c r="DD724">
        <v>8952</v>
      </c>
      <c r="DE724">
        <v>0.12379999999999999</v>
      </c>
      <c r="DF724">
        <v>1</v>
      </c>
      <c r="DG724">
        <v>0.04</v>
      </c>
      <c r="DH724">
        <v>200</v>
      </c>
      <c r="DI724">
        <v>200</v>
      </c>
      <c r="DJ724">
        <v>200</v>
      </c>
      <c r="DK724">
        <v>1</v>
      </c>
      <c r="DL724">
        <v>0.42970000000000003</v>
      </c>
      <c r="DM724">
        <v>70</v>
      </c>
      <c r="DN724">
        <v>200</v>
      </c>
    </row>
    <row r="725" spans="91:118" x14ac:dyDescent="0.25">
      <c r="CM725" t="s">
        <v>639</v>
      </c>
      <c r="CN725" t="s">
        <v>3</v>
      </c>
      <c r="CO725" t="s">
        <v>32</v>
      </c>
      <c r="CP725">
        <v>46084</v>
      </c>
      <c r="CQ725">
        <v>1</v>
      </c>
      <c r="CR725">
        <v>1</v>
      </c>
      <c r="CT725">
        <v>1</v>
      </c>
      <c r="CV725">
        <v>1.6203703703703703E-4</v>
      </c>
      <c r="CW725">
        <v>1.6203703703703703E-4</v>
      </c>
      <c r="CX725">
        <v>0.32120370370370371</v>
      </c>
      <c r="CY725">
        <v>8.8715277777777782E-2</v>
      </c>
      <c r="CZ725">
        <v>96</v>
      </c>
      <c r="DA725">
        <v>203</v>
      </c>
      <c r="DB725">
        <v>39</v>
      </c>
      <c r="DC725" t="s">
        <v>1150</v>
      </c>
      <c r="DD725">
        <v>19707</v>
      </c>
      <c r="DE725">
        <v>0.40629999999999999</v>
      </c>
      <c r="DF725">
        <v>2</v>
      </c>
      <c r="DG725">
        <v>5.1299999999999998E-2</v>
      </c>
      <c r="DH725">
        <v>8500</v>
      </c>
      <c r="DI725">
        <v>4250</v>
      </c>
      <c r="DJ725">
        <v>8500</v>
      </c>
      <c r="DK725">
        <v>1</v>
      </c>
      <c r="DL725">
        <v>0.1731</v>
      </c>
      <c r="DM725">
        <v>70</v>
      </c>
      <c r="DN725">
        <v>4250</v>
      </c>
    </row>
    <row r="726" spans="91:118" x14ac:dyDescent="0.25">
      <c r="CM726" t="s">
        <v>639</v>
      </c>
      <c r="CN726" t="s">
        <v>3</v>
      </c>
      <c r="CO726" t="s">
        <v>32</v>
      </c>
      <c r="CP726">
        <v>46100</v>
      </c>
      <c r="CQ726">
        <v>1</v>
      </c>
      <c r="CR726">
        <v>1</v>
      </c>
      <c r="CT726">
        <v>1</v>
      </c>
      <c r="CV726">
        <v>1.1574074074074075E-4</v>
      </c>
      <c r="CW726">
        <v>1.1574074074074075E-4</v>
      </c>
      <c r="CX726">
        <v>0.22003472222222223</v>
      </c>
      <c r="CY726">
        <v>0.11912037037037038</v>
      </c>
      <c r="CZ726">
        <v>106</v>
      </c>
      <c r="DA726">
        <v>189</v>
      </c>
      <c r="DB726">
        <v>24</v>
      </c>
      <c r="DC726">
        <v>1.375</v>
      </c>
      <c r="DD726">
        <v>45249</v>
      </c>
      <c r="DE726">
        <v>0.22639999999999999</v>
      </c>
      <c r="DF726">
        <v>1</v>
      </c>
      <c r="DG726">
        <v>4.1700000000000001E-2</v>
      </c>
      <c r="DH726">
        <v>680</v>
      </c>
      <c r="DI726">
        <v>680</v>
      </c>
      <c r="DJ726">
        <v>680</v>
      </c>
      <c r="DK726">
        <v>1</v>
      </c>
      <c r="DM726">
        <v>70</v>
      </c>
      <c r="DN726">
        <v>680</v>
      </c>
    </row>
    <row r="727" spans="91:118" x14ac:dyDescent="0.25">
      <c r="CM727" t="s">
        <v>639</v>
      </c>
      <c r="CN727" t="s">
        <v>3</v>
      </c>
      <c r="CO727" t="s">
        <v>96</v>
      </c>
      <c r="CP727">
        <v>46090</v>
      </c>
      <c r="CQ727">
        <v>1</v>
      </c>
      <c r="CR727">
        <v>1</v>
      </c>
      <c r="CT727">
        <v>1</v>
      </c>
      <c r="CV727">
        <v>1.8055555555555555E-3</v>
      </c>
      <c r="CW727">
        <v>1.8055555555555555E-3</v>
      </c>
      <c r="CX727">
        <v>0.24562500000000001</v>
      </c>
      <c r="CY727">
        <v>7.5937500000000005E-2</v>
      </c>
      <c r="CZ727">
        <v>62</v>
      </c>
      <c r="DA727">
        <v>136</v>
      </c>
      <c r="DB727">
        <v>14</v>
      </c>
      <c r="DC727" t="s">
        <v>734</v>
      </c>
      <c r="DD727">
        <v>14802</v>
      </c>
      <c r="DE727">
        <v>0.2258</v>
      </c>
      <c r="DF727">
        <v>1</v>
      </c>
      <c r="DG727">
        <v>7.1400000000000005E-2</v>
      </c>
      <c r="DH727">
        <v>19000</v>
      </c>
      <c r="DI727">
        <v>19000</v>
      </c>
      <c r="DJ727">
        <v>19000</v>
      </c>
      <c r="DK727">
        <v>1</v>
      </c>
      <c r="DL727">
        <v>0.16020000000000001</v>
      </c>
      <c r="DM727">
        <v>70</v>
      </c>
      <c r="DN727">
        <v>19000</v>
      </c>
    </row>
    <row r="728" spans="91:118" x14ac:dyDescent="0.25">
      <c r="CM728" t="s">
        <v>639</v>
      </c>
      <c r="CN728" t="s">
        <v>3</v>
      </c>
      <c r="CO728" t="s">
        <v>68</v>
      </c>
      <c r="CP728">
        <v>46083</v>
      </c>
      <c r="CQ728">
        <v>1</v>
      </c>
      <c r="CR728">
        <v>1</v>
      </c>
      <c r="CS728">
        <v>1</v>
      </c>
      <c r="CV728">
        <v>5.0578703703703706E-3</v>
      </c>
      <c r="CW728">
        <v>5.0578703703703706E-3</v>
      </c>
      <c r="CX728">
        <v>0.24421296296296297</v>
      </c>
      <c r="CY728">
        <v>4.9189814814814818E-2</v>
      </c>
      <c r="CZ728">
        <v>69</v>
      </c>
      <c r="DA728">
        <v>138</v>
      </c>
      <c r="DB728">
        <v>40</v>
      </c>
      <c r="DC728">
        <v>1.4750000000000001</v>
      </c>
      <c r="DD728">
        <v>37716</v>
      </c>
      <c r="DE728">
        <v>0.57969999999999999</v>
      </c>
      <c r="DF728">
        <v>2</v>
      </c>
      <c r="DG728">
        <v>0.05</v>
      </c>
      <c r="DH728">
        <v>2950</v>
      </c>
      <c r="DI728">
        <v>1475</v>
      </c>
      <c r="DJ728">
        <v>2950</v>
      </c>
      <c r="DK728">
        <v>1</v>
      </c>
      <c r="DL728">
        <v>0.1404</v>
      </c>
      <c r="DM728">
        <v>70</v>
      </c>
      <c r="DN728">
        <v>1475</v>
      </c>
    </row>
    <row r="729" spans="91:118" x14ac:dyDescent="0.25">
      <c r="CM729" t="s">
        <v>639</v>
      </c>
      <c r="CN729" t="s">
        <v>3</v>
      </c>
      <c r="CO729" t="s">
        <v>68</v>
      </c>
      <c r="CP729">
        <v>46100</v>
      </c>
      <c r="CQ729">
        <v>1</v>
      </c>
      <c r="CR729">
        <v>1</v>
      </c>
      <c r="CT729">
        <v>1</v>
      </c>
      <c r="CV729">
        <v>2.6620370370370372E-4</v>
      </c>
      <c r="CW729">
        <v>2.6620370370370372E-4</v>
      </c>
      <c r="CX729">
        <v>0.20480324074074074</v>
      </c>
      <c r="CY729">
        <v>0.11335648148148147</v>
      </c>
      <c r="CZ729">
        <v>105</v>
      </c>
      <c r="DA729">
        <v>218</v>
      </c>
      <c r="DB729">
        <v>15</v>
      </c>
      <c r="DC729" t="s">
        <v>723</v>
      </c>
      <c r="DD729">
        <v>40714</v>
      </c>
      <c r="DE729">
        <v>0.1429</v>
      </c>
      <c r="DF729">
        <v>2</v>
      </c>
      <c r="DG729">
        <v>0.1333</v>
      </c>
      <c r="DH729">
        <v>1285</v>
      </c>
      <c r="DI729">
        <v>643</v>
      </c>
      <c r="DJ729">
        <v>1000</v>
      </c>
      <c r="DK729">
        <v>0.7782</v>
      </c>
      <c r="DM729">
        <v>70</v>
      </c>
      <c r="DN729">
        <v>1000</v>
      </c>
    </row>
    <row r="730" spans="91:118" x14ac:dyDescent="0.25">
      <c r="CM730" t="s">
        <v>639</v>
      </c>
      <c r="CN730" t="s">
        <v>3</v>
      </c>
      <c r="CO730" t="s">
        <v>68</v>
      </c>
      <c r="CP730">
        <v>46107</v>
      </c>
      <c r="CQ730">
        <v>1</v>
      </c>
      <c r="CR730">
        <v>1</v>
      </c>
      <c r="CT730">
        <v>1</v>
      </c>
      <c r="CV730">
        <v>3.0092592592592595E-4</v>
      </c>
      <c r="CW730">
        <v>3.0092592592592595E-4</v>
      </c>
      <c r="CX730">
        <v>0.20608796296296297</v>
      </c>
      <c r="CY730">
        <v>0.12541666666666668</v>
      </c>
      <c r="CZ730">
        <v>73</v>
      </c>
      <c r="DA730">
        <v>104</v>
      </c>
      <c r="DB730">
        <v>13</v>
      </c>
      <c r="DC730" t="s">
        <v>769</v>
      </c>
      <c r="DD730">
        <v>41795</v>
      </c>
      <c r="DE730">
        <v>0.17810000000000001</v>
      </c>
      <c r="DF730">
        <v>1</v>
      </c>
      <c r="DG730">
        <v>7.6899999999999996E-2</v>
      </c>
      <c r="DH730">
        <v>10000</v>
      </c>
      <c r="DI730">
        <v>10000</v>
      </c>
      <c r="DJ730">
        <v>10000</v>
      </c>
      <c r="DK730">
        <v>1</v>
      </c>
      <c r="DL730">
        <v>9.35E-2</v>
      </c>
      <c r="DM730">
        <v>70</v>
      </c>
      <c r="DN730">
        <v>10000</v>
      </c>
    </row>
    <row r="731" spans="91:118" x14ac:dyDescent="0.25">
      <c r="CM731" t="s">
        <v>639</v>
      </c>
      <c r="CN731" t="s">
        <v>3</v>
      </c>
      <c r="CO731" t="s">
        <v>38</v>
      </c>
      <c r="CP731">
        <v>46090</v>
      </c>
      <c r="CQ731">
        <v>1</v>
      </c>
      <c r="CR731">
        <v>1</v>
      </c>
      <c r="CT731">
        <v>1</v>
      </c>
      <c r="CV731">
        <v>1.7361111111111112E-4</v>
      </c>
      <c r="CW731">
        <v>1.7361111111111112E-4</v>
      </c>
      <c r="CX731">
        <v>0.21714120370370371</v>
      </c>
      <c r="CY731">
        <v>9.7569444444444445E-2</v>
      </c>
      <c r="CZ731">
        <v>55</v>
      </c>
      <c r="DA731">
        <v>85</v>
      </c>
      <c r="DB731">
        <v>24</v>
      </c>
      <c r="DC731">
        <v>1.875</v>
      </c>
      <c r="DD731">
        <v>14794</v>
      </c>
      <c r="DE731">
        <v>0.43640000000000001</v>
      </c>
      <c r="DF731">
        <v>7</v>
      </c>
      <c r="DG731">
        <v>0.29170000000000001</v>
      </c>
      <c r="DH731">
        <v>15057</v>
      </c>
      <c r="DI731">
        <v>2151</v>
      </c>
      <c r="DJ731">
        <v>12707</v>
      </c>
      <c r="DK731">
        <v>0.84389999999999998</v>
      </c>
      <c r="DL731">
        <v>0.27760000000000001</v>
      </c>
      <c r="DM731">
        <v>70</v>
      </c>
      <c r="DN731">
        <v>2118</v>
      </c>
    </row>
    <row r="732" spans="91:118" x14ac:dyDescent="0.25">
      <c r="CM732" t="s">
        <v>639</v>
      </c>
      <c r="CN732" t="s">
        <v>3</v>
      </c>
      <c r="CO732" t="s">
        <v>78</v>
      </c>
      <c r="CP732">
        <v>46090</v>
      </c>
      <c r="CQ732">
        <v>1</v>
      </c>
      <c r="CR732">
        <v>1</v>
      </c>
      <c r="CV732">
        <v>1.273148148148148E-4</v>
      </c>
      <c r="CW732">
        <v>1.273148148148148E-4</v>
      </c>
      <c r="CX732">
        <v>0.16887731481481483</v>
      </c>
      <c r="CY732">
        <v>0.16005787037037036</v>
      </c>
      <c r="CZ732">
        <v>55</v>
      </c>
      <c r="DA732">
        <v>98</v>
      </c>
      <c r="DB732">
        <v>29</v>
      </c>
      <c r="DC732" t="s">
        <v>871</v>
      </c>
      <c r="DD732">
        <v>15040</v>
      </c>
      <c r="DE732">
        <v>0.52729999999999999</v>
      </c>
      <c r="DF732">
        <v>2</v>
      </c>
      <c r="DG732">
        <v>6.9000000000000006E-2</v>
      </c>
      <c r="DH732">
        <v>4400</v>
      </c>
      <c r="DI732">
        <v>2200</v>
      </c>
      <c r="DJ732">
        <v>4400</v>
      </c>
      <c r="DK732">
        <v>1</v>
      </c>
      <c r="DL732">
        <v>0.6331</v>
      </c>
      <c r="DM732">
        <v>70</v>
      </c>
      <c r="DN732">
        <v>2200</v>
      </c>
    </row>
    <row r="733" spans="91:118" x14ac:dyDescent="0.25">
      <c r="CM733" t="s">
        <v>639</v>
      </c>
      <c r="CN733" t="s">
        <v>3</v>
      </c>
      <c r="CO733" t="s">
        <v>76</v>
      </c>
      <c r="CP733">
        <v>46106</v>
      </c>
      <c r="CQ733">
        <v>1</v>
      </c>
      <c r="CR733">
        <v>1</v>
      </c>
      <c r="CT733">
        <v>1</v>
      </c>
      <c r="CV733">
        <v>0</v>
      </c>
      <c r="CW733">
        <v>0</v>
      </c>
      <c r="CX733">
        <v>0.19586805555555556</v>
      </c>
      <c r="CY733">
        <v>0.12219907407407407</v>
      </c>
      <c r="CZ733">
        <v>73</v>
      </c>
      <c r="DA733">
        <v>92</v>
      </c>
      <c r="DB733">
        <v>11</v>
      </c>
      <c r="DC733" t="s">
        <v>812</v>
      </c>
      <c r="DD733">
        <v>29188</v>
      </c>
      <c r="DE733">
        <v>0.1507</v>
      </c>
      <c r="DF733">
        <v>2</v>
      </c>
      <c r="DG733">
        <v>0.18179999999999999</v>
      </c>
      <c r="DH733">
        <v>27000</v>
      </c>
      <c r="DI733">
        <v>13500</v>
      </c>
      <c r="DJ733">
        <v>7000</v>
      </c>
      <c r="DK733">
        <v>0.25929999999999997</v>
      </c>
      <c r="DL733">
        <v>5.5300000000000002E-2</v>
      </c>
      <c r="DM733">
        <v>70</v>
      </c>
      <c r="DN733">
        <v>7000</v>
      </c>
    </row>
    <row r="734" spans="91:118" x14ac:dyDescent="0.25">
      <c r="CM734" t="s">
        <v>639</v>
      </c>
      <c r="CN734" t="s">
        <v>125</v>
      </c>
      <c r="CO734" t="s">
        <v>60</v>
      </c>
      <c r="CP734">
        <v>46083</v>
      </c>
      <c r="CQ734">
        <v>1</v>
      </c>
      <c r="CR734">
        <v>1</v>
      </c>
      <c r="CT734">
        <v>1</v>
      </c>
      <c r="CV734">
        <v>3.4722222222222222E-5</v>
      </c>
      <c r="CW734">
        <v>3.4722222222222222E-5</v>
      </c>
      <c r="CX734">
        <v>0.28417824074074072</v>
      </c>
      <c r="CY734">
        <v>4.2604166666666665E-2</v>
      </c>
      <c r="CZ734">
        <v>73</v>
      </c>
      <c r="DA734">
        <v>108</v>
      </c>
      <c r="DB734">
        <v>18</v>
      </c>
      <c r="DC734" t="s">
        <v>731</v>
      </c>
      <c r="DD734">
        <v>24366</v>
      </c>
      <c r="DE734">
        <v>0.24660000000000001</v>
      </c>
      <c r="DF734">
        <v>15</v>
      </c>
      <c r="DG734">
        <v>0.83330000000000004</v>
      </c>
      <c r="DH734">
        <v>17289</v>
      </c>
      <c r="DI734">
        <v>1153</v>
      </c>
      <c r="DJ734">
        <v>13920</v>
      </c>
      <c r="DK734">
        <v>0.80510000000000004</v>
      </c>
      <c r="DL734">
        <v>0.24909999999999999</v>
      </c>
      <c r="DM734">
        <v>68</v>
      </c>
      <c r="DN734">
        <v>994</v>
      </c>
    </row>
    <row r="735" spans="91:118" x14ac:dyDescent="0.25">
      <c r="CM735" t="s">
        <v>639</v>
      </c>
      <c r="CN735" t="s">
        <v>125</v>
      </c>
      <c r="CO735" t="s">
        <v>60</v>
      </c>
      <c r="CP735">
        <v>46092</v>
      </c>
      <c r="CQ735">
        <v>1</v>
      </c>
      <c r="CR735">
        <v>1</v>
      </c>
      <c r="CS735">
        <v>1</v>
      </c>
      <c r="CV735">
        <v>4.9652777777777777E-3</v>
      </c>
      <c r="CW735">
        <v>4.9652777777777777E-3</v>
      </c>
      <c r="CX735">
        <v>0.24259259259259258</v>
      </c>
      <c r="CY735">
        <v>7.0844907407407412E-2</v>
      </c>
      <c r="CZ735">
        <v>134</v>
      </c>
      <c r="DA735">
        <v>164</v>
      </c>
      <c r="DB735">
        <v>5</v>
      </c>
      <c r="DC735">
        <v>1.8</v>
      </c>
      <c r="DD735">
        <v>13940</v>
      </c>
      <c r="DE735">
        <v>3.73E-2</v>
      </c>
      <c r="DM735">
        <v>68</v>
      </c>
    </row>
    <row r="736" spans="91:118" x14ac:dyDescent="0.25">
      <c r="CM736" t="s">
        <v>639</v>
      </c>
      <c r="CN736" t="s">
        <v>125</v>
      </c>
      <c r="CO736" t="s">
        <v>85</v>
      </c>
      <c r="CP736">
        <v>46092</v>
      </c>
      <c r="CQ736">
        <v>1</v>
      </c>
      <c r="CR736">
        <v>1</v>
      </c>
      <c r="CS736">
        <v>1</v>
      </c>
      <c r="CV736">
        <v>4.9884259259259257E-3</v>
      </c>
      <c r="CW736">
        <v>4.9884259259259257E-3</v>
      </c>
      <c r="CX736">
        <v>0.26549768518518518</v>
      </c>
      <c r="CY736">
        <v>8.1122685185185187E-2</v>
      </c>
      <c r="CZ736">
        <v>101</v>
      </c>
      <c r="DA736">
        <v>217</v>
      </c>
      <c r="DB736">
        <v>13</v>
      </c>
      <c r="DC736" t="s">
        <v>884</v>
      </c>
      <c r="DD736">
        <v>22937</v>
      </c>
      <c r="DE736">
        <v>0.12870000000000001</v>
      </c>
      <c r="DM736">
        <v>68</v>
      </c>
    </row>
    <row r="737" spans="91:117" x14ac:dyDescent="0.25">
      <c r="CM737" t="s">
        <v>639</v>
      </c>
      <c r="CN737" t="s">
        <v>125</v>
      </c>
      <c r="CO737" t="s">
        <v>12</v>
      </c>
      <c r="CP737">
        <v>46084</v>
      </c>
      <c r="CQ737">
        <v>1</v>
      </c>
      <c r="CR737">
        <v>1</v>
      </c>
      <c r="CT737">
        <v>1</v>
      </c>
      <c r="CV737">
        <v>1.7361111111111112E-4</v>
      </c>
      <c r="CW737">
        <v>1.7361111111111112E-4</v>
      </c>
      <c r="CX737">
        <v>0.32550925925925928</v>
      </c>
      <c r="CY737">
        <v>8.3750000000000005E-2</v>
      </c>
      <c r="CZ737">
        <v>103</v>
      </c>
      <c r="DA737">
        <v>253</v>
      </c>
      <c r="DB737">
        <v>25</v>
      </c>
      <c r="DC737">
        <v>1.4</v>
      </c>
      <c r="DD737">
        <v>25723</v>
      </c>
      <c r="DE737">
        <v>0.2427</v>
      </c>
      <c r="DM737">
        <v>68</v>
      </c>
    </row>
    <row r="738" spans="91:117" x14ac:dyDescent="0.25">
      <c r="CM738" t="s">
        <v>639</v>
      </c>
      <c r="CN738" t="s">
        <v>125</v>
      </c>
      <c r="CO738" t="s">
        <v>122</v>
      </c>
      <c r="CP738">
        <v>46084</v>
      </c>
      <c r="CQ738">
        <v>1</v>
      </c>
      <c r="CR738">
        <v>1</v>
      </c>
      <c r="CT738">
        <v>1</v>
      </c>
      <c r="CV738">
        <v>0</v>
      </c>
      <c r="CW738">
        <v>0</v>
      </c>
      <c r="CX738">
        <v>0.28538194444444442</v>
      </c>
      <c r="CY738">
        <v>7.8148148148148147E-2</v>
      </c>
      <c r="CZ738">
        <v>52</v>
      </c>
      <c r="DA738">
        <v>146</v>
      </c>
      <c r="DB738">
        <v>14</v>
      </c>
      <c r="DC738" t="s">
        <v>1030</v>
      </c>
      <c r="DD738">
        <v>48129</v>
      </c>
      <c r="DE738">
        <v>0.26919999999999999</v>
      </c>
      <c r="DM738">
        <v>68</v>
      </c>
    </row>
    <row r="739" spans="91:117" x14ac:dyDescent="0.25">
      <c r="CM739" t="s">
        <v>639</v>
      </c>
      <c r="CN739" t="s">
        <v>125</v>
      </c>
      <c r="CO739" t="s">
        <v>75</v>
      </c>
      <c r="CP739">
        <v>46092</v>
      </c>
      <c r="CQ739">
        <v>1</v>
      </c>
      <c r="CR739">
        <v>1</v>
      </c>
      <c r="CS739">
        <v>1</v>
      </c>
      <c r="CV739">
        <v>7.789351851851852E-3</v>
      </c>
      <c r="CW739">
        <v>7.789351851851852E-3</v>
      </c>
      <c r="CX739">
        <v>0.21769675925925927</v>
      </c>
      <c r="CY739">
        <v>0.10478009259259259</v>
      </c>
      <c r="CZ739">
        <v>63</v>
      </c>
      <c r="DA739">
        <v>156</v>
      </c>
      <c r="DB739">
        <v>8</v>
      </c>
      <c r="DC739">
        <v>1.875</v>
      </c>
      <c r="DD739">
        <v>23504</v>
      </c>
      <c r="DE739">
        <v>0.127</v>
      </c>
      <c r="DM739">
        <v>68</v>
      </c>
    </row>
    <row r="740" spans="91:117" x14ac:dyDescent="0.25">
      <c r="CM740" t="s">
        <v>639</v>
      </c>
      <c r="CN740" t="s">
        <v>125</v>
      </c>
      <c r="CO740" t="s">
        <v>206</v>
      </c>
      <c r="CP740">
        <v>46084</v>
      </c>
      <c r="CQ740">
        <v>1</v>
      </c>
      <c r="CR740">
        <v>1</v>
      </c>
      <c r="CT740">
        <v>1</v>
      </c>
      <c r="CV740">
        <v>1.0416666666666667E-4</v>
      </c>
      <c r="CW740">
        <v>1.0416666666666667E-4</v>
      </c>
      <c r="CX740">
        <v>0.33189814814814816</v>
      </c>
      <c r="CY740">
        <v>7.5219907407407402E-2</v>
      </c>
      <c r="CZ740">
        <v>140</v>
      </c>
      <c r="DA740">
        <v>365</v>
      </c>
      <c r="DB740">
        <v>34</v>
      </c>
      <c r="DC740" t="s">
        <v>826</v>
      </c>
      <c r="DD740">
        <v>25952</v>
      </c>
      <c r="DE740">
        <v>0.2429</v>
      </c>
      <c r="DM740">
        <v>68</v>
      </c>
    </row>
    <row r="741" spans="91:117" x14ac:dyDescent="0.25">
      <c r="CM741" t="s">
        <v>639</v>
      </c>
      <c r="CN741" t="s">
        <v>125</v>
      </c>
      <c r="CO741" t="s">
        <v>59</v>
      </c>
      <c r="CP741">
        <v>46084</v>
      </c>
      <c r="CQ741">
        <v>1</v>
      </c>
      <c r="CR741">
        <v>1</v>
      </c>
      <c r="CT741">
        <v>1</v>
      </c>
      <c r="CV741">
        <v>9.2592592592592588E-5</v>
      </c>
      <c r="CW741">
        <v>9.2592592592592588E-5</v>
      </c>
      <c r="CX741">
        <v>0.32515046296296296</v>
      </c>
      <c r="CY741">
        <v>8.8159722222222223E-2</v>
      </c>
      <c r="CZ741">
        <v>194</v>
      </c>
      <c r="DA741">
        <v>333</v>
      </c>
      <c r="DB741">
        <v>27</v>
      </c>
      <c r="DC741" t="s">
        <v>681</v>
      </c>
      <c r="DD741">
        <v>46292</v>
      </c>
      <c r="DE741">
        <v>0.13919999999999999</v>
      </c>
      <c r="DM741">
        <v>68</v>
      </c>
    </row>
    <row r="742" spans="91:117" x14ac:dyDescent="0.25">
      <c r="CM742" t="s">
        <v>639</v>
      </c>
      <c r="CN742" t="s">
        <v>125</v>
      </c>
      <c r="CO742" t="s">
        <v>10</v>
      </c>
      <c r="CP742">
        <v>46092</v>
      </c>
      <c r="CQ742">
        <v>1</v>
      </c>
      <c r="CR742">
        <v>1</v>
      </c>
      <c r="CV742">
        <v>0</v>
      </c>
      <c r="CW742">
        <v>0</v>
      </c>
      <c r="CX742">
        <v>0</v>
      </c>
      <c r="CY742">
        <v>0</v>
      </c>
      <c r="DM742">
        <v>68</v>
      </c>
    </row>
    <row r="743" spans="91:117" x14ac:dyDescent="0.25">
      <c r="CM743" t="s">
        <v>639</v>
      </c>
      <c r="CN743" t="s">
        <v>2</v>
      </c>
      <c r="CO743" t="s">
        <v>15</v>
      </c>
      <c r="CP743">
        <v>46101</v>
      </c>
      <c r="CQ743">
        <v>1</v>
      </c>
      <c r="CR743">
        <v>1</v>
      </c>
      <c r="CT743">
        <v>1</v>
      </c>
      <c r="CV743">
        <v>1.2268518518518518E-3</v>
      </c>
      <c r="CW743">
        <v>1.2268518518518518E-3</v>
      </c>
      <c r="CX743">
        <v>0.18003472222222222</v>
      </c>
      <c r="CY743">
        <v>0.16733796296296297</v>
      </c>
      <c r="CZ743">
        <v>87</v>
      </c>
      <c r="DA743">
        <v>115</v>
      </c>
      <c r="DB743">
        <v>14</v>
      </c>
      <c r="DC743" t="s">
        <v>808</v>
      </c>
      <c r="DD743">
        <v>18330</v>
      </c>
      <c r="DE743">
        <v>0.16089999999999999</v>
      </c>
      <c r="DM743">
        <v>68</v>
      </c>
    </row>
    <row r="744" spans="91:117" x14ac:dyDescent="0.25">
      <c r="CM744" t="s">
        <v>639</v>
      </c>
      <c r="CN744" t="s">
        <v>2</v>
      </c>
      <c r="CO744" t="s">
        <v>15</v>
      </c>
      <c r="CP744">
        <v>46107</v>
      </c>
      <c r="CQ744">
        <v>1</v>
      </c>
      <c r="CR744">
        <v>1</v>
      </c>
      <c r="CT744">
        <v>1</v>
      </c>
      <c r="CV744">
        <v>1.5046296296296297E-4</v>
      </c>
      <c r="CW744">
        <v>1.5046296296296297E-4</v>
      </c>
      <c r="CX744">
        <v>0.1723726851851852</v>
      </c>
      <c r="CY744">
        <v>0.16769675925925925</v>
      </c>
      <c r="CZ744">
        <v>93</v>
      </c>
      <c r="DA744">
        <v>124</v>
      </c>
      <c r="DB744">
        <v>5</v>
      </c>
      <c r="DC744">
        <v>1.8</v>
      </c>
      <c r="DD744">
        <v>43844</v>
      </c>
      <c r="DE744">
        <v>5.3800000000000001E-2</v>
      </c>
      <c r="DM744">
        <v>68</v>
      </c>
    </row>
    <row r="745" spans="91:117" x14ac:dyDescent="0.25">
      <c r="CM745" t="s">
        <v>639</v>
      </c>
      <c r="CN745" t="s">
        <v>2</v>
      </c>
      <c r="CO745" t="s">
        <v>15</v>
      </c>
      <c r="CP745">
        <v>46108</v>
      </c>
      <c r="CQ745">
        <v>1</v>
      </c>
      <c r="CR745">
        <v>1</v>
      </c>
      <c r="CT745">
        <v>1</v>
      </c>
      <c r="CV745">
        <v>6.9444444444444444E-5</v>
      </c>
      <c r="CW745">
        <v>6.9444444444444444E-5</v>
      </c>
      <c r="CX745">
        <v>0.1928125</v>
      </c>
      <c r="CY745">
        <v>0.15262731481481481</v>
      </c>
      <c r="CZ745">
        <v>111</v>
      </c>
      <c r="DA745">
        <v>144</v>
      </c>
      <c r="DB745">
        <v>13</v>
      </c>
      <c r="DC745" t="s">
        <v>732</v>
      </c>
      <c r="DD745">
        <v>13753</v>
      </c>
      <c r="DE745">
        <v>0.1171</v>
      </c>
      <c r="DM745">
        <v>68</v>
      </c>
    </row>
    <row r="746" spans="91:117" x14ac:dyDescent="0.25">
      <c r="CM746" t="s">
        <v>639</v>
      </c>
      <c r="CN746" t="s">
        <v>2</v>
      </c>
      <c r="CO746" t="s">
        <v>22</v>
      </c>
      <c r="CP746">
        <v>46093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0.2399074074074074</v>
      </c>
      <c r="CY746">
        <v>9.7210648148148143E-2</v>
      </c>
      <c r="CZ746">
        <v>80</v>
      </c>
      <c r="DA746">
        <v>122</v>
      </c>
      <c r="DB746">
        <v>12</v>
      </c>
      <c r="DC746" t="s">
        <v>816</v>
      </c>
      <c r="DD746">
        <v>25572</v>
      </c>
      <c r="DE746">
        <v>0.15</v>
      </c>
      <c r="DM746">
        <v>68</v>
      </c>
    </row>
    <row r="747" spans="91:117" x14ac:dyDescent="0.25">
      <c r="CM747" t="s">
        <v>639</v>
      </c>
      <c r="CN747" t="s">
        <v>2</v>
      </c>
      <c r="CO747" t="s">
        <v>22</v>
      </c>
      <c r="CP747">
        <v>46108</v>
      </c>
      <c r="CQ747">
        <v>1</v>
      </c>
      <c r="CR747">
        <v>1</v>
      </c>
      <c r="CT747">
        <v>1</v>
      </c>
      <c r="CV747">
        <v>9.9537037037037042E-4</v>
      </c>
      <c r="CW747">
        <v>9.9537037037037042E-4</v>
      </c>
      <c r="CX747">
        <v>0.17564814814814814</v>
      </c>
      <c r="CY747">
        <v>0.13886574074074073</v>
      </c>
      <c r="CZ747">
        <v>71</v>
      </c>
      <c r="DA747">
        <v>116</v>
      </c>
      <c r="DB747">
        <v>19</v>
      </c>
      <c r="DC747" t="s">
        <v>696</v>
      </c>
      <c r="DD747">
        <v>32357</v>
      </c>
      <c r="DE747">
        <v>0.2676</v>
      </c>
      <c r="DF747">
        <v>1</v>
      </c>
      <c r="DG747">
        <v>5.2600000000000001E-2</v>
      </c>
      <c r="DH747">
        <v>600</v>
      </c>
      <c r="DI747">
        <v>600</v>
      </c>
      <c r="DM747">
        <v>68</v>
      </c>
    </row>
    <row r="748" spans="91:117" x14ac:dyDescent="0.25">
      <c r="CM748" t="s">
        <v>639</v>
      </c>
      <c r="CN748" t="s">
        <v>2</v>
      </c>
      <c r="CO748" t="s">
        <v>24</v>
      </c>
      <c r="CP748">
        <v>46101</v>
      </c>
      <c r="CQ748">
        <v>1</v>
      </c>
      <c r="CR748">
        <v>1</v>
      </c>
      <c r="CT748">
        <v>1</v>
      </c>
      <c r="CV748">
        <v>1.273148148148148E-4</v>
      </c>
      <c r="CW748">
        <v>1.273148148148148E-4</v>
      </c>
      <c r="CX748">
        <v>0.23552083333333335</v>
      </c>
      <c r="CY748">
        <v>0.12363425925925926</v>
      </c>
      <c r="CZ748">
        <v>64</v>
      </c>
      <c r="DA748">
        <v>135</v>
      </c>
      <c r="DB748">
        <v>23</v>
      </c>
      <c r="DC748" t="s">
        <v>900</v>
      </c>
      <c r="DD748">
        <v>42487</v>
      </c>
      <c r="DE748">
        <v>0.3594</v>
      </c>
      <c r="DF748">
        <v>1</v>
      </c>
      <c r="DG748">
        <v>4.3499999999999997E-2</v>
      </c>
      <c r="DH748">
        <v>600</v>
      </c>
      <c r="DI748">
        <v>600</v>
      </c>
      <c r="DM748">
        <v>68</v>
      </c>
    </row>
    <row r="749" spans="91:117" x14ac:dyDescent="0.25">
      <c r="CM749" t="s">
        <v>639</v>
      </c>
      <c r="CN749" t="s">
        <v>2</v>
      </c>
      <c r="CO749" t="s">
        <v>24</v>
      </c>
      <c r="CP749">
        <v>46107</v>
      </c>
      <c r="CQ749">
        <v>1</v>
      </c>
      <c r="CR749">
        <v>1</v>
      </c>
      <c r="CT749">
        <v>1</v>
      </c>
      <c r="CV749">
        <v>2.3148148148148147E-5</v>
      </c>
      <c r="CW749">
        <v>2.3148148148148147E-5</v>
      </c>
      <c r="CX749">
        <v>0.20030092592592594</v>
      </c>
      <c r="CY749">
        <v>0.15216435185185184</v>
      </c>
      <c r="CZ749">
        <v>68</v>
      </c>
      <c r="DA749">
        <v>120</v>
      </c>
      <c r="DB749">
        <v>13</v>
      </c>
      <c r="DC749" t="s">
        <v>748</v>
      </c>
      <c r="DD749">
        <v>50316</v>
      </c>
      <c r="DE749">
        <v>0.19120000000000001</v>
      </c>
      <c r="DM749">
        <v>68</v>
      </c>
    </row>
    <row r="750" spans="91:117" x14ac:dyDescent="0.25">
      <c r="CM750" t="s">
        <v>639</v>
      </c>
      <c r="CN750" t="s">
        <v>2</v>
      </c>
      <c r="CO750" t="s">
        <v>13</v>
      </c>
      <c r="CP750">
        <v>46101</v>
      </c>
      <c r="CQ750">
        <v>1</v>
      </c>
      <c r="CR750">
        <v>1</v>
      </c>
      <c r="CT750">
        <v>1</v>
      </c>
      <c r="CV750">
        <v>2.0833333333333335E-4</v>
      </c>
      <c r="CW750">
        <v>2.0833333333333335E-4</v>
      </c>
      <c r="CX750">
        <v>0.22491898148148148</v>
      </c>
      <c r="CY750">
        <v>0.11085648148148149</v>
      </c>
      <c r="CZ750">
        <v>90</v>
      </c>
      <c r="DA750">
        <v>212</v>
      </c>
      <c r="DB750">
        <v>12</v>
      </c>
      <c r="DC750" t="s">
        <v>816</v>
      </c>
      <c r="DD750">
        <v>33181</v>
      </c>
      <c r="DE750">
        <v>0.1333</v>
      </c>
      <c r="DM750">
        <v>68</v>
      </c>
    </row>
    <row r="751" spans="91:117" x14ac:dyDescent="0.25">
      <c r="CM751" t="s">
        <v>639</v>
      </c>
      <c r="CN751" t="s">
        <v>2</v>
      </c>
      <c r="CO751" t="s">
        <v>42</v>
      </c>
      <c r="CP751">
        <v>46099</v>
      </c>
      <c r="CQ751">
        <v>1</v>
      </c>
      <c r="CR751">
        <v>1</v>
      </c>
      <c r="CV751">
        <v>0</v>
      </c>
      <c r="CW751">
        <v>0</v>
      </c>
      <c r="CX751">
        <v>0</v>
      </c>
      <c r="CY751">
        <v>0</v>
      </c>
      <c r="DM751">
        <v>68</v>
      </c>
    </row>
    <row r="752" spans="91:117" x14ac:dyDescent="0.25">
      <c r="CM752" t="s">
        <v>639</v>
      </c>
      <c r="CN752" t="s">
        <v>2</v>
      </c>
      <c r="CO752" t="s">
        <v>65</v>
      </c>
      <c r="CP752">
        <v>46093</v>
      </c>
      <c r="CQ752">
        <v>1</v>
      </c>
      <c r="CR752">
        <v>1</v>
      </c>
      <c r="CT752">
        <v>1</v>
      </c>
      <c r="CV752">
        <v>1.1574074074074073E-5</v>
      </c>
      <c r="CW752">
        <v>1.1574074074074073E-5</v>
      </c>
      <c r="CX752">
        <v>0.23142361111111112</v>
      </c>
      <c r="CY752">
        <v>0.10597222222222222</v>
      </c>
      <c r="CZ752">
        <v>45</v>
      </c>
      <c r="DA752">
        <v>106</v>
      </c>
      <c r="DB752">
        <v>6</v>
      </c>
      <c r="DC752" t="s">
        <v>679</v>
      </c>
      <c r="DD752">
        <v>25563</v>
      </c>
      <c r="DE752">
        <v>0.1333</v>
      </c>
      <c r="DM752">
        <v>68</v>
      </c>
    </row>
    <row r="753" spans="91:118" x14ac:dyDescent="0.25">
      <c r="CM753" t="s">
        <v>639</v>
      </c>
      <c r="CN753" t="s">
        <v>2</v>
      </c>
      <c r="CO753" t="s">
        <v>65</v>
      </c>
      <c r="CP753">
        <v>46107</v>
      </c>
      <c r="CQ753">
        <v>1</v>
      </c>
      <c r="CR753">
        <v>1</v>
      </c>
      <c r="CT753">
        <v>1</v>
      </c>
      <c r="CV753">
        <v>9.2592592592592588E-5</v>
      </c>
      <c r="CW753">
        <v>9.2592592592592588E-5</v>
      </c>
      <c r="CX753">
        <v>0.20123842592592592</v>
      </c>
      <c r="CY753">
        <v>0.15042824074074074</v>
      </c>
      <c r="CZ753">
        <v>52</v>
      </c>
      <c r="DA753">
        <v>116</v>
      </c>
      <c r="DB753">
        <v>10</v>
      </c>
      <c r="DC753">
        <v>1.7</v>
      </c>
      <c r="DD753">
        <v>24131</v>
      </c>
      <c r="DE753">
        <v>0.1923</v>
      </c>
      <c r="DM753">
        <v>68</v>
      </c>
    </row>
    <row r="754" spans="91:118" x14ac:dyDescent="0.25">
      <c r="CM754" t="s">
        <v>639</v>
      </c>
      <c r="CN754" t="s">
        <v>2</v>
      </c>
      <c r="CO754" t="s">
        <v>23</v>
      </c>
      <c r="CP754">
        <v>46099</v>
      </c>
      <c r="CQ754">
        <v>1</v>
      </c>
      <c r="CR754">
        <v>1</v>
      </c>
      <c r="CS754">
        <v>1</v>
      </c>
      <c r="CV754">
        <v>0.11599537037037037</v>
      </c>
      <c r="CW754">
        <v>0.11599537037037037</v>
      </c>
      <c r="CX754">
        <v>7.7708333333333338E-2</v>
      </c>
      <c r="CY754">
        <v>0.17374999999999999</v>
      </c>
      <c r="CZ754">
        <v>53</v>
      </c>
      <c r="DA754">
        <v>103</v>
      </c>
      <c r="DB754">
        <v>7</v>
      </c>
      <c r="DC754" t="s">
        <v>705</v>
      </c>
      <c r="DD754">
        <v>17817</v>
      </c>
      <c r="DE754">
        <v>0.1321</v>
      </c>
      <c r="DM754">
        <v>68</v>
      </c>
    </row>
    <row r="755" spans="91:118" x14ac:dyDescent="0.25">
      <c r="CM755" t="s">
        <v>639</v>
      </c>
      <c r="CN755" t="s">
        <v>2</v>
      </c>
      <c r="CO755" t="s">
        <v>23</v>
      </c>
      <c r="CP755">
        <v>46108</v>
      </c>
      <c r="CQ755">
        <v>1</v>
      </c>
      <c r="CR755">
        <v>1</v>
      </c>
      <c r="CT755">
        <v>1</v>
      </c>
      <c r="CV755">
        <v>8.1018518518518516E-5</v>
      </c>
      <c r="CW755">
        <v>8.1018518518518516E-5</v>
      </c>
      <c r="CX755">
        <v>0.19293981481481481</v>
      </c>
      <c r="CY755">
        <v>0.13261574074074073</v>
      </c>
      <c r="CZ755">
        <v>76</v>
      </c>
      <c r="DA755">
        <v>147</v>
      </c>
      <c r="DB755">
        <v>21</v>
      </c>
      <c r="DC755" t="s">
        <v>750</v>
      </c>
      <c r="DD755">
        <v>24887</v>
      </c>
      <c r="DE755">
        <v>0.27629999999999999</v>
      </c>
      <c r="DM755">
        <v>68</v>
      </c>
    </row>
    <row r="756" spans="91:118" x14ac:dyDescent="0.25">
      <c r="CM756" t="s">
        <v>639</v>
      </c>
      <c r="CN756" t="s">
        <v>2</v>
      </c>
      <c r="CO756" t="s">
        <v>25</v>
      </c>
      <c r="CP756">
        <v>46090</v>
      </c>
      <c r="CQ756">
        <v>1</v>
      </c>
      <c r="CR756">
        <v>1</v>
      </c>
      <c r="CS756">
        <v>1</v>
      </c>
      <c r="CV756">
        <v>5.5324074074074078E-3</v>
      </c>
      <c r="CW756">
        <v>5.5324074074074078E-3</v>
      </c>
      <c r="CX756">
        <v>0.20805555555555555</v>
      </c>
      <c r="CY756">
        <v>8.9305555555555555E-2</v>
      </c>
      <c r="CZ756">
        <v>47</v>
      </c>
      <c r="DA756">
        <v>97</v>
      </c>
      <c r="DB756">
        <v>14</v>
      </c>
      <c r="DC756" t="s">
        <v>767</v>
      </c>
      <c r="DD756">
        <v>44547</v>
      </c>
      <c r="DE756">
        <v>0.2979</v>
      </c>
      <c r="DF756">
        <v>1</v>
      </c>
      <c r="DG756">
        <v>7.1400000000000005E-2</v>
      </c>
      <c r="DH756">
        <v>500</v>
      </c>
      <c r="DI756">
        <v>500</v>
      </c>
      <c r="DJ756">
        <v>500</v>
      </c>
      <c r="DK756">
        <v>1</v>
      </c>
      <c r="DM756">
        <v>68</v>
      </c>
      <c r="DN756">
        <v>500</v>
      </c>
    </row>
    <row r="757" spans="91:118" x14ac:dyDescent="0.25">
      <c r="CM757" t="s">
        <v>639</v>
      </c>
      <c r="CN757" t="s">
        <v>2</v>
      </c>
      <c r="CO757" t="s">
        <v>17</v>
      </c>
      <c r="CP757">
        <v>46099</v>
      </c>
      <c r="CQ757">
        <v>1</v>
      </c>
      <c r="CR757">
        <v>1</v>
      </c>
      <c r="CS757">
        <v>1</v>
      </c>
      <c r="CV757">
        <v>6.5277777777777782E-3</v>
      </c>
      <c r="CW757">
        <v>6.5277777777777782E-3</v>
      </c>
      <c r="CX757">
        <v>0.15640046296296295</v>
      </c>
      <c r="CY757">
        <v>0.17809027777777778</v>
      </c>
      <c r="CZ757">
        <v>83</v>
      </c>
      <c r="DA757">
        <v>188</v>
      </c>
      <c r="DB757">
        <v>14</v>
      </c>
      <c r="DC757" t="s">
        <v>855</v>
      </c>
      <c r="DD757">
        <v>70394</v>
      </c>
      <c r="DE757">
        <v>0.16869999999999999</v>
      </c>
      <c r="DM757">
        <v>68</v>
      </c>
    </row>
    <row r="758" spans="91:118" x14ac:dyDescent="0.25">
      <c r="CM758" t="s">
        <v>639</v>
      </c>
      <c r="CN758" t="s">
        <v>2</v>
      </c>
      <c r="CO758" t="s">
        <v>17</v>
      </c>
      <c r="CP758">
        <v>46101</v>
      </c>
      <c r="CQ758">
        <v>1</v>
      </c>
      <c r="CR758">
        <v>1</v>
      </c>
      <c r="CT758">
        <v>1</v>
      </c>
      <c r="CV758">
        <v>4.6296296296296298E-4</v>
      </c>
      <c r="CW758">
        <v>4.6296296296296298E-4</v>
      </c>
      <c r="CX758">
        <v>0.18630787037037036</v>
      </c>
      <c r="CY758">
        <v>0.15180555555555555</v>
      </c>
      <c r="CZ758">
        <v>64</v>
      </c>
      <c r="DA758">
        <v>116</v>
      </c>
      <c r="DB758">
        <v>9</v>
      </c>
      <c r="DC758" t="s">
        <v>772</v>
      </c>
      <c r="DD758">
        <v>76537</v>
      </c>
      <c r="DE758">
        <v>0.1406</v>
      </c>
      <c r="DM758">
        <v>68</v>
      </c>
    </row>
    <row r="759" spans="91:118" x14ac:dyDescent="0.25">
      <c r="CM759" t="s">
        <v>639</v>
      </c>
      <c r="CN759" t="s">
        <v>2</v>
      </c>
      <c r="CO759" t="s">
        <v>17</v>
      </c>
      <c r="CP759">
        <v>46107</v>
      </c>
      <c r="CQ759">
        <v>1</v>
      </c>
      <c r="CR759">
        <v>1</v>
      </c>
      <c r="CT759">
        <v>1</v>
      </c>
      <c r="CV759">
        <v>2.3032407407407407E-3</v>
      </c>
      <c r="CW759">
        <v>2.3032407407407407E-3</v>
      </c>
      <c r="CX759">
        <v>0.17578703703703705</v>
      </c>
      <c r="CY759">
        <v>0.15217592592592594</v>
      </c>
      <c r="CZ759">
        <v>58</v>
      </c>
      <c r="DA759">
        <v>104</v>
      </c>
      <c r="DB759">
        <v>14</v>
      </c>
      <c r="DC759" t="s">
        <v>855</v>
      </c>
      <c r="DD759">
        <v>42036</v>
      </c>
      <c r="DE759">
        <v>0.2414</v>
      </c>
      <c r="DM759">
        <v>68</v>
      </c>
    </row>
    <row r="760" spans="91:118" x14ac:dyDescent="0.25">
      <c r="CM760" t="s">
        <v>639</v>
      </c>
      <c r="CN760" t="s">
        <v>2</v>
      </c>
      <c r="CO760" t="s">
        <v>207</v>
      </c>
      <c r="CP760">
        <v>46086</v>
      </c>
      <c r="CQ760">
        <v>1</v>
      </c>
      <c r="CR760">
        <v>1</v>
      </c>
      <c r="CT760">
        <v>1</v>
      </c>
      <c r="CV760">
        <v>1.1574074074074073E-5</v>
      </c>
      <c r="CW760">
        <v>1.1574074074074073E-5</v>
      </c>
      <c r="CX760">
        <v>0.3278935185185185</v>
      </c>
      <c r="CY760">
        <v>0.10879629629629629</v>
      </c>
      <c r="CZ760">
        <v>168</v>
      </c>
      <c r="DA760">
        <v>211</v>
      </c>
      <c r="DB760">
        <v>20</v>
      </c>
      <c r="DC760">
        <v>1.45</v>
      </c>
      <c r="DD760">
        <v>29604</v>
      </c>
      <c r="DE760">
        <v>0.11899999999999999</v>
      </c>
      <c r="DF760">
        <v>1</v>
      </c>
      <c r="DG760">
        <v>0.05</v>
      </c>
      <c r="DH760">
        <v>10000</v>
      </c>
      <c r="DI760">
        <v>10000</v>
      </c>
      <c r="DM760">
        <v>68</v>
      </c>
    </row>
    <row r="761" spans="91:118" x14ac:dyDescent="0.25">
      <c r="CM761" t="s">
        <v>639</v>
      </c>
      <c r="CN761" t="s">
        <v>2</v>
      </c>
      <c r="CO761" t="s">
        <v>207</v>
      </c>
      <c r="CP761">
        <v>46093</v>
      </c>
      <c r="CQ761">
        <v>1</v>
      </c>
      <c r="CR761">
        <v>1</v>
      </c>
      <c r="CT761">
        <v>1</v>
      </c>
      <c r="CV761">
        <v>0</v>
      </c>
      <c r="CW761">
        <v>0</v>
      </c>
      <c r="CX761">
        <v>0.24743055555555554</v>
      </c>
      <c r="CY761">
        <v>9.418981481481481E-2</v>
      </c>
      <c r="CZ761">
        <v>184</v>
      </c>
      <c r="DA761">
        <v>280</v>
      </c>
      <c r="DB761">
        <v>23</v>
      </c>
      <c r="DC761" t="s">
        <v>1151</v>
      </c>
      <c r="DD761">
        <v>44011</v>
      </c>
      <c r="DE761">
        <v>0.125</v>
      </c>
      <c r="DM761">
        <v>68</v>
      </c>
    </row>
    <row r="762" spans="91:118" x14ac:dyDescent="0.25">
      <c r="CM762" t="s">
        <v>639</v>
      </c>
      <c r="CN762" t="s">
        <v>6</v>
      </c>
      <c r="CO762" t="s">
        <v>19</v>
      </c>
      <c r="CP762">
        <v>46108</v>
      </c>
      <c r="CQ762">
        <v>1</v>
      </c>
      <c r="CR762">
        <v>1</v>
      </c>
      <c r="CT762">
        <v>1</v>
      </c>
      <c r="CV762">
        <v>1.0416666666666667E-4</v>
      </c>
      <c r="CW762">
        <v>1.0416666666666667E-4</v>
      </c>
      <c r="CX762">
        <v>0.23121527777777778</v>
      </c>
      <c r="CY762">
        <v>0.13980324074074074</v>
      </c>
      <c r="CZ762">
        <v>145</v>
      </c>
      <c r="DA762">
        <v>202</v>
      </c>
      <c r="DB762">
        <v>27</v>
      </c>
      <c r="DC762" t="s">
        <v>1152</v>
      </c>
      <c r="DD762">
        <v>18558</v>
      </c>
      <c r="DE762">
        <v>0.1862</v>
      </c>
      <c r="DM762">
        <v>68</v>
      </c>
    </row>
    <row r="763" spans="91:118" x14ac:dyDescent="0.25">
      <c r="CM763" t="s">
        <v>639</v>
      </c>
      <c r="CN763" t="s">
        <v>6</v>
      </c>
      <c r="CO763" t="s">
        <v>105</v>
      </c>
      <c r="CP763">
        <v>46108</v>
      </c>
      <c r="CQ763">
        <v>1</v>
      </c>
      <c r="CR763">
        <v>1</v>
      </c>
      <c r="CT763">
        <v>1</v>
      </c>
      <c r="CV763">
        <v>1.273148148148148E-4</v>
      </c>
      <c r="CW763">
        <v>1.273148148148148E-4</v>
      </c>
      <c r="CX763">
        <v>0.20119212962962962</v>
      </c>
      <c r="CY763">
        <v>0.14296296296296296</v>
      </c>
      <c r="CZ763">
        <v>96</v>
      </c>
      <c r="DA763">
        <v>145</v>
      </c>
      <c r="DB763">
        <v>24</v>
      </c>
      <c r="DC763">
        <v>1.5</v>
      </c>
      <c r="DD763">
        <v>29373</v>
      </c>
      <c r="DE763">
        <v>0.25</v>
      </c>
      <c r="DM763">
        <v>68</v>
      </c>
    </row>
    <row r="764" spans="91:118" x14ac:dyDescent="0.25">
      <c r="CM764" t="s">
        <v>639</v>
      </c>
      <c r="CN764" t="s">
        <v>6</v>
      </c>
      <c r="CO764" t="s">
        <v>37</v>
      </c>
      <c r="CP764">
        <v>46108</v>
      </c>
      <c r="CQ764">
        <v>1</v>
      </c>
      <c r="CR764">
        <v>1</v>
      </c>
      <c r="CT764">
        <v>1</v>
      </c>
      <c r="CV764">
        <v>1.0416666666666667E-4</v>
      </c>
      <c r="CW764">
        <v>1.0416666666666667E-4</v>
      </c>
      <c r="CX764">
        <v>0.20783564814814814</v>
      </c>
      <c r="CY764">
        <v>0.13725694444444445</v>
      </c>
      <c r="CZ764">
        <v>83</v>
      </c>
      <c r="DA764">
        <v>117</v>
      </c>
      <c r="DB764">
        <v>12</v>
      </c>
      <c r="DC764" t="s">
        <v>721</v>
      </c>
      <c r="DD764">
        <v>41063</v>
      </c>
      <c r="DE764">
        <v>0.14460000000000001</v>
      </c>
      <c r="DM764">
        <v>68</v>
      </c>
    </row>
    <row r="765" spans="91:118" x14ac:dyDescent="0.25">
      <c r="CM765" t="s">
        <v>639</v>
      </c>
      <c r="CN765" t="s">
        <v>6</v>
      </c>
      <c r="CO765" t="s">
        <v>50</v>
      </c>
      <c r="CP765">
        <v>46108</v>
      </c>
      <c r="CQ765">
        <v>1</v>
      </c>
      <c r="CR765">
        <v>1</v>
      </c>
      <c r="CT765">
        <v>1</v>
      </c>
      <c r="CV765">
        <v>6.9444444444444444E-5</v>
      </c>
      <c r="CW765">
        <v>6.9444444444444444E-5</v>
      </c>
      <c r="CX765">
        <v>0.23406250000000001</v>
      </c>
      <c r="CY765">
        <v>0.12481481481481481</v>
      </c>
      <c r="CZ765">
        <v>115</v>
      </c>
      <c r="DA765">
        <v>214</v>
      </c>
      <c r="DB765">
        <v>18</v>
      </c>
      <c r="DC765" t="s">
        <v>760</v>
      </c>
      <c r="DD765">
        <v>34143</v>
      </c>
      <c r="DE765">
        <v>0.1565</v>
      </c>
      <c r="DM765">
        <v>68</v>
      </c>
    </row>
    <row r="766" spans="91:118" x14ac:dyDescent="0.25">
      <c r="CM766" t="s">
        <v>639</v>
      </c>
      <c r="CN766" t="s">
        <v>6</v>
      </c>
      <c r="CO766" t="s">
        <v>11</v>
      </c>
      <c r="CP766">
        <v>46108</v>
      </c>
      <c r="CQ766">
        <v>1</v>
      </c>
      <c r="CR766">
        <v>1</v>
      </c>
      <c r="CT766">
        <v>1</v>
      </c>
      <c r="CV766">
        <v>2.4305555555555555E-4</v>
      </c>
      <c r="CW766">
        <v>2.4305555555555555E-4</v>
      </c>
      <c r="CX766">
        <v>0.24378472222222222</v>
      </c>
      <c r="CY766">
        <v>0.12255787037037037</v>
      </c>
      <c r="CZ766">
        <v>159</v>
      </c>
      <c r="DA766">
        <v>234</v>
      </c>
      <c r="DB766">
        <v>40</v>
      </c>
      <c r="DC766">
        <v>1.65</v>
      </c>
      <c r="DD766">
        <v>24275</v>
      </c>
      <c r="DE766">
        <v>0.25159999999999999</v>
      </c>
      <c r="DM766">
        <v>68</v>
      </c>
    </row>
    <row r="767" spans="91:118" x14ac:dyDescent="0.25">
      <c r="CM767" t="s">
        <v>639</v>
      </c>
      <c r="CN767" t="s">
        <v>6</v>
      </c>
      <c r="CO767" t="s">
        <v>34</v>
      </c>
      <c r="CP767">
        <v>46108</v>
      </c>
      <c r="CQ767">
        <v>1</v>
      </c>
      <c r="CR767">
        <v>1</v>
      </c>
      <c r="CT767">
        <v>1</v>
      </c>
      <c r="CV767">
        <v>4.6296296296296294E-5</v>
      </c>
      <c r="CW767">
        <v>4.6296296296296294E-5</v>
      </c>
      <c r="CX767">
        <v>0.21096064814814816</v>
      </c>
      <c r="CY767">
        <v>0.15125</v>
      </c>
      <c r="CZ767">
        <v>180</v>
      </c>
      <c r="DA767">
        <v>205</v>
      </c>
      <c r="DB767">
        <v>14</v>
      </c>
      <c r="DC767" t="s">
        <v>684</v>
      </c>
      <c r="DD767">
        <v>28694</v>
      </c>
      <c r="DE767">
        <v>7.7799999999999994E-2</v>
      </c>
      <c r="DM767">
        <v>68</v>
      </c>
    </row>
    <row r="768" spans="91:118" x14ac:dyDescent="0.25">
      <c r="CM768" t="s">
        <v>639</v>
      </c>
      <c r="CN768" t="s">
        <v>7</v>
      </c>
      <c r="CO768" t="s">
        <v>58</v>
      </c>
      <c r="CP768">
        <v>46086</v>
      </c>
      <c r="CQ768">
        <v>1</v>
      </c>
      <c r="CR768">
        <v>1</v>
      </c>
      <c r="CV768">
        <v>0</v>
      </c>
      <c r="CW768">
        <v>0</v>
      </c>
      <c r="CX768">
        <v>0</v>
      </c>
      <c r="CY768">
        <v>0</v>
      </c>
      <c r="DM768">
        <v>68</v>
      </c>
    </row>
    <row r="769" spans="91:118" x14ac:dyDescent="0.25">
      <c r="CM769" t="s">
        <v>639</v>
      </c>
      <c r="CN769" t="s">
        <v>7</v>
      </c>
      <c r="CO769" t="s">
        <v>58</v>
      </c>
      <c r="CP769">
        <v>46097</v>
      </c>
      <c r="CQ769">
        <v>1</v>
      </c>
      <c r="CR769">
        <v>1</v>
      </c>
      <c r="CV769">
        <v>0</v>
      </c>
      <c r="CW769">
        <v>0</v>
      </c>
      <c r="CX769">
        <v>0</v>
      </c>
      <c r="CY769">
        <v>0</v>
      </c>
      <c r="DM769">
        <v>68</v>
      </c>
    </row>
    <row r="770" spans="91:118" x14ac:dyDescent="0.25">
      <c r="CM770" t="s">
        <v>639</v>
      </c>
      <c r="CN770" t="s">
        <v>7</v>
      </c>
      <c r="CO770" t="s">
        <v>495</v>
      </c>
      <c r="CP770">
        <v>46084</v>
      </c>
      <c r="CQ770">
        <v>1</v>
      </c>
      <c r="CR770">
        <v>1</v>
      </c>
      <c r="CT770">
        <v>1</v>
      </c>
      <c r="CV770">
        <v>8.564814814814815E-4</v>
      </c>
      <c r="CW770">
        <v>8.564814814814815E-4</v>
      </c>
      <c r="CX770">
        <v>0.28998842592592594</v>
      </c>
      <c r="CY770">
        <v>0.13968749999999999</v>
      </c>
      <c r="CZ770">
        <v>165</v>
      </c>
      <c r="DA770">
        <v>323</v>
      </c>
      <c r="DB770">
        <v>49</v>
      </c>
      <c r="DC770" t="s">
        <v>808</v>
      </c>
      <c r="DD770">
        <v>9310</v>
      </c>
      <c r="DE770">
        <v>0.29699999999999999</v>
      </c>
      <c r="DM770">
        <v>68</v>
      </c>
    </row>
    <row r="771" spans="91:118" x14ac:dyDescent="0.25">
      <c r="CM771" t="s">
        <v>639</v>
      </c>
      <c r="CN771" t="s">
        <v>7</v>
      </c>
      <c r="CO771" t="s">
        <v>495</v>
      </c>
      <c r="CP771">
        <v>46106</v>
      </c>
      <c r="CQ771">
        <v>1</v>
      </c>
      <c r="CR771">
        <v>1</v>
      </c>
      <c r="CT771">
        <v>1</v>
      </c>
      <c r="CV771">
        <v>0</v>
      </c>
      <c r="CW771">
        <v>0</v>
      </c>
      <c r="CX771">
        <v>0.12748842592592594</v>
      </c>
      <c r="CY771">
        <v>0.18800925925925926</v>
      </c>
      <c r="CZ771">
        <v>122</v>
      </c>
      <c r="DA771">
        <v>258</v>
      </c>
      <c r="DB771">
        <v>29</v>
      </c>
      <c r="DC771" t="s">
        <v>1131</v>
      </c>
      <c r="DD771">
        <v>11207</v>
      </c>
      <c r="DE771">
        <v>0.23769999999999999</v>
      </c>
      <c r="DF771">
        <v>2</v>
      </c>
      <c r="DG771">
        <v>6.9000000000000006E-2</v>
      </c>
      <c r="DH771">
        <v>400</v>
      </c>
      <c r="DI771">
        <v>200</v>
      </c>
      <c r="DJ771">
        <v>200</v>
      </c>
      <c r="DK771">
        <v>0.5</v>
      </c>
      <c r="DM771">
        <v>68</v>
      </c>
      <c r="DN771">
        <v>200</v>
      </c>
    </row>
    <row r="772" spans="91:118" x14ac:dyDescent="0.25">
      <c r="CM772" t="s">
        <v>639</v>
      </c>
      <c r="CN772" t="s">
        <v>7</v>
      </c>
      <c r="CO772" t="s">
        <v>51</v>
      </c>
      <c r="CP772">
        <v>46084</v>
      </c>
      <c r="CQ772">
        <v>1</v>
      </c>
      <c r="CR772">
        <v>1</v>
      </c>
      <c r="CT772">
        <v>1</v>
      </c>
      <c r="CV772">
        <v>8.1018518518518516E-5</v>
      </c>
      <c r="CW772">
        <v>8.1018518518518516E-5</v>
      </c>
      <c r="CX772">
        <v>0.34469907407407407</v>
      </c>
      <c r="CY772">
        <v>5.5266203703703706E-2</v>
      </c>
      <c r="CZ772">
        <v>160</v>
      </c>
      <c r="DA772">
        <v>311</v>
      </c>
      <c r="DB772">
        <v>18</v>
      </c>
      <c r="DC772" t="s">
        <v>720</v>
      </c>
      <c r="DD772">
        <v>14738</v>
      </c>
      <c r="DE772">
        <v>0.1125</v>
      </c>
      <c r="DM772">
        <v>68</v>
      </c>
    </row>
    <row r="773" spans="91:118" x14ac:dyDescent="0.25">
      <c r="CM773" t="s">
        <v>639</v>
      </c>
      <c r="CN773" t="s">
        <v>7</v>
      </c>
      <c r="CO773" t="s">
        <v>51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0.25126157407407407</v>
      </c>
      <c r="CY773">
        <v>8.5300925925925933E-2</v>
      </c>
      <c r="CZ773">
        <v>69</v>
      </c>
      <c r="DA773">
        <v>171</v>
      </c>
      <c r="DB773">
        <v>15</v>
      </c>
      <c r="DC773" t="s">
        <v>679</v>
      </c>
      <c r="DD773">
        <v>30142</v>
      </c>
      <c r="DE773">
        <v>0.21740000000000001</v>
      </c>
      <c r="DM773">
        <v>68</v>
      </c>
    </row>
    <row r="774" spans="91:118" x14ac:dyDescent="0.25">
      <c r="CM774" t="s">
        <v>639</v>
      </c>
      <c r="CN774" t="s">
        <v>7</v>
      </c>
      <c r="CO774" t="s">
        <v>49</v>
      </c>
      <c r="CP774">
        <v>46086</v>
      </c>
      <c r="CQ774">
        <v>1</v>
      </c>
      <c r="CR774">
        <v>1</v>
      </c>
      <c r="CS774">
        <v>1</v>
      </c>
      <c r="CV774">
        <v>4.363425925925926E-3</v>
      </c>
      <c r="CW774">
        <v>4.363425925925926E-3</v>
      </c>
      <c r="CX774">
        <v>0.29905092592592591</v>
      </c>
      <c r="CY774">
        <v>8.8784722222222223E-2</v>
      </c>
      <c r="CZ774">
        <v>70</v>
      </c>
      <c r="DA774">
        <v>113</v>
      </c>
      <c r="DB774">
        <v>15</v>
      </c>
      <c r="DC774" t="s">
        <v>677</v>
      </c>
      <c r="DD774">
        <v>12228</v>
      </c>
      <c r="DE774">
        <v>0.21429999999999999</v>
      </c>
      <c r="DM774">
        <v>68</v>
      </c>
    </row>
    <row r="775" spans="91:118" x14ac:dyDescent="0.25">
      <c r="CM775" t="s">
        <v>639</v>
      </c>
      <c r="CN775" t="s">
        <v>7</v>
      </c>
      <c r="CO775" t="s">
        <v>49</v>
      </c>
      <c r="CP775">
        <v>46106</v>
      </c>
      <c r="CQ775">
        <v>1</v>
      </c>
      <c r="CR775">
        <v>1</v>
      </c>
      <c r="CT775">
        <v>1</v>
      </c>
      <c r="CV775">
        <v>2.1875000000000002E-3</v>
      </c>
      <c r="CW775">
        <v>2.1875000000000002E-3</v>
      </c>
      <c r="CX775">
        <v>0.1690625</v>
      </c>
      <c r="CY775">
        <v>0.11201388888888889</v>
      </c>
      <c r="CZ775">
        <v>38</v>
      </c>
      <c r="DA775">
        <v>66</v>
      </c>
      <c r="DB775">
        <v>10</v>
      </c>
      <c r="DC775">
        <v>1.6</v>
      </c>
      <c r="DD775">
        <v>20736</v>
      </c>
      <c r="DE775">
        <v>0.26319999999999999</v>
      </c>
      <c r="DF775">
        <v>1</v>
      </c>
      <c r="DG775">
        <v>0.1</v>
      </c>
      <c r="DH775">
        <v>300</v>
      </c>
      <c r="DI775">
        <v>300</v>
      </c>
      <c r="DM775">
        <v>68</v>
      </c>
    </row>
    <row r="776" spans="91:118" x14ac:dyDescent="0.25">
      <c r="CM776" t="s">
        <v>639</v>
      </c>
      <c r="CN776" t="s">
        <v>7</v>
      </c>
      <c r="CO776" t="s">
        <v>49</v>
      </c>
      <c r="CP776">
        <v>46111</v>
      </c>
      <c r="CQ776">
        <v>1</v>
      </c>
      <c r="CR776">
        <v>1</v>
      </c>
      <c r="CT776">
        <v>1</v>
      </c>
      <c r="CV776">
        <v>2.7546296296296294E-3</v>
      </c>
      <c r="CW776">
        <v>2.7546296296296294E-3</v>
      </c>
      <c r="CX776">
        <v>0.20256944444444444</v>
      </c>
      <c r="CY776">
        <v>0.15894675925925925</v>
      </c>
      <c r="CZ776">
        <v>59</v>
      </c>
      <c r="DA776">
        <v>92</v>
      </c>
      <c r="DB776">
        <v>13</v>
      </c>
      <c r="DC776" t="s">
        <v>716</v>
      </c>
      <c r="DD776">
        <v>17923</v>
      </c>
      <c r="DE776">
        <v>0.2203</v>
      </c>
      <c r="DM776">
        <v>68</v>
      </c>
    </row>
    <row r="777" spans="91:118" x14ac:dyDescent="0.25">
      <c r="CM777" t="s">
        <v>639</v>
      </c>
      <c r="CN777" t="s">
        <v>7</v>
      </c>
      <c r="CO777" t="s">
        <v>563</v>
      </c>
      <c r="CP777">
        <v>46084</v>
      </c>
      <c r="CQ777">
        <v>1</v>
      </c>
      <c r="CR777">
        <v>1</v>
      </c>
      <c r="CT777">
        <v>1</v>
      </c>
      <c r="CV777">
        <v>2.8935185185185184E-4</v>
      </c>
      <c r="CW777">
        <v>2.8935185185185184E-4</v>
      </c>
      <c r="CX777">
        <v>0.15461805555555555</v>
      </c>
      <c r="CY777">
        <v>8.3645833333333336E-2</v>
      </c>
      <c r="CZ777">
        <v>106</v>
      </c>
      <c r="DA777">
        <v>178</v>
      </c>
      <c r="DB777">
        <v>12</v>
      </c>
      <c r="DC777" t="s">
        <v>786</v>
      </c>
      <c r="DD777">
        <v>2017</v>
      </c>
      <c r="DE777">
        <v>0.1132</v>
      </c>
      <c r="DM777">
        <v>68</v>
      </c>
    </row>
    <row r="778" spans="91:118" x14ac:dyDescent="0.25">
      <c r="CM778" t="s">
        <v>639</v>
      </c>
      <c r="CN778" t="s">
        <v>7</v>
      </c>
      <c r="CO778" t="s">
        <v>563</v>
      </c>
      <c r="CP778">
        <v>46086</v>
      </c>
      <c r="CQ778">
        <v>1</v>
      </c>
      <c r="CR778">
        <v>1</v>
      </c>
      <c r="CU778">
        <v>1</v>
      </c>
      <c r="CV778">
        <v>0</v>
      </c>
      <c r="CW778">
        <v>0</v>
      </c>
      <c r="CX778">
        <v>0</v>
      </c>
      <c r="CY778">
        <v>0</v>
      </c>
      <c r="DM778">
        <v>68</v>
      </c>
    </row>
    <row r="779" spans="91:118" x14ac:dyDescent="0.25">
      <c r="CM779" t="s">
        <v>639</v>
      </c>
      <c r="CN779" t="s">
        <v>7</v>
      </c>
      <c r="CO779" t="s">
        <v>565</v>
      </c>
      <c r="CP779">
        <v>46111</v>
      </c>
      <c r="CQ779">
        <v>1</v>
      </c>
      <c r="CR779">
        <v>1</v>
      </c>
      <c r="CT779">
        <v>1</v>
      </c>
      <c r="CV779">
        <v>7.6388888888888893E-4</v>
      </c>
      <c r="CW779">
        <v>7.6388888888888893E-4</v>
      </c>
      <c r="CX779">
        <v>0.20386574074074074</v>
      </c>
      <c r="CY779">
        <v>0.16120370370370371</v>
      </c>
      <c r="CZ779">
        <v>136</v>
      </c>
      <c r="DA779">
        <v>267</v>
      </c>
      <c r="DB779">
        <v>44</v>
      </c>
      <c r="DC779" t="s">
        <v>1153</v>
      </c>
      <c r="DD779">
        <v>14331</v>
      </c>
      <c r="DE779">
        <v>0.32350000000000001</v>
      </c>
      <c r="DM779">
        <v>68</v>
      </c>
    </row>
    <row r="780" spans="91:118" x14ac:dyDescent="0.25">
      <c r="CM780" t="s">
        <v>639</v>
      </c>
      <c r="CN780" t="s">
        <v>7</v>
      </c>
      <c r="CO780" t="s">
        <v>549</v>
      </c>
      <c r="CP780">
        <v>46094</v>
      </c>
      <c r="CQ780">
        <v>1</v>
      </c>
      <c r="CR780">
        <v>1</v>
      </c>
      <c r="CT780">
        <v>1</v>
      </c>
      <c r="CV780">
        <v>0</v>
      </c>
      <c r="CW780">
        <v>0</v>
      </c>
      <c r="CX780">
        <v>0.25853009259259258</v>
      </c>
      <c r="CY780">
        <v>8.9641203703703709E-2</v>
      </c>
      <c r="CZ780">
        <v>173</v>
      </c>
      <c r="DA780">
        <v>241</v>
      </c>
      <c r="DB780">
        <v>48</v>
      </c>
      <c r="DC780" t="s">
        <v>717</v>
      </c>
      <c r="DD780">
        <v>4932</v>
      </c>
      <c r="DE780">
        <v>0.27750000000000002</v>
      </c>
      <c r="DM780">
        <v>68</v>
      </c>
    </row>
    <row r="781" spans="91:118" x14ac:dyDescent="0.25">
      <c r="CM781" t="s">
        <v>639</v>
      </c>
      <c r="CN781" t="s">
        <v>7</v>
      </c>
      <c r="CO781" t="s">
        <v>77</v>
      </c>
      <c r="CP781">
        <v>46087</v>
      </c>
      <c r="CQ781">
        <v>1</v>
      </c>
      <c r="CR781">
        <v>1</v>
      </c>
      <c r="CT781">
        <v>1</v>
      </c>
      <c r="CV781">
        <v>0</v>
      </c>
      <c r="CW781">
        <v>0</v>
      </c>
      <c r="CX781">
        <v>0.23730324074074075</v>
      </c>
      <c r="CY781">
        <v>9.8657407407407402E-2</v>
      </c>
      <c r="CZ781">
        <v>92</v>
      </c>
      <c r="DA781">
        <v>202</v>
      </c>
      <c r="DB781">
        <v>25</v>
      </c>
      <c r="DC781">
        <v>1.68</v>
      </c>
      <c r="DD781">
        <v>20349</v>
      </c>
      <c r="DE781">
        <v>0.2717</v>
      </c>
      <c r="DF781">
        <v>1</v>
      </c>
      <c r="DG781">
        <v>0.04</v>
      </c>
      <c r="DH781">
        <v>1034</v>
      </c>
      <c r="DI781">
        <v>1034</v>
      </c>
      <c r="DJ781">
        <v>1034</v>
      </c>
      <c r="DK781">
        <v>1</v>
      </c>
      <c r="DM781">
        <v>68</v>
      </c>
      <c r="DN781">
        <v>1034</v>
      </c>
    </row>
    <row r="782" spans="91:118" x14ac:dyDescent="0.25">
      <c r="CM782" t="s">
        <v>639</v>
      </c>
      <c r="CN782" t="s">
        <v>7</v>
      </c>
      <c r="CO782" t="s">
        <v>77</v>
      </c>
      <c r="CP782">
        <v>46098</v>
      </c>
      <c r="CQ782">
        <v>1</v>
      </c>
      <c r="CR782">
        <v>1</v>
      </c>
      <c r="CS782">
        <v>1</v>
      </c>
      <c r="CV782">
        <v>5.9606481481481481E-3</v>
      </c>
      <c r="CW782">
        <v>5.9606481481481481E-3</v>
      </c>
      <c r="CX782">
        <v>0.21738425925925925</v>
      </c>
      <c r="CY782">
        <v>0.12559027777777779</v>
      </c>
      <c r="CZ782">
        <v>82</v>
      </c>
      <c r="DA782">
        <v>183</v>
      </c>
      <c r="DB782">
        <v>29</v>
      </c>
      <c r="DC782" t="s">
        <v>950</v>
      </c>
      <c r="DD782">
        <v>16865</v>
      </c>
      <c r="DE782">
        <v>0.35370000000000001</v>
      </c>
      <c r="DF782">
        <v>1</v>
      </c>
      <c r="DG782">
        <v>3.4500000000000003E-2</v>
      </c>
      <c r="DH782">
        <v>390</v>
      </c>
      <c r="DI782">
        <v>390</v>
      </c>
      <c r="DM782">
        <v>68</v>
      </c>
    </row>
    <row r="783" spans="91:118" x14ac:dyDescent="0.25">
      <c r="CM783" t="s">
        <v>639</v>
      </c>
      <c r="CN783" t="s">
        <v>7</v>
      </c>
      <c r="CO783" t="s">
        <v>566</v>
      </c>
      <c r="CP783">
        <v>46086</v>
      </c>
      <c r="CQ783">
        <v>1</v>
      </c>
      <c r="CR783">
        <v>1</v>
      </c>
      <c r="CU783">
        <v>1</v>
      </c>
      <c r="CV783">
        <v>0</v>
      </c>
      <c r="CW783">
        <v>0</v>
      </c>
      <c r="CX783">
        <v>0</v>
      </c>
      <c r="CY783">
        <v>0</v>
      </c>
      <c r="DM783">
        <v>68</v>
      </c>
    </row>
    <row r="784" spans="91:118" x14ac:dyDescent="0.25">
      <c r="CM784" t="s">
        <v>639</v>
      </c>
      <c r="CN784" t="s">
        <v>7</v>
      </c>
      <c r="CO784" t="s">
        <v>566</v>
      </c>
      <c r="CP784">
        <v>46097</v>
      </c>
      <c r="CQ784">
        <v>1</v>
      </c>
      <c r="CR784">
        <v>1</v>
      </c>
      <c r="CS784">
        <v>1</v>
      </c>
      <c r="CV784">
        <v>1.800925925925926E-2</v>
      </c>
      <c r="CW784">
        <v>1.800925925925926E-2</v>
      </c>
      <c r="CX784">
        <v>0.23024305555555555</v>
      </c>
      <c r="CY784">
        <v>0.14829861111111112</v>
      </c>
      <c r="CZ784">
        <v>134</v>
      </c>
      <c r="DA784">
        <v>218</v>
      </c>
      <c r="DB784">
        <v>42</v>
      </c>
      <c r="DC784" t="s">
        <v>1154</v>
      </c>
      <c r="DD784">
        <v>14165</v>
      </c>
      <c r="DE784">
        <v>0.31340000000000001</v>
      </c>
      <c r="DM784">
        <v>68</v>
      </c>
    </row>
    <row r="785" spans="91:118" x14ac:dyDescent="0.25">
      <c r="CM785" t="s">
        <v>639</v>
      </c>
      <c r="CN785" t="s">
        <v>7</v>
      </c>
      <c r="CO785" t="s">
        <v>73</v>
      </c>
      <c r="CP785">
        <v>46097</v>
      </c>
      <c r="CQ785">
        <v>1</v>
      </c>
      <c r="CR785">
        <v>1</v>
      </c>
      <c r="CS785">
        <v>1</v>
      </c>
      <c r="CV785">
        <v>9.9074074074074082E-3</v>
      </c>
      <c r="CW785">
        <v>9.9074074074074082E-3</v>
      </c>
      <c r="CX785">
        <v>0.27148148148148149</v>
      </c>
      <c r="CY785">
        <v>0.12282407407407407</v>
      </c>
      <c r="CZ785">
        <v>67</v>
      </c>
      <c r="DA785">
        <v>116</v>
      </c>
      <c r="DB785">
        <v>11</v>
      </c>
      <c r="DC785" t="s">
        <v>700</v>
      </c>
      <c r="DD785">
        <v>24495</v>
      </c>
      <c r="DE785">
        <v>0.16420000000000001</v>
      </c>
      <c r="DM785">
        <v>68</v>
      </c>
    </row>
    <row r="786" spans="91:118" x14ac:dyDescent="0.25">
      <c r="CM786" t="s">
        <v>639</v>
      </c>
      <c r="CN786" t="s">
        <v>7</v>
      </c>
      <c r="CO786" t="s">
        <v>73</v>
      </c>
      <c r="CP786">
        <v>46111</v>
      </c>
      <c r="CQ786">
        <v>1</v>
      </c>
      <c r="CR786">
        <v>1</v>
      </c>
      <c r="CT786">
        <v>1</v>
      </c>
      <c r="CV786">
        <v>2.5115740740740741E-3</v>
      </c>
      <c r="CW786">
        <v>2.5115740740740741E-3</v>
      </c>
      <c r="CX786">
        <v>0.2036574074074074</v>
      </c>
      <c r="CY786">
        <v>0.17390046296296297</v>
      </c>
      <c r="CZ786">
        <v>58</v>
      </c>
      <c r="DA786">
        <v>90</v>
      </c>
      <c r="DB786">
        <v>19</v>
      </c>
      <c r="DC786" t="s">
        <v>1126</v>
      </c>
      <c r="DD786">
        <v>27765</v>
      </c>
      <c r="DE786">
        <v>0.3276</v>
      </c>
      <c r="DM786">
        <v>68</v>
      </c>
    </row>
    <row r="787" spans="91:118" x14ac:dyDescent="0.25">
      <c r="CM787" t="s">
        <v>639</v>
      </c>
      <c r="CN787" t="s">
        <v>7</v>
      </c>
      <c r="CO787" t="s">
        <v>557</v>
      </c>
      <c r="CP787">
        <v>46094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0.21781249999999999</v>
      </c>
      <c r="CY787">
        <v>0.13466435185185185</v>
      </c>
      <c r="CZ787">
        <v>109</v>
      </c>
      <c r="DA787">
        <v>200</v>
      </c>
      <c r="DB787">
        <v>43</v>
      </c>
      <c r="DC787" t="s">
        <v>1155</v>
      </c>
      <c r="DD787">
        <v>6801</v>
      </c>
      <c r="DE787">
        <v>0.39450000000000002</v>
      </c>
      <c r="DM787">
        <v>68</v>
      </c>
    </row>
    <row r="788" spans="91:118" x14ac:dyDescent="0.25">
      <c r="CM788" t="s">
        <v>639</v>
      </c>
      <c r="CN788" t="s">
        <v>7</v>
      </c>
      <c r="CO788" t="s">
        <v>48</v>
      </c>
      <c r="CP788">
        <v>46094</v>
      </c>
      <c r="CQ788">
        <v>1</v>
      </c>
      <c r="CR788">
        <v>1</v>
      </c>
      <c r="CS788">
        <v>1</v>
      </c>
      <c r="CV788">
        <v>3.2928240740740744E-2</v>
      </c>
      <c r="CW788">
        <v>3.2928240740740744E-2</v>
      </c>
      <c r="CX788">
        <v>0.16449074074074074</v>
      </c>
      <c r="CY788">
        <v>0.14759259259259258</v>
      </c>
      <c r="CZ788">
        <v>56</v>
      </c>
      <c r="DA788">
        <v>88</v>
      </c>
      <c r="DB788">
        <v>18</v>
      </c>
      <c r="DC788" t="s">
        <v>965</v>
      </c>
      <c r="DD788">
        <v>26976</v>
      </c>
      <c r="DE788">
        <v>0.32140000000000002</v>
      </c>
      <c r="DF788">
        <v>1</v>
      </c>
      <c r="DG788">
        <v>5.5599999999999997E-2</v>
      </c>
      <c r="DH788">
        <v>200</v>
      </c>
      <c r="DI788">
        <v>200</v>
      </c>
      <c r="DM788">
        <v>68</v>
      </c>
    </row>
    <row r="789" spans="91:118" x14ac:dyDescent="0.25">
      <c r="CM789" t="s">
        <v>639</v>
      </c>
      <c r="CN789" t="s">
        <v>3</v>
      </c>
      <c r="CO789" t="s">
        <v>174</v>
      </c>
      <c r="CP789">
        <v>46097</v>
      </c>
      <c r="CQ789">
        <v>1</v>
      </c>
      <c r="CR789">
        <v>1</v>
      </c>
      <c r="CT789">
        <v>1</v>
      </c>
      <c r="CV789">
        <v>1.1574074074074073E-5</v>
      </c>
      <c r="CW789">
        <v>1.1574074074074073E-5</v>
      </c>
      <c r="CX789">
        <v>0.28859953703703706</v>
      </c>
      <c r="CY789">
        <v>0.12664351851851852</v>
      </c>
      <c r="CZ789">
        <v>259</v>
      </c>
      <c r="DA789">
        <v>396</v>
      </c>
      <c r="DB789">
        <v>43</v>
      </c>
      <c r="DC789" t="s">
        <v>1156</v>
      </c>
      <c r="DD789">
        <v>22010</v>
      </c>
      <c r="DE789">
        <v>0.16600000000000001</v>
      </c>
      <c r="DM789">
        <v>68</v>
      </c>
    </row>
    <row r="790" spans="91:118" x14ac:dyDescent="0.25">
      <c r="CM790" t="s">
        <v>639</v>
      </c>
      <c r="CN790" t="s">
        <v>3</v>
      </c>
      <c r="CO790" t="s">
        <v>493</v>
      </c>
      <c r="CP790">
        <v>46097</v>
      </c>
      <c r="CQ790">
        <v>1</v>
      </c>
      <c r="CR790">
        <v>1</v>
      </c>
      <c r="CT790">
        <v>1</v>
      </c>
      <c r="CV790">
        <v>0</v>
      </c>
      <c r="CW790">
        <v>0</v>
      </c>
      <c r="CX790">
        <v>0.32726851851851851</v>
      </c>
      <c r="CY790">
        <v>9.4861111111111104E-2</v>
      </c>
      <c r="CZ790">
        <v>266</v>
      </c>
      <c r="DA790">
        <v>337</v>
      </c>
      <c r="DB790">
        <v>55</v>
      </c>
      <c r="DC790" t="s">
        <v>1157</v>
      </c>
      <c r="DD790">
        <v>15749</v>
      </c>
      <c r="DE790">
        <v>0.20680000000000001</v>
      </c>
      <c r="DM790">
        <v>68</v>
      </c>
    </row>
    <row r="791" spans="91:118" x14ac:dyDescent="0.25">
      <c r="CM791" t="s">
        <v>639</v>
      </c>
      <c r="CN791" t="s">
        <v>3</v>
      </c>
      <c r="CO791" t="s">
        <v>32</v>
      </c>
      <c r="CP791">
        <v>46112</v>
      </c>
      <c r="CQ791">
        <v>1</v>
      </c>
      <c r="CR791">
        <v>1</v>
      </c>
      <c r="CT791">
        <v>1</v>
      </c>
      <c r="CV791">
        <v>1.5046296296296297E-4</v>
      </c>
      <c r="CW791">
        <v>1.5046296296296297E-4</v>
      </c>
      <c r="CX791">
        <v>0.21074074074074073</v>
      </c>
      <c r="CY791">
        <v>0.22755787037037037</v>
      </c>
      <c r="CZ791">
        <v>78</v>
      </c>
      <c r="DA791">
        <v>158</v>
      </c>
      <c r="DB791">
        <v>31</v>
      </c>
      <c r="DC791" t="s">
        <v>1111</v>
      </c>
      <c r="DD791">
        <v>20810</v>
      </c>
      <c r="DE791">
        <v>0.39739999999999998</v>
      </c>
      <c r="DF791">
        <v>1</v>
      </c>
      <c r="DG791">
        <v>3.2300000000000002E-2</v>
      </c>
      <c r="DH791">
        <v>600</v>
      </c>
      <c r="DI791">
        <v>600</v>
      </c>
      <c r="DJ791">
        <v>600</v>
      </c>
      <c r="DK791">
        <v>1</v>
      </c>
      <c r="DL791">
        <v>0.19289999999999999</v>
      </c>
      <c r="DM791">
        <v>68</v>
      </c>
      <c r="DN791">
        <v>600</v>
      </c>
    </row>
    <row r="792" spans="91:118" x14ac:dyDescent="0.25">
      <c r="CM792" t="s">
        <v>639</v>
      </c>
      <c r="CN792" t="s">
        <v>3</v>
      </c>
      <c r="CO792" t="s">
        <v>68</v>
      </c>
      <c r="CP792">
        <v>46097</v>
      </c>
      <c r="CQ792">
        <v>1</v>
      </c>
      <c r="CR792">
        <v>1</v>
      </c>
      <c r="CT792">
        <v>1</v>
      </c>
      <c r="CV792">
        <v>2.6967592592592594E-3</v>
      </c>
      <c r="CW792">
        <v>2.6967592592592594E-3</v>
      </c>
      <c r="CX792">
        <v>0.27925925925925926</v>
      </c>
      <c r="CY792">
        <v>9.7939814814814813E-2</v>
      </c>
      <c r="CZ792">
        <v>124</v>
      </c>
      <c r="DA792">
        <v>239</v>
      </c>
      <c r="DB792">
        <v>21</v>
      </c>
      <c r="DC792" t="s">
        <v>1085</v>
      </c>
      <c r="DD792">
        <v>23168</v>
      </c>
      <c r="DE792">
        <v>0.1694</v>
      </c>
      <c r="DM792">
        <v>68</v>
      </c>
    </row>
    <row r="793" spans="91:118" x14ac:dyDescent="0.25">
      <c r="CM793" t="s">
        <v>639</v>
      </c>
      <c r="CN793" t="s">
        <v>3</v>
      </c>
      <c r="CO793" t="s">
        <v>68</v>
      </c>
      <c r="CP793">
        <v>46104</v>
      </c>
      <c r="CQ793">
        <v>1</v>
      </c>
      <c r="CR793">
        <v>1</v>
      </c>
      <c r="CS793">
        <v>1</v>
      </c>
      <c r="CV793">
        <v>9.7337962962962959E-3</v>
      </c>
      <c r="CW793">
        <v>9.7337962962962959E-3</v>
      </c>
      <c r="CX793">
        <v>0.18964120370370371</v>
      </c>
      <c r="CY793">
        <v>8.969907407407407E-2</v>
      </c>
      <c r="CZ793">
        <v>88</v>
      </c>
      <c r="DA793">
        <v>115</v>
      </c>
      <c r="DB793">
        <v>14</v>
      </c>
      <c r="DC793" t="s">
        <v>750</v>
      </c>
      <c r="DD793">
        <v>56273</v>
      </c>
      <c r="DE793">
        <v>0.15909999999999999</v>
      </c>
      <c r="DM793">
        <v>68</v>
      </c>
    </row>
    <row r="794" spans="91:118" x14ac:dyDescent="0.25">
      <c r="CM794" t="s">
        <v>639</v>
      </c>
      <c r="CN794" t="s">
        <v>3</v>
      </c>
      <c r="CO794" t="s">
        <v>29</v>
      </c>
      <c r="CP794">
        <v>46107</v>
      </c>
      <c r="CQ794">
        <v>1</v>
      </c>
      <c r="CR794">
        <v>1</v>
      </c>
      <c r="CT794">
        <v>1</v>
      </c>
      <c r="CV794">
        <v>2.2106481481481482E-3</v>
      </c>
      <c r="CW794">
        <v>2.2106481481481482E-3</v>
      </c>
      <c r="CX794">
        <v>0.19844907407407408</v>
      </c>
      <c r="CY794">
        <v>7.3715277777777782E-2</v>
      </c>
      <c r="CZ794">
        <v>106</v>
      </c>
      <c r="DA794">
        <v>174</v>
      </c>
      <c r="DB794">
        <v>21</v>
      </c>
      <c r="DC794" t="s">
        <v>750</v>
      </c>
      <c r="DD794">
        <v>14447</v>
      </c>
      <c r="DE794">
        <v>0.1981</v>
      </c>
      <c r="DF794">
        <v>5</v>
      </c>
      <c r="DG794">
        <v>0.23810000000000001</v>
      </c>
      <c r="DH794">
        <v>1395</v>
      </c>
      <c r="DI794">
        <v>279</v>
      </c>
      <c r="DJ794">
        <v>318</v>
      </c>
      <c r="DK794">
        <v>0.22800000000000001</v>
      </c>
      <c r="DL794">
        <v>0.2359</v>
      </c>
      <c r="DM794">
        <v>68</v>
      </c>
      <c r="DN794">
        <v>159</v>
      </c>
    </row>
    <row r="795" spans="91:118" x14ac:dyDescent="0.25">
      <c r="CM795" t="s">
        <v>639</v>
      </c>
      <c r="CN795" t="s">
        <v>3</v>
      </c>
      <c r="CO795" t="s">
        <v>79</v>
      </c>
      <c r="CP795">
        <v>46107</v>
      </c>
      <c r="CQ795">
        <v>1</v>
      </c>
      <c r="CR795">
        <v>1</v>
      </c>
      <c r="CS795">
        <v>1</v>
      </c>
      <c r="CV795">
        <v>5.0115740740740737E-3</v>
      </c>
      <c r="CW795">
        <v>5.0115740740740737E-3</v>
      </c>
      <c r="CX795">
        <v>0.18998842592592594</v>
      </c>
      <c r="CY795">
        <v>0.14878472222222222</v>
      </c>
      <c r="CZ795">
        <v>74</v>
      </c>
      <c r="DA795">
        <v>152</v>
      </c>
      <c r="DB795">
        <v>14</v>
      </c>
      <c r="DC795" t="s">
        <v>808</v>
      </c>
      <c r="DD795">
        <v>34007</v>
      </c>
      <c r="DE795">
        <v>0.18920000000000001</v>
      </c>
      <c r="DF795">
        <v>1</v>
      </c>
      <c r="DG795">
        <v>7.1400000000000005E-2</v>
      </c>
      <c r="DH795">
        <v>290</v>
      </c>
      <c r="DI795">
        <v>290</v>
      </c>
      <c r="DJ795">
        <v>290</v>
      </c>
      <c r="DK795">
        <v>1</v>
      </c>
      <c r="DL795">
        <v>0.68169999999999997</v>
      </c>
      <c r="DM795">
        <v>68</v>
      </c>
      <c r="DN795">
        <v>290</v>
      </c>
    </row>
    <row r="796" spans="91:118" x14ac:dyDescent="0.25">
      <c r="CM796" t="s">
        <v>639</v>
      </c>
      <c r="CN796" t="s">
        <v>3</v>
      </c>
      <c r="CO796" t="s">
        <v>78</v>
      </c>
      <c r="CP796">
        <v>46104</v>
      </c>
      <c r="CQ796">
        <v>1</v>
      </c>
      <c r="CR796">
        <v>1</v>
      </c>
      <c r="CS796">
        <v>1</v>
      </c>
      <c r="CV796">
        <v>0.15167824074074074</v>
      </c>
      <c r="CW796">
        <v>0.15167824074074074</v>
      </c>
      <c r="CX796">
        <v>0.11100694444444445</v>
      </c>
      <c r="CY796">
        <v>6.6655092592592599E-2</v>
      </c>
      <c r="CZ796">
        <v>48</v>
      </c>
      <c r="DA796">
        <v>90</v>
      </c>
      <c r="DB796">
        <v>11</v>
      </c>
      <c r="DC796" t="s">
        <v>791</v>
      </c>
      <c r="DD796">
        <v>22782</v>
      </c>
      <c r="DE796">
        <v>0.22919999999999999</v>
      </c>
      <c r="DM796">
        <v>68</v>
      </c>
    </row>
    <row r="797" spans="91:118" x14ac:dyDescent="0.25">
      <c r="CM797" t="s">
        <v>639</v>
      </c>
      <c r="CN797" t="s">
        <v>125</v>
      </c>
      <c r="CO797" t="s">
        <v>109</v>
      </c>
      <c r="CP797">
        <v>46106</v>
      </c>
      <c r="CQ797">
        <v>1</v>
      </c>
      <c r="CR797">
        <v>1</v>
      </c>
      <c r="CU797">
        <v>1</v>
      </c>
      <c r="CV797">
        <v>0</v>
      </c>
      <c r="CW797">
        <v>0</v>
      </c>
      <c r="CX797">
        <v>0</v>
      </c>
      <c r="CY797">
        <v>0</v>
      </c>
      <c r="DM797">
        <v>66</v>
      </c>
    </row>
    <row r="798" spans="91:118" x14ac:dyDescent="0.25">
      <c r="CM798" t="s">
        <v>639</v>
      </c>
      <c r="CN798" t="s">
        <v>125</v>
      </c>
      <c r="CO798" t="s">
        <v>61</v>
      </c>
      <c r="CP798">
        <v>46111</v>
      </c>
      <c r="CQ798">
        <v>1</v>
      </c>
      <c r="CR798">
        <v>1</v>
      </c>
      <c r="CS798">
        <v>1</v>
      </c>
      <c r="CV798">
        <v>1.9849537037037037E-2</v>
      </c>
      <c r="CW798">
        <v>1.9849537037037037E-2</v>
      </c>
      <c r="CX798">
        <v>0.19006944444444446</v>
      </c>
      <c r="CY798">
        <v>0.18913194444444445</v>
      </c>
      <c r="CZ798">
        <v>110</v>
      </c>
      <c r="DA798">
        <v>271</v>
      </c>
      <c r="DB798">
        <v>22</v>
      </c>
      <c r="DC798" t="s">
        <v>852</v>
      </c>
      <c r="DD798">
        <v>38224</v>
      </c>
      <c r="DE798">
        <v>0.2</v>
      </c>
      <c r="DM798">
        <v>66</v>
      </c>
    </row>
    <row r="799" spans="91:118" x14ac:dyDescent="0.25">
      <c r="CM799" t="s">
        <v>639</v>
      </c>
      <c r="CN799" t="s">
        <v>125</v>
      </c>
      <c r="CO799" t="s">
        <v>122</v>
      </c>
      <c r="CP799">
        <v>46111</v>
      </c>
      <c r="CQ799">
        <v>1</v>
      </c>
      <c r="CR799">
        <v>1</v>
      </c>
      <c r="CS799">
        <v>1</v>
      </c>
      <c r="CV799">
        <v>1.1134259259259259E-2</v>
      </c>
      <c r="CW799">
        <v>1.1134259259259259E-2</v>
      </c>
      <c r="CX799">
        <v>0.17444444444444446</v>
      </c>
      <c r="CY799">
        <v>0.18023148148148149</v>
      </c>
      <c r="CZ799">
        <v>77</v>
      </c>
      <c r="DA799">
        <v>302</v>
      </c>
      <c r="DB799">
        <v>16</v>
      </c>
      <c r="DC799">
        <v>1.5</v>
      </c>
      <c r="DD799">
        <v>23611</v>
      </c>
      <c r="DE799">
        <v>0.20780000000000001</v>
      </c>
      <c r="DM799">
        <v>66</v>
      </c>
    </row>
    <row r="800" spans="91:118" x14ac:dyDescent="0.25">
      <c r="CM800" t="s">
        <v>639</v>
      </c>
      <c r="CN800" t="s">
        <v>125</v>
      </c>
      <c r="CO800" t="s">
        <v>59</v>
      </c>
      <c r="CP800">
        <v>46086</v>
      </c>
      <c r="CQ800">
        <v>1</v>
      </c>
      <c r="CR800">
        <v>1</v>
      </c>
      <c r="CT800">
        <v>1</v>
      </c>
      <c r="CV800">
        <v>0</v>
      </c>
      <c r="CW800">
        <v>0</v>
      </c>
      <c r="CX800">
        <v>0.30811342592592594</v>
      </c>
      <c r="CY800">
        <v>0.10746527777777778</v>
      </c>
      <c r="CZ800">
        <v>223</v>
      </c>
      <c r="DA800">
        <v>371</v>
      </c>
      <c r="DB800">
        <v>24</v>
      </c>
      <c r="DC800" t="s">
        <v>816</v>
      </c>
      <c r="DD800">
        <v>25354</v>
      </c>
      <c r="DE800">
        <v>0.1076</v>
      </c>
      <c r="DF800">
        <v>1</v>
      </c>
      <c r="DG800">
        <v>4.1700000000000001E-2</v>
      </c>
      <c r="DH800">
        <v>1000</v>
      </c>
      <c r="DI800">
        <v>1000</v>
      </c>
      <c r="DM800">
        <v>66</v>
      </c>
    </row>
    <row r="801" spans="91:118" x14ac:dyDescent="0.25">
      <c r="CM801" t="s">
        <v>639</v>
      </c>
      <c r="CN801" t="s">
        <v>125</v>
      </c>
      <c r="CO801" t="s">
        <v>59</v>
      </c>
      <c r="CP801">
        <v>46106</v>
      </c>
      <c r="CQ801">
        <v>1</v>
      </c>
      <c r="CR801">
        <v>1</v>
      </c>
      <c r="CV801">
        <v>3.9583333333333337E-3</v>
      </c>
      <c r="CW801">
        <v>3.9583333333333337E-3</v>
      </c>
      <c r="CX801">
        <v>0.27853009259259259</v>
      </c>
      <c r="CY801">
        <v>9.8634259259259255E-2</v>
      </c>
      <c r="CZ801">
        <v>200</v>
      </c>
      <c r="DA801">
        <v>337</v>
      </c>
      <c r="DB801">
        <v>21</v>
      </c>
      <c r="DC801" t="s">
        <v>699</v>
      </c>
      <c r="DD801">
        <v>41642</v>
      </c>
      <c r="DE801">
        <v>0.105</v>
      </c>
      <c r="DM801">
        <v>66</v>
      </c>
    </row>
    <row r="802" spans="91:118" x14ac:dyDescent="0.25">
      <c r="CM802" t="s">
        <v>639</v>
      </c>
      <c r="CN802" t="s">
        <v>125</v>
      </c>
      <c r="CO802" t="s">
        <v>10</v>
      </c>
      <c r="CP802">
        <v>46106</v>
      </c>
      <c r="CQ802">
        <v>1</v>
      </c>
      <c r="CR802">
        <v>1</v>
      </c>
      <c r="CV802">
        <v>0</v>
      </c>
      <c r="CW802">
        <v>0</v>
      </c>
      <c r="CX802">
        <v>0</v>
      </c>
      <c r="CY802">
        <v>0</v>
      </c>
      <c r="DM802">
        <v>66</v>
      </c>
    </row>
    <row r="803" spans="91:118" x14ac:dyDescent="0.25">
      <c r="CM803" t="s">
        <v>639</v>
      </c>
      <c r="CN803" t="s">
        <v>125</v>
      </c>
      <c r="CO803" t="s">
        <v>10</v>
      </c>
      <c r="CP803">
        <v>46107</v>
      </c>
      <c r="CQ803">
        <v>1</v>
      </c>
      <c r="CR803">
        <v>1</v>
      </c>
      <c r="CV803">
        <v>0</v>
      </c>
      <c r="CW803">
        <v>0</v>
      </c>
      <c r="CX803">
        <v>0</v>
      </c>
      <c r="CY803">
        <v>0</v>
      </c>
      <c r="DM803">
        <v>66</v>
      </c>
    </row>
    <row r="804" spans="91:118" x14ac:dyDescent="0.25">
      <c r="CM804" t="s">
        <v>639</v>
      </c>
      <c r="CN804" t="s">
        <v>125</v>
      </c>
      <c r="CO804" t="s">
        <v>10</v>
      </c>
      <c r="CP804">
        <v>46111</v>
      </c>
      <c r="CQ804">
        <v>1</v>
      </c>
      <c r="CR804">
        <v>1</v>
      </c>
      <c r="CV804">
        <v>0</v>
      </c>
      <c r="CW804">
        <v>0</v>
      </c>
      <c r="CX804">
        <v>0</v>
      </c>
      <c r="CY804">
        <v>0</v>
      </c>
      <c r="DM804">
        <v>66</v>
      </c>
    </row>
    <row r="805" spans="91:118" x14ac:dyDescent="0.25">
      <c r="CM805" t="s">
        <v>639</v>
      </c>
      <c r="CN805" t="s">
        <v>2</v>
      </c>
      <c r="CO805" t="s">
        <v>22</v>
      </c>
      <c r="CP805">
        <v>46097</v>
      </c>
      <c r="CQ805">
        <v>1</v>
      </c>
      <c r="CR805">
        <v>1</v>
      </c>
      <c r="CT805">
        <v>1</v>
      </c>
      <c r="CV805">
        <v>0</v>
      </c>
      <c r="CW805">
        <v>0</v>
      </c>
      <c r="CX805">
        <v>0.27090277777777777</v>
      </c>
      <c r="CY805">
        <v>0.12509259259259259</v>
      </c>
      <c r="CZ805">
        <v>75</v>
      </c>
      <c r="DA805">
        <v>152</v>
      </c>
      <c r="DB805">
        <v>24</v>
      </c>
      <c r="DC805" t="s">
        <v>679</v>
      </c>
      <c r="DD805">
        <v>21411</v>
      </c>
      <c r="DE805">
        <v>0.32</v>
      </c>
      <c r="DF805">
        <v>1</v>
      </c>
      <c r="DG805">
        <v>4.1700000000000001E-2</v>
      </c>
      <c r="DH805">
        <v>1000</v>
      </c>
      <c r="DI805">
        <v>1000</v>
      </c>
      <c r="DM805">
        <v>66</v>
      </c>
    </row>
    <row r="806" spans="91:118" x14ac:dyDescent="0.25">
      <c r="CM806" t="s">
        <v>639</v>
      </c>
      <c r="CN806" t="s">
        <v>6</v>
      </c>
      <c r="CO806" t="s">
        <v>80</v>
      </c>
      <c r="CP806">
        <v>46111</v>
      </c>
      <c r="CQ806">
        <v>1</v>
      </c>
      <c r="CR806">
        <v>1</v>
      </c>
      <c r="CT806">
        <v>1</v>
      </c>
      <c r="CV806">
        <v>6.9444444444444444E-5</v>
      </c>
      <c r="CW806">
        <v>6.9444444444444444E-5</v>
      </c>
      <c r="CX806">
        <v>0.23930555555555555</v>
      </c>
      <c r="CY806">
        <v>0.13804398148148148</v>
      </c>
      <c r="CZ806">
        <v>103</v>
      </c>
      <c r="DA806">
        <v>145</v>
      </c>
      <c r="DB806">
        <v>10</v>
      </c>
      <c r="DC806">
        <v>1.9</v>
      </c>
      <c r="DD806">
        <v>30152</v>
      </c>
      <c r="DE806">
        <v>9.7100000000000006E-2</v>
      </c>
      <c r="DF806">
        <v>1</v>
      </c>
      <c r="DG806">
        <v>0.1</v>
      </c>
      <c r="DH806">
        <v>900</v>
      </c>
      <c r="DI806">
        <v>900</v>
      </c>
      <c r="DJ806">
        <v>900</v>
      </c>
      <c r="DK806">
        <v>1</v>
      </c>
      <c r="DL806">
        <v>0.13969999999999999</v>
      </c>
      <c r="DM806">
        <v>66</v>
      </c>
      <c r="DN806">
        <v>900</v>
      </c>
    </row>
    <row r="807" spans="91:118" x14ac:dyDescent="0.25">
      <c r="CM807" t="s">
        <v>639</v>
      </c>
      <c r="CN807" t="s">
        <v>6</v>
      </c>
      <c r="CO807" t="s">
        <v>35</v>
      </c>
      <c r="CP807">
        <v>46087</v>
      </c>
      <c r="CQ807">
        <v>1</v>
      </c>
      <c r="CR807">
        <v>1</v>
      </c>
      <c r="CT807">
        <v>1</v>
      </c>
      <c r="CV807">
        <v>9.2592592592592588E-5</v>
      </c>
      <c r="CW807">
        <v>9.2592592592592588E-5</v>
      </c>
      <c r="CX807">
        <v>0.19928240740740741</v>
      </c>
      <c r="CY807">
        <v>0.16756944444444444</v>
      </c>
      <c r="CZ807">
        <v>56</v>
      </c>
      <c r="DA807">
        <v>113</v>
      </c>
      <c r="DB807">
        <v>18</v>
      </c>
      <c r="DC807" t="s">
        <v>760</v>
      </c>
      <c r="DD807">
        <v>24392</v>
      </c>
      <c r="DE807">
        <v>0.32140000000000002</v>
      </c>
      <c r="DF807">
        <v>1</v>
      </c>
      <c r="DG807">
        <v>5.5599999999999997E-2</v>
      </c>
      <c r="DH807">
        <v>500</v>
      </c>
      <c r="DI807">
        <v>500</v>
      </c>
      <c r="DM807">
        <v>66</v>
      </c>
    </row>
    <row r="808" spans="91:118" x14ac:dyDescent="0.25">
      <c r="CM808" t="s">
        <v>639</v>
      </c>
      <c r="CN808" t="s">
        <v>6</v>
      </c>
      <c r="CO808" t="s">
        <v>11</v>
      </c>
      <c r="CP808">
        <v>46099</v>
      </c>
      <c r="CQ808">
        <v>1</v>
      </c>
      <c r="CR808">
        <v>1</v>
      </c>
      <c r="CT808">
        <v>1</v>
      </c>
      <c r="CV808">
        <v>1.1574074074074075E-4</v>
      </c>
      <c r="CW808">
        <v>1.1574074074074075E-4</v>
      </c>
      <c r="CX808">
        <v>0.27061342592592591</v>
      </c>
      <c r="CY808">
        <v>0.12981481481481483</v>
      </c>
      <c r="CZ808">
        <v>188</v>
      </c>
      <c r="DA808">
        <v>296</v>
      </c>
      <c r="DB808">
        <v>41</v>
      </c>
      <c r="DC808" t="s">
        <v>913</v>
      </c>
      <c r="DD808">
        <v>21594</v>
      </c>
      <c r="DE808">
        <v>0.21809999999999999</v>
      </c>
      <c r="DF808">
        <v>3</v>
      </c>
      <c r="DG808">
        <v>7.3200000000000001E-2</v>
      </c>
      <c r="DH808">
        <v>2220</v>
      </c>
      <c r="DI808">
        <v>740</v>
      </c>
      <c r="DJ808">
        <v>1200</v>
      </c>
      <c r="DK808">
        <v>0.54049999999999998</v>
      </c>
      <c r="DL808">
        <v>0.16550000000000001</v>
      </c>
      <c r="DM808">
        <v>66</v>
      </c>
      <c r="DN808">
        <v>1200</v>
      </c>
    </row>
    <row r="809" spans="91:118" x14ac:dyDescent="0.25">
      <c r="CM809" t="s">
        <v>639</v>
      </c>
      <c r="CN809" t="s">
        <v>6</v>
      </c>
      <c r="CO809" t="s">
        <v>97</v>
      </c>
      <c r="CP809">
        <v>46106</v>
      </c>
      <c r="CQ809">
        <v>1</v>
      </c>
      <c r="CR809">
        <v>1</v>
      </c>
      <c r="CT809">
        <v>1</v>
      </c>
      <c r="CV809">
        <v>0</v>
      </c>
      <c r="CW809">
        <v>0</v>
      </c>
      <c r="CX809">
        <v>0.16891203703703703</v>
      </c>
      <c r="CY809">
        <v>0.15628472222222223</v>
      </c>
      <c r="CZ809">
        <v>117</v>
      </c>
      <c r="DA809">
        <v>184</v>
      </c>
      <c r="DB809">
        <v>17</v>
      </c>
      <c r="DC809" t="s">
        <v>675</v>
      </c>
      <c r="DD809">
        <v>15060</v>
      </c>
      <c r="DE809">
        <v>0.14530000000000001</v>
      </c>
      <c r="DF809">
        <v>2</v>
      </c>
      <c r="DG809">
        <v>0.1176</v>
      </c>
      <c r="DH809">
        <v>770</v>
      </c>
      <c r="DI809">
        <v>385</v>
      </c>
      <c r="DJ809">
        <v>500</v>
      </c>
      <c r="DK809">
        <v>0.64939999999999998</v>
      </c>
      <c r="DL809">
        <v>0.20569999999999999</v>
      </c>
      <c r="DM809">
        <v>66</v>
      </c>
      <c r="DN809">
        <v>500</v>
      </c>
    </row>
    <row r="810" spans="91:118" x14ac:dyDescent="0.25">
      <c r="CM810" t="s">
        <v>639</v>
      </c>
      <c r="CN810" t="s">
        <v>6</v>
      </c>
      <c r="CO810" t="s">
        <v>97</v>
      </c>
      <c r="CP810">
        <v>46112</v>
      </c>
      <c r="CQ810">
        <v>1</v>
      </c>
      <c r="CR810">
        <v>1</v>
      </c>
      <c r="CT810">
        <v>1</v>
      </c>
      <c r="CV810">
        <v>1.0416666666666667E-4</v>
      </c>
      <c r="CW810">
        <v>1.0416666666666667E-4</v>
      </c>
      <c r="CX810">
        <v>0.21668981481481481</v>
      </c>
      <c r="CY810">
        <v>0.17707175925925925</v>
      </c>
      <c r="CZ810">
        <v>71</v>
      </c>
      <c r="DA810">
        <v>111</v>
      </c>
      <c r="DB810">
        <v>20</v>
      </c>
      <c r="DC810">
        <v>1.8</v>
      </c>
      <c r="DD810">
        <v>32048</v>
      </c>
      <c r="DE810">
        <v>0.28170000000000001</v>
      </c>
      <c r="DF810">
        <v>1</v>
      </c>
      <c r="DG810">
        <v>0.05</v>
      </c>
      <c r="DH810">
        <v>1025</v>
      </c>
      <c r="DI810">
        <v>1025</v>
      </c>
      <c r="DJ810">
        <v>1025</v>
      </c>
      <c r="DK810">
        <v>1</v>
      </c>
      <c r="DM810">
        <v>66</v>
      </c>
      <c r="DN810">
        <v>1025</v>
      </c>
    </row>
    <row r="811" spans="91:118" x14ac:dyDescent="0.25">
      <c r="CM811" t="s">
        <v>639</v>
      </c>
      <c r="CN811" t="s">
        <v>7</v>
      </c>
      <c r="CO811" t="s">
        <v>565</v>
      </c>
      <c r="CP811">
        <v>46107</v>
      </c>
      <c r="CQ811">
        <v>1</v>
      </c>
      <c r="CR811">
        <v>1</v>
      </c>
      <c r="CT811">
        <v>1</v>
      </c>
      <c r="CV811">
        <v>1.273148148148148E-4</v>
      </c>
      <c r="CW811">
        <v>1.273148148148148E-4</v>
      </c>
      <c r="CX811">
        <v>0.13164351851851852</v>
      </c>
      <c r="CY811">
        <v>0.19001157407407407</v>
      </c>
      <c r="CZ811">
        <v>95</v>
      </c>
      <c r="DA811">
        <v>182</v>
      </c>
      <c r="DB811">
        <v>38</v>
      </c>
      <c r="DC811" t="s">
        <v>1043</v>
      </c>
      <c r="DD811">
        <v>11623</v>
      </c>
      <c r="DE811">
        <v>0.4</v>
      </c>
      <c r="DF811">
        <v>1</v>
      </c>
      <c r="DG811">
        <v>2.63E-2</v>
      </c>
      <c r="DH811">
        <v>1000</v>
      </c>
      <c r="DI811">
        <v>1000</v>
      </c>
      <c r="DM811">
        <v>66</v>
      </c>
    </row>
    <row r="812" spans="91:118" x14ac:dyDescent="0.25">
      <c r="CM812" t="s">
        <v>639</v>
      </c>
      <c r="CN812" t="s">
        <v>7</v>
      </c>
      <c r="CO812" t="s">
        <v>549</v>
      </c>
      <c r="CP812">
        <v>46092</v>
      </c>
      <c r="CQ812">
        <v>1</v>
      </c>
      <c r="CR812">
        <v>1</v>
      </c>
      <c r="CT812">
        <v>1</v>
      </c>
      <c r="CV812">
        <v>0</v>
      </c>
      <c r="CW812">
        <v>0</v>
      </c>
      <c r="CX812">
        <v>0.26280092592592591</v>
      </c>
      <c r="CY812">
        <v>9.2314814814814808E-2</v>
      </c>
      <c r="CZ812">
        <v>179</v>
      </c>
      <c r="DA812">
        <v>238</v>
      </c>
      <c r="DB812">
        <v>34</v>
      </c>
      <c r="DC812" t="s">
        <v>682</v>
      </c>
      <c r="DD812">
        <v>6271</v>
      </c>
      <c r="DE812">
        <v>0.18990000000000001</v>
      </c>
      <c r="DF812">
        <v>1</v>
      </c>
      <c r="DG812">
        <v>2.9399999999999999E-2</v>
      </c>
      <c r="DH812">
        <v>400</v>
      </c>
      <c r="DI812">
        <v>400</v>
      </c>
      <c r="DM812">
        <v>66</v>
      </c>
    </row>
    <row r="813" spans="91:118" x14ac:dyDescent="0.25">
      <c r="CM813" t="s">
        <v>639</v>
      </c>
      <c r="CN813" t="s">
        <v>7</v>
      </c>
      <c r="CO813" t="s">
        <v>77</v>
      </c>
      <c r="CP813">
        <v>46093</v>
      </c>
      <c r="CQ813">
        <v>1</v>
      </c>
      <c r="CR813">
        <v>1</v>
      </c>
      <c r="CT813">
        <v>1</v>
      </c>
      <c r="CV813">
        <v>0</v>
      </c>
      <c r="CW813">
        <v>0</v>
      </c>
      <c r="CX813">
        <v>0.24222222222222223</v>
      </c>
      <c r="CY813">
        <v>9.9004629629629623E-2</v>
      </c>
      <c r="CZ813">
        <v>84</v>
      </c>
      <c r="DA813">
        <v>181</v>
      </c>
      <c r="DB813">
        <v>52</v>
      </c>
      <c r="DC813" t="s">
        <v>1158</v>
      </c>
      <c r="DD813">
        <v>14246</v>
      </c>
      <c r="DE813">
        <v>0.61899999999999999</v>
      </c>
      <c r="DF813">
        <v>1</v>
      </c>
      <c r="DG813">
        <v>1.9199999999999998E-2</v>
      </c>
      <c r="DH813">
        <v>310</v>
      </c>
      <c r="DI813">
        <v>310</v>
      </c>
      <c r="DM813">
        <v>66</v>
      </c>
    </row>
    <row r="814" spans="91:118" x14ac:dyDescent="0.25">
      <c r="CM814" t="s">
        <v>639</v>
      </c>
      <c r="CN814" t="s">
        <v>7</v>
      </c>
      <c r="CO814" t="s">
        <v>557</v>
      </c>
      <c r="CP814">
        <v>46091</v>
      </c>
      <c r="CQ814">
        <v>1</v>
      </c>
      <c r="CR814">
        <v>1</v>
      </c>
      <c r="CT814">
        <v>1</v>
      </c>
      <c r="CV814">
        <v>0</v>
      </c>
      <c r="CW814">
        <v>0</v>
      </c>
      <c r="CX814">
        <v>0.26494212962962965</v>
      </c>
      <c r="CY814">
        <v>0.1698611111111111</v>
      </c>
      <c r="CZ814">
        <v>118</v>
      </c>
      <c r="DA814">
        <v>219</v>
      </c>
      <c r="DB814">
        <v>38</v>
      </c>
      <c r="DC814" t="s">
        <v>970</v>
      </c>
      <c r="DD814">
        <v>7976</v>
      </c>
      <c r="DE814">
        <v>0.32200000000000001</v>
      </c>
      <c r="DF814">
        <v>1</v>
      </c>
      <c r="DG814">
        <v>2.63E-2</v>
      </c>
      <c r="DH814">
        <v>2000</v>
      </c>
      <c r="DI814">
        <v>2000</v>
      </c>
      <c r="DM814">
        <v>66</v>
      </c>
    </row>
    <row r="815" spans="91:118" x14ac:dyDescent="0.25">
      <c r="CM815" t="s">
        <v>639</v>
      </c>
      <c r="CN815" t="s">
        <v>3</v>
      </c>
      <c r="CO815" t="s">
        <v>174</v>
      </c>
      <c r="CP815">
        <v>46090</v>
      </c>
      <c r="CQ815">
        <v>1</v>
      </c>
      <c r="CR815">
        <v>1</v>
      </c>
      <c r="CT815">
        <v>1</v>
      </c>
      <c r="CV815">
        <v>1.1574074074074073E-5</v>
      </c>
      <c r="CW815">
        <v>1.1574074074074073E-5</v>
      </c>
      <c r="CX815">
        <v>0.2225</v>
      </c>
      <c r="CY815">
        <v>9.4722222222222222E-2</v>
      </c>
      <c r="CZ815">
        <v>195</v>
      </c>
      <c r="DA815">
        <v>245</v>
      </c>
      <c r="DB815">
        <v>16</v>
      </c>
      <c r="DC815">
        <v>2.375</v>
      </c>
      <c r="DD815">
        <v>22868</v>
      </c>
      <c r="DE815">
        <v>8.2100000000000006E-2</v>
      </c>
      <c r="DF815">
        <v>2</v>
      </c>
      <c r="DG815">
        <v>0.125</v>
      </c>
      <c r="DH815">
        <v>830</v>
      </c>
      <c r="DI815">
        <v>415</v>
      </c>
      <c r="DJ815">
        <v>350</v>
      </c>
      <c r="DK815">
        <v>0.42170000000000002</v>
      </c>
      <c r="DL815">
        <v>0.28589999999999999</v>
      </c>
      <c r="DM815">
        <v>66</v>
      </c>
      <c r="DN815">
        <v>350</v>
      </c>
    </row>
    <row r="816" spans="91:118" x14ac:dyDescent="0.25">
      <c r="CM816" t="s">
        <v>639</v>
      </c>
      <c r="CN816" t="s">
        <v>3</v>
      </c>
      <c r="CO816" t="s">
        <v>68</v>
      </c>
      <c r="CP816">
        <v>46108</v>
      </c>
      <c r="CQ816">
        <v>1</v>
      </c>
      <c r="CR816">
        <v>1</v>
      </c>
      <c r="CS816">
        <v>1</v>
      </c>
      <c r="CV816">
        <v>6.6087962962962966E-3</v>
      </c>
      <c r="CW816">
        <v>6.6087962962962966E-3</v>
      </c>
      <c r="CX816">
        <v>0.19395833333333334</v>
      </c>
      <c r="CY816">
        <v>0.1237037037037037</v>
      </c>
      <c r="CZ816">
        <v>76</v>
      </c>
      <c r="DA816">
        <v>106</v>
      </c>
      <c r="DB816">
        <v>14</v>
      </c>
      <c r="DC816" t="s">
        <v>808</v>
      </c>
      <c r="DD816">
        <v>58514</v>
      </c>
      <c r="DE816">
        <v>0.1842</v>
      </c>
      <c r="DF816">
        <v>1</v>
      </c>
      <c r="DG816">
        <v>7.1400000000000005E-2</v>
      </c>
      <c r="DH816">
        <v>8000</v>
      </c>
      <c r="DI816">
        <v>8000</v>
      </c>
      <c r="DJ816">
        <v>2000</v>
      </c>
      <c r="DK816">
        <v>0.25</v>
      </c>
      <c r="DL816">
        <v>2.5499999999999998E-2</v>
      </c>
      <c r="DM816">
        <v>66</v>
      </c>
      <c r="DN816">
        <v>2000</v>
      </c>
    </row>
    <row r="817" spans="91:118" x14ac:dyDescent="0.25">
      <c r="CM817" t="s">
        <v>639</v>
      </c>
      <c r="CN817" t="s">
        <v>3</v>
      </c>
      <c r="CO817" t="s">
        <v>79</v>
      </c>
      <c r="CP817">
        <v>46084</v>
      </c>
      <c r="CQ817">
        <v>1</v>
      </c>
      <c r="CR817">
        <v>1</v>
      </c>
      <c r="CS817">
        <v>1</v>
      </c>
      <c r="CV817">
        <v>1.037037037037037E-2</v>
      </c>
      <c r="CW817">
        <v>1.037037037037037E-2</v>
      </c>
      <c r="CX817">
        <v>0.28592592592592592</v>
      </c>
      <c r="CY817">
        <v>0.10847222222222222</v>
      </c>
      <c r="CZ817">
        <v>103</v>
      </c>
      <c r="DA817">
        <v>224</v>
      </c>
      <c r="DB817">
        <v>27</v>
      </c>
      <c r="DC817" t="s">
        <v>782</v>
      </c>
      <c r="DD817">
        <v>20345</v>
      </c>
      <c r="DE817">
        <v>0.2621</v>
      </c>
      <c r="DF817">
        <v>1</v>
      </c>
      <c r="DG817">
        <v>3.6999999999999998E-2</v>
      </c>
      <c r="DH817">
        <v>270</v>
      </c>
      <c r="DI817">
        <v>270</v>
      </c>
      <c r="DJ817">
        <v>270</v>
      </c>
      <c r="DK817">
        <v>1</v>
      </c>
      <c r="DL817">
        <v>0.87019999999999997</v>
      </c>
      <c r="DM817">
        <v>66</v>
      </c>
      <c r="DN817">
        <v>270</v>
      </c>
    </row>
    <row r="818" spans="91:118" x14ac:dyDescent="0.25">
      <c r="CM818" t="s">
        <v>639</v>
      </c>
      <c r="CN818" t="s">
        <v>125</v>
      </c>
      <c r="CO818" t="s">
        <v>18</v>
      </c>
      <c r="CP818">
        <v>46087</v>
      </c>
      <c r="CQ818">
        <v>1</v>
      </c>
      <c r="CR818">
        <v>1</v>
      </c>
      <c r="CT818">
        <v>1</v>
      </c>
      <c r="CV818">
        <v>1.0416666666666667E-4</v>
      </c>
      <c r="CW818">
        <v>1.0416666666666667E-4</v>
      </c>
      <c r="CX818">
        <v>0.1802199074074074</v>
      </c>
      <c r="CY818">
        <v>4.9050925925925928E-2</v>
      </c>
      <c r="CZ818">
        <v>139</v>
      </c>
      <c r="DA818">
        <v>281</v>
      </c>
      <c r="DB818">
        <v>10</v>
      </c>
      <c r="DC818">
        <v>1.2</v>
      </c>
      <c r="DD818">
        <v>58096</v>
      </c>
      <c r="DE818">
        <v>7.1900000000000006E-2</v>
      </c>
      <c r="DM818">
        <v>64</v>
      </c>
    </row>
    <row r="819" spans="91:118" x14ac:dyDescent="0.25">
      <c r="CM819" t="s">
        <v>639</v>
      </c>
      <c r="CN819" t="s">
        <v>125</v>
      </c>
      <c r="CO819" t="s">
        <v>18</v>
      </c>
      <c r="CP819">
        <v>46093</v>
      </c>
      <c r="CQ819">
        <v>1</v>
      </c>
      <c r="CR819">
        <v>1</v>
      </c>
      <c r="CT819">
        <v>1</v>
      </c>
      <c r="CV819">
        <v>4.6296296296296294E-5</v>
      </c>
      <c r="CW819">
        <v>4.6296296296296294E-5</v>
      </c>
      <c r="CX819">
        <v>0.25835648148148149</v>
      </c>
      <c r="CY819">
        <v>7.9745370370370369E-2</v>
      </c>
      <c r="CZ819">
        <v>139</v>
      </c>
      <c r="DA819">
        <v>268</v>
      </c>
      <c r="DB819">
        <v>19</v>
      </c>
      <c r="DC819" t="s">
        <v>941</v>
      </c>
      <c r="DD819">
        <v>23322</v>
      </c>
      <c r="DE819">
        <v>0.13669999999999999</v>
      </c>
      <c r="DM819">
        <v>64</v>
      </c>
    </row>
    <row r="820" spans="91:118" x14ac:dyDescent="0.25">
      <c r="CM820" t="s">
        <v>639</v>
      </c>
      <c r="CN820" t="s">
        <v>125</v>
      </c>
      <c r="CO820" t="s">
        <v>18</v>
      </c>
      <c r="CP820">
        <v>46099</v>
      </c>
      <c r="CQ820">
        <v>1</v>
      </c>
      <c r="CR820">
        <v>1</v>
      </c>
      <c r="CT820">
        <v>1</v>
      </c>
      <c r="CV820">
        <v>3.3564814814814816E-3</v>
      </c>
      <c r="CW820">
        <v>3.3564814814814816E-3</v>
      </c>
      <c r="CX820">
        <v>0.21190972222222224</v>
      </c>
      <c r="CY820">
        <v>0.11614583333333334</v>
      </c>
      <c r="CZ820">
        <v>168</v>
      </c>
      <c r="DA820">
        <v>283</v>
      </c>
      <c r="DB820">
        <v>17</v>
      </c>
      <c r="DC820" t="s">
        <v>809</v>
      </c>
      <c r="DD820">
        <v>33518</v>
      </c>
      <c r="DE820">
        <v>0.1012</v>
      </c>
      <c r="DM820">
        <v>64</v>
      </c>
    </row>
    <row r="821" spans="91:118" x14ac:dyDescent="0.25">
      <c r="CM821" t="s">
        <v>639</v>
      </c>
      <c r="CN821" t="s">
        <v>125</v>
      </c>
      <c r="CO821" t="s">
        <v>18</v>
      </c>
      <c r="CP821">
        <v>46100</v>
      </c>
      <c r="CQ821">
        <v>1</v>
      </c>
      <c r="CR821">
        <v>1</v>
      </c>
      <c r="CT821">
        <v>1</v>
      </c>
      <c r="CV821">
        <v>6.9444444444444444E-5</v>
      </c>
      <c r="CW821">
        <v>6.9444444444444444E-5</v>
      </c>
      <c r="CX821">
        <v>0.20425925925925925</v>
      </c>
      <c r="CY821">
        <v>0.13592592592592592</v>
      </c>
      <c r="CZ821">
        <v>135</v>
      </c>
      <c r="DA821">
        <v>265</v>
      </c>
      <c r="DB821">
        <v>11</v>
      </c>
      <c r="DC821" t="s">
        <v>685</v>
      </c>
      <c r="DD821">
        <v>38075</v>
      </c>
      <c r="DE821">
        <v>8.1500000000000003E-2</v>
      </c>
      <c r="DM821">
        <v>64</v>
      </c>
    </row>
    <row r="822" spans="91:118" x14ac:dyDescent="0.25">
      <c r="CM822" t="s">
        <v>639</v>
      </c>
      <c r="CN822" t="s">
        <v>125</v>
      </c>
      <c r="CO822" t="s">
        <v>109</v>
      </c>
      <c r="CP822">
        <v>46086</v>
      </c>
      <c r="CQ822">
        <v>1</v>
      </c>
      <c r="CR822">
        <v>1</v>
      </c>
      <c r="CT822">
        <v>1</v>
      </c>
      <c r="CV822">
        <v>4.0509259259259258E-4</v>
      </c>
      <c r="CW822">
        <v>4.0509259259259258E-4</v>
      </c>
      <c r="CX822">
        <v>0.36254629629629631</v>
      </c>
      <c r="CY822">
        <v>5.8865740740740739E-2</v>
      </c>
      <c r="CZ822">
        <v>96</v>
      </c>
      <c r="DA822">
        <v>181</v>
      </c>
      <c r="DB822">
        <v>10</v>
      </c>
      <c r="DC822">
        <v>1.5</v>
      </c>
      <c r="DD822">
        <v>21487</v>
      </c>
      <c r="DE822">
        <v>0.1042</v>
      </c>
      <c r="DM822">
        <v>64</v>
      </c>
    </row>
    <row r="823" spans="91:118" x14ac:dyDescent="0.25">
      <c r="CM823" t="s">
        <v>639</v>
      </c>
      <c r="CN823" t="s">
        <v>125</v>
      </c>
      <c r="CO823" t="s">
        <v>109</v>
      </c>
      <c r="CP823">
        <v>46093</v>
      </c>
      <c r="CQ823">
        <v>1</v>
      </c>
      <c r="CR823">
        <v>1</v>
      </c>
      <c r="CT823">
        <v>1</v>
      </c>
      <c r="CV823">
        <v>3.0092592592592595E-4</v>
      </c>
      <c r="CW823">
        <v>3.0092592592592595E-4</v>
      </c>
      <c r="CX823">
        <v>0.25733796296296296</v>
      </c>
      <c r="CY823">
        <v>9.3148148148148147E-2</v>
      </c>
      <c r="CZ823">
        <v>86</v>
      </c>
      <c r="DA823">
        <v>170</v>
      </c>
      <c r="DB823">
        <v>13</v>
      </c>
      <c r="DC823" t="s">
        <v>804</v>
      </c>
      <c r="DD823">
        <v>19271</v>
      </c>
      <c r="DE823">
        <v>0.1512</v>
      </c>
      <c r="DM823">
        <v>64</v>
      </c>
    </row>
    <row r="824" spans="91:118" x14ac:dyDescent="0.25">
      <c r="CM824" t="s">
        <v>639</v>
      </c>
      <c r="CN824" t="s">
        <v>125</v>
      </c>
      <c r="CO824" t="s">
        <v>109</v>
      </c>
      <c r="CP824">
        <v>46094</v>
      </c>
      <c r="CQ824">
        <v>1</v>
      </c>
      <c r="CR824">
        <v>1</v>
      </c>
      <c r="CT824">
        <v>1</v>
      </c>
      <c r="CV824">
        <v>2.7777777777777778E-4</v>
      </c>
      <c r="CW824">
        <v>2.7777777777777778E-4</v>
      </c>
      <c r="CX824">
        <v>0.24692129629629631</v>
      </c>
      <c r="CY824">
        <v>0.10128472222222222</v>
      </c>
      <c r="CZ824">
        <v>95</v>
      </c>
      <c r="DA824">
        <v>176</v>
      </c>
      <c r="DB824">
        <v>6</v>
      </c>
      <c r="DC824" t="s">
        <v>723</v>
      </c>
      <c r="DD824">
        <v>33002</v>
      </c>
      <c r="DE824">
        <v>6.3200000000000006E-2</v>
      </c>
      <c r="DM824">
        <v>64</v>
      </c>
    </row>
    <row r="825" spans="91:118" x14ac:dyDescent="0.25">
      <c r="CM825" t="s">
        <v>639</v>
      </c>
      <c r="CN825" t="s">
        <v>125</v>
      </c>
      <c r="CO825" t="s">
        <v>109</v>
      </c>
      <c r="CP825">
        <v>46099</v>
      </c>
      <c r="CQ825">
        <v>1</v>
      </c>
      <c r="CR825">
        <v>1</v>
      </c>
      <c r="CT825">
        <v>1</v>
      </c>
      <c r="CV825">
        <v>3.0208333333333333E-3</v>
      </c>
      <c r="CW825">
        <v>3.0208333333333333E-3</v>
      </c>
      <c r="CX825">
        <v>0.22282407407407406</v>
      </c>
      <c r="CY825">
        <v>0.12111111111111111</v>
      </c>
      <c r="CZ825">
        <v>117</v>
      </c>
      <c r="DA825">
        <v>220</v>
      </c>
      <c r="DB825">
        <v>18</v>
      </c>
      <c r="DC825" t="s">
        <v>788</v>
      </c>
      <c r="DD825">
        <v>44777</v>
      </c>
      <c r="DE825">
        <v>0.15379999999999999</v>
      </c>
      <c r="DM825">
        <v>64</v>
      </c>
    </row>
    <row r="826" spans="91:118" x14ac:dyDescent="0.25">
      <c r="CM826" t="s">
        <v>639</v>
      </c>
      <c r="CN826" t="s">
        <v>125</v>
      </c>
      <c r="CO826" t="s">
        <v>109</v>
      </c>
      <c r="CP826">
        <v>46108</v>
      </c>
      <c r="CQ826">
        <v>1</v>
      </c>
      <c r="CR826">
        <v>1</v>
      </c>
      <c r="CT826">
        <v>1</v>
      </c>
      <c r="CV826">
        <v>1.7592592592592592E-3</v>
      </c>
      <c r="CW826">
        <v>1.7592592592592592E-3</v>
      </c>
      <c r="CX826">
        <v>0.19633101851851853</v>
      </c>
      <c r="CY826">
        <v>0.14964120370370371</v>
      </c>
      <c r="CZ826">
        <v>115</v>
      </c>
      <c r="DA826">
        <v>191</v>
      </c>
      <c r="DB826">
        <v>15</v>
      </c>
      <c r="DC826">
        <v>1.2</v>
      </c>
      <c r="DD826">
        <v>34938</v>
      </c>
      <c r="DE826">
        <v>0.13039999999999999</v>
      </c>
      <c r="DM826">
        <v>64</v>
      </c>
    </row>
    <row r="827" spans="91:118" x14ac:dyDescent="0.25">
      <c r="CM827" t="s">
        <v>639</v>
      </c>
      <c r="CN827" t="s">
        <v>125</v>
      </c>
      <c r="CO827" t="s">
        <v>60</v>
      </c>
      <c r="CP827">
        <v>46093</v>
      </c>
      <c r="CQ827">
        <v>1</v>
      </c>
      <c r="CR827">
        <v>1</v>
      </c>
      <c r="CT827">
        <v>1</v>
      </c>
      <c r="CV827">
        <v>3.4722222222222222E-5</v>
      </c>
      <c r="CW827">
        <v>3.4722222222222222E-5</v>
      </c>
      <c r="CX827">
        <v>0.24666666666666667</v>
      </c>
      <c r="CY827">
        <v>8.0462962962962958E-2</v>
      </c>
      <c r="CZ827">
        <v>110</v>
      </c>
      <c r="DA827">
        <v>132</v>
      </c>
      <c r="DB827">
        <v>7</v>
      </c>
      <c r="DC827" t="s">
        <v>808</v>
      </c>
      <c r="DD827">
        <v>22111</v>
      </c>
      <c r="DE827">
        <v>6.3600000000000004E-2</v>
      </c>
      <c r="DM827">
        <v>64</v>
      </c>
    </row>
    <row r="828" spans="91:118" x14ac:dyDescent="0.25">
      <c r="CM828" t="s">
        <v>639</v>
      </c>
      <c r="CN828" t="s">
        <v>125</v>
      </c>
      <c r="CO828" t="s">
        <v>60</v>
      </c>
      <c r="CP828">
        <v>46094</v>
      </c>
      <c r="CQ828">
        <v>1</v>
      </c>
      <c r="CR828">
        <v>1</v>
      </c>
      <c r="CT828">
        <v>1</v>
      </c>
      <c r="CV828">
        <v>2.5462962962962961E-4</v>
      </c>
      <c r="CW828">
        <v>2.5462962962962961E-4</v>
      </c>
      <c r="CX828">
        <v>0.23163194444444443</v>
      </c>
      <c r="CY828">
        <v>9.2881944444444448E-2</v>
      </c>
      <c r="CZ828">
        <v>115</v>
      </c>
      <c r="DA828">
        <v>134</v>
      </c>
      <c r="DB828">
        <v>9</v>
      </c>
      <c r="DC828">
        <v>2</v>
      </c>
      <c r="DD828">
        <v>34598</v>
      </c>
      <c r="DE828">
        <v>7.8299999999999995E-2</v>
      </c>
      <c r="DM828">
        <v>64</v>
      </c>
    </row>
    <row r="829" spans="91:118" x14ac:dyDescent="0.25">
      <c r="CM829" t="s">
        <v>639</v>
      </c>
      <c r="CN829" t="s">
        <v>125</v>
      </c>
      <c r="CO829" t="s">
        <v>60</v>
      </c>
      <c r="CP829">
        <v>46099</v>
      </c>
      <c r="CQ829">
        <v>1</v>
      </c>
      <c r="CR829">
        <v>1</v>
      </c>
      <c r="CT829">
        <v>1</v>
      </c>
      <c r="CV829">
        <v>9.2592592592592588E-5</v>
      </c>
      <c r="CW829">
        <v>9.2592592592592588E-5</v>
      </c>
      <c r="CX829">
        <v>0.20635416666666667</v>
      </c>
      <c r="CY829">
        <v>0.12556712962962963</v>
      </c>
      <c r="CZ829">
        <v>76</v>
      </c>
      <c r="DA829">
        <v>117</v>
      </c>
      <c r="DB829">
        <v>9</v>
      </c>
      <c r="DC829" t="s">
        <v>679</v>
      </c>
      <c r="DD829">
        <v>37341</v>
      </c>
      <c r="DE829">
        <v>0.11840000000000001</v>
      </c>
      <c r="DM829">
        <v>64</v>
      </c>
    </row>
    <row r="830" spans="91:118" x14ac:dyDescent="0.25">
      <c r="CM830" t="s">
        <v>639</v>
      </c>
      <c r="CN830" t="s">
        <v>125</v>
      </c>
      <c r="CO830" t="s">
        <v>60</v>
      </c>
      <c r="CP830">
        <v>46100</v>
      </c>
      <c r="CQ830">
        <v>1</v>
      </c>
      <c r="CR830">
        <v>1</v>
      </c>
      <c r="CT830">
        <v>1</v>
      </c>
      <c r="CV830">
        <v>4.6296296296296294E-5</v>
      </c>
      <c r="CW830">
        <v>4.6296296296296294E-5</v>
      </c>
      <c r="CX830">
        <v>0.19678240740740741</v>
      </c>
      <c r="CY830">
        <v>0.12973379629629631</v>
      </c>
      <c r="CZ830">
        <v>90</v>
      </c>
      <c r="DA830">
        <v>133</v>
      </c>
      <c r="DB830">
        <v>6</v>
      </c>
      <c r="DC830" t="s">
        <v>694</v>
      </c>
      <c r="DD830">
        <v>50141</v>
      </c>
      <c r="DE830">
        <v>6.6699999999999995E-2</v>
      </c>
      <c r="DM830">
        <v>64</v>
      </c>
    </row>
    <row r="831" spans="91:118" x14ac:dyDescent="0.25">
      <c r="CM831" t="s">
        <v>639</v>
      </c>
      <c r="CN831" t="s">
        <v>125</v>
      </c>
      <c r="CO831" t="s">
        <v>85</v>
      </c>
      <c r="CP831">
        <v>46093</v>
      </c>
      <c r="CQ831">
        <v>1</v>
      </c>
      <c r="CR831">
        <v>1</v>
      </c>
      <c r="CT831">
        <v>1</v>
      </c>
      <c r="CV831">
        <v>5.7870370370370373E-5</v>
      </c>
      <c r="CW831">
        <v>5.7870370370370373E-5</v>
      </c>
      <c r="CX831">
        <v>0.26608796296296294</v>
      </c>
      <c r="CY831">
        <v>7.2337962962962965E-2</v>
      </c>
      <c r="CZ831">
        <v>60</v>
      </c>
      <c r="DA831">
        <v>138</v>
      </c>
      <c r="DB831">
        <v>19</v>
      </c>
      <c r="DC831" t="s">
        <v>796</v>
      </c>
      <c r="DD831">
        <v>12780</v>
      </c>
      <c r="DE831">
        <v>0.31669999999999998</v>
      </c>
      <c r="DM831">
        <v>64</v>
      </c>
    </row>
    <row r="832" spans="91:118" x14ac:dyDescent="0.25">
      <c r="CM832" t="s">
        <v>639</v>
      </c>
      <c r="CN832" t="s">
        <v>125</v>
      </c>
      <c r="CO832" t="s">
        <v>85</v>
      </c>
      <c r="CP832">
        <v>46094</v>
      </c>
      <c r="CQ832">
        <v>1</v>
      </c>
      <c r="CR832">
        <v>1</v>
      </c>
      <c r="CT832">
        <v>1</v>
      </c>
      <c r="CV832">
        <v>0</v>
      </c>
      <c r="CW832">
        <v>0</v>
      </c>
      <c r="CX832">
        <v>0.26708333333333334</v>
      </c>
      <c r="CY832">
        <v>7.8888888888888883E-2</v>
      </c>
      <c r="CZ832">
        <v>95</v>
      </c>
      <c r="DA832">
        <v>223</v>
      </c>
      <c r="DB832">
        <v>15</v>
      </c>
      <c r="DC832" t="s">
        <v>728</v>
      </c>
      <c r="DD832">
        <v>33625</v>
      </c>
      <c r="DE832">
        <v>0.15790000000000001</v>
      </c>
      <c r="DM832">
        <v>64</v>
      </c>
    </row>
    <row r="833" spans="91:117" x14ac:dyDescent="0.25">
      <c r="CM833" t="s">
        <v>639</v>
      </c>
      <c r="CN833" t="s">
        <v>125</v>
      </c>
      <c r="CO833" t="s">
        <v>85</v>
      </c>
      <c r="CP833">
        <v>46099</v>
      </c>
      <c r="CQ833">
        <v>1</v>
      </c>
      <c r="CR833">
        <v>1</v>
      </c>
      <c r="CT833">
        <v>1</v>
      </c>
      <c r="CV833">
        <v>2.199074074074074E-4</v>
      </c>
      <c r="CW833">
        <v>2.199074074074074E-4</v>
      </c>
      <c r="CX833">
        <v>0.22688657407407409</v>
      </c>
      <c r="CY833">
        <v>0.1305787037037037</v>
      </c>
      <c r="CZ833">
        <v>83</v>
      </c>
      <c r="DA833">
        <v>161</v>
      </c>
      <c r="DB833">
        <v>14</v>
      </c>
      <c r="DC833">
        <v>1.5</v>
      </c>
      <c r="DD833">
        <v>29745</v>
      </c>
      <c r="DE833">
        <v>0.16869999999999999</v>
      </c>
      <c r="DM833">
        <v>64</v>
      </c>
    </row>
    <row r="834" spans="91:117" x14ac:dyDescent="0.25">
      <c r="CM834" t="s">
        <v>639</v>
      </c>
      <c r="CN834" t="s">
        <v>125</v>
      </c>
      <c r="CO834" t="s">
        <v>85</v>
      </c>
      <c r="CP834">
        <v>46100</v>
      </c>
      <c r="CQ834">
        <v>1</v>
      </c>
      <c r="CR834">
        <v>1</v>
      </c>
      <c r="CT834">
        <v>1</v>
      </c>
      <c r="CV834">
        <v>6.9444444444444444E-5</v>
      </c>
      <c r="CW834">
        <v>6.9444444444444444E-5</v>
      </c>
      <c r="CX834">
        <v>0.21236111111111111</v>
      </c>
      <c r="CY834">
        <v>0.11496527777777778</v>
      </c>
      <c r="CZ834">
        <v>66</v>
      </c>
      <c r="DA834">
        <v>142</v>
      </c>
      <c r="DB834">
        <v>10</v>
      </c>
      <c r="DC834">
        <v>1.2</v>
      </c>
      <c r="DD834">
        <v>30433</v>
      </c>
      <c r="DE834">
        <v>0.1515</v>
      </c>
      <c r="DM834">
        <v>64</v>
      </c>
    </row>
    <row r="835" spans="91:117" x14ac:dyDescent="0.25">
      <c r="CM835" t="s">
        <v>639</v>
      </c>
      <c r="CN835" t="s">
        <v>125</v>
      </c>
      <c r="CO835" t="s">
        <v>61</v>
      </c>
      <c r="CP835">
        <v>46087</v>
      </c>
      <c r="CQ835">
        <v>1</v>
      </c>
      <c r="CR835">
        <v>1</v>
      </c>
      <c r="CT835">
        <v>1</v>
      </c>
      <c r="CV835">
        <v>5.7870370370370373E-5</v>
      </c>
      <c r="CW835">
        <v>5.7870370370370373E-5</v>
      </c>
      <c r="CX835">
        <v>0.25332175925925926</v>
      </c>
      <c r="CY835">
        <v>8.8368055555555561E-2</v>
      </c>
      <c r="CZ835">
        <v>86</v>
      </c>
      <c r="DA835">
        <v>214</v>
      </c>
      <c r="DB835">
        <v>17</v>
      </c>
      <c r="DC835" t="s">
        <v>682</v>
      </c>
      <c r="DD835">
        <v>37961</v>
      </c>
      <c r="DE835">
        <v>0.19769999999999999</v>
      </c>
      <c r="DM835">
        <v>64</v>
      </c>
    </row>
    <row r="836" spans="91:117" x14ac:dyDescent="0.25">
      <c r="CM836" t="s">
        <v>639</v>
      </c>
      <c r="CN836" t="s">
        <v>125</v>
      </c>
      <c r="CO836" t="s">
        <v>61</v>
      </c>
      <c r="CP836">
        <v>46099</v>
      </c>
      <c r="CQ836">
        <v>1</v>
      </c>
      <c r="CR836">
        <v>1</v>
      </c>
      <c r="CT836">
        <v>1</v>
      </c>
      <c r="CV836">
        <v>4.6296296296296294E-5</v>
      </c>
      <c r="CW836">
        <v>4.6296296296296294E-5</v>
      </c>
      <c r="CX836">
        <v>0.20211805555555556</v>
      </c>
      <c r="CY836">
        <v>0.14141203703703703</v>
      </c>
      <c r="CZ836">
        <v>99</v>
      </c>
      <c r="DA836">
        <v>229</v>
      </c>
      <c r="DB836">
        <v>29</v>
      </c>
      <c r="DC836" t="s">
        <v>1159</v>
      </c>
      <c r="DD836">
        <v>50259</v>
      </c>
      <c r="DE836">
        <v>0.29289999999999999</v>
      </c>
      <c r="DM836">
        <v>64</v>
      </c>
    </row>
    <row r="837" spans="91:117" x14ac:dyDescent="0.25">
      <c r="CM837" t="s">
        <v>639</v>
      </c>
      <c r="CN837" t="s">
        <v>125</v>
      </c>
      <c r="CO837" t="s">
        <v>72</v>
      </c>
      <c r="CP837">
        <v>46086</v>
      </c>
      <c r="CQ837">
        <v>1</v>
      </c>
      <c r="CR837">
        <v>1</v>
      </c>
      <c r="CT837">
        <v>1</v>
      </c>
      <c r="CV837">
        <v>1.1574074074074075E-4</v>
      </c>
      <c r="CW837">
        <v>1.1574074074074075E-4</v>
      </c>
      <c r="CX837">
        <v>0.34715277777777775</v>
      </c>
      <c r="CY837">
        <v>7.2233796296296296E-2</v>
      </c>
      <c r="CZ837">
        <v>161</v>
      </c>
      <c r="DA837">
        <v>348</v>
      </c>
      <c r="DB837">
        <v>19</v>
      </c>
      <c r="DC837" t="s">
        <v>955</v>
      </c>
      <c r="DD837">
        <v>31889</v>
      </c>
      <c r="DE837">
        <v>0.11799999999999999</v>
      </c>
      <c r="DM837">
        <v>64</v>
      </c>
    </row>
    <row r="838" spans="91:117" x14ac:dyDescent="0.25">
      <c r="CM838" t="s">
        <v>639</v>
      </c>
      <c r="CN838" t="s">
        <v>125</v>
      </c>
      <c r="CO838" t="s">
        <v>72</v>
      </c>
      <c r="CP838">
        <v>46087</v>
      </c>
      <c r="CQ838">
        <v>1</v>
      </c>
      <c r="CR838">
        <v>1</v>
      </c>
      <c r="CT838">
        <v>1</v>
      </c>
      <c r="CV838">
        <v>0</v>
      </c>
      <c r="CW838">
        <v>0</v>
      </c>
      <c r="CX838">
        <v>0.23053240740740741</v>
      </c>
      <c r="CY838">
        <v>0.1031712962962963</v>
      </c>
      <c r="CZ838">
        <v>114</v>
      </c>
      <c r="DA838">
        <v>308</v>
      </c>
      <c r="DB838">
        <v>18</v>
      </c>
      <c r="DC838" t="s">
        <v>799</v>
      </c>
      <c r="DD838">
        <v>21229</v>
      </c>
      <c r="DE838">
        <v>0.15790000000000001</v>
      </c>
      <c r="DM838">
        <v>64</v>
      </c>
    </row>
    <row r="839" spans="91:117" x14ac:dyDescent="0.25">
      <c r="CM839" t="s">
        <v>639</v>
      </c>
      <c r="CN839" t="s">
        <v>125</v>
      </c>
      <c r="CO839" t="s">
        <v>72</v>
      </c>
      <c r="CP839">
        <v>46099</v>
      </c>
      <c r="CQ839">
        <v>1</v>
      </c>
      <c r="CR839">
        <v>1</v>
      </c>
      <c r="CT839">
        <v>1</v>
      </c>
      <c r="CV839">
        <v>1.7361111111111112E-4</v>
      </c>
      <c r="CW839">
        <v>1.7361111111111112E-4</v>
      </c>
      <c r="CX839">
        <v>0.19900462962962964</v>
      </c>
      <c r="CY839">
        <v>0.14027777777777778</v>
      </c>
      <c r="CZ839">
        <v>194</v>
      </c>
      <c r="DA839">
        <v>401</v>
      </c>
      <c r="DB839">
        <v>17</v>
      </c>
      <c r="DC839" t="s">
        <v>733</v>
      </c>
      <c r="DD839">
        <v>46568</v>
      </c>
      <c r="DE839">
        <v>8.7599999999999997E-2</v>
      </c>
      <c r="DM839">
        <v>64</v>
      </c>
    </row>
    <row r="840" spans="91:117" x14ac:dyDescent="0.25">
      <c r="CM840" t="s">
        <v>639</v>
      </c>
      <c r="CN840" t="s">
        <v>125</v>
      </c>
      <c r="CO840" t="s">
        <v>72</v>
      </c>
      <c r="CP840">
        <v>46108</v>
      </c>
      <c r="CQ840">
        <v>1</v>
      </c>
      <c r="CR840">
        <v>1</v>
      </c>
      <c r="CT840">
        <v>1</v>
      </c>
      <c r="CV840">
        <v>1.0416666666666667E-4</v>
      </c>
      <c r="CW840">
        <v>1.0416666666666667E-4</v>
      </c>
      <c r="CX840">
        <v>0.1776736111111111</v>
      </c>
      <c r="CY840">
        <v>0.17847222222222223</v>
      </c>
      <c r="CZ840">
        <v>125</v>
      </c>
      <c r="DA840">
        <v>309</v>
      </c>
      <c r="DB840">
        <v>23</v>
      </c>
      <c r="DC840" t="s">
        <v>995</v>
      </c>
      <c r="DD840">
        <v>29582</v>
      </c>
      <c r="DE840">
        <v>0.184</v>
      </c>
      <c r="DM840">
        <v>64</v>
      </c>
    </row>
    <row r="841" spans="91:117" x14ac:dyDescent="0.25">
      <c r="CM841" t="s">
        <v>639</v>
      </c>
      <c r="CN841" t="s">
        <v>125</v>
      </c>
      <c r="CO841" t="s">
        <v>12</v>
      </c>
      <c r="CP841">
        <v>46086</v>
      </c>
      <c r="CQ841">
        <v>1</v>
      </c>
      <c r="CR841">
        <v>1</v>
      </c>
      <c r="CT841">
        <v>1</v>
      </c>
      <c r="CV841">
        <v>2.199074074074074E-4</v>
      </c>
      <c r="CW841">
        <v>2.199074074074074E-4</v>
      </c>
      <c r="CX841">
        <v>0.34096064814814814</v>
      </c>
      <c r="CY841">
        <v>7.6261574074074079E-2</v>
      </c>
      <c r="CZ841">
        <v>113</v>
      </c>
      <c r="DA841">
        <v>273</v>
      </c>
      <c r="DB841">
        <v>12</v>
      </c>
      <c r="DC841" t="s">
        <v>717</v>
      </c>
      <c r="DD841">
        <v>42627</v>
      </c>
      <c r="DE841">
        <v>0.1062</v>
      </c>
      <c r="DM841">
        <v>64</v>
      </c>
    </row>
    <row r="842" spans="91:117" x14ac:dyDescent="0.25">
      <c r="CM842" t="s">
        <v>639</v>
      </c>
      <c r="CN842" t="s">
        <v>125</v>
      </c>
      <c r="CO842" t="s">
        <v>12</v>
      </c>
      <c r="CP842">
        <v>46093</v>
      </c>
      <c r="CQ842">
        <v>1</v>
      </c>
      <c r="CR842">
        <v>1</v>
      </c>
      <c r="CT842">
        <v>1</v>
      </c>
      <c r="CV842">
        <v>1.6203703703703703E-4</v>
      </c>
      <c r="CW842">
        <v>1.6203703703703703E-4</v>
      </c>
      <c r="CX842">
        <v>0.24140046296296297</v>
      </c>
      <c r="CY842">
        <v>9.1851851851851851E-2</v>
      </c>
      <c r="CZ842">
        <v>76</v>
      </c>
      <c r="DA842">
        <v>190</v>
      </c>
      <c r="DB842">
        <v>25</v>
      </c>
      <c r="DC842">
        <v>1.72</v>
      </c>
      <c r="DD842">
        <v>24854</v>
      </c>
      <c r="DE842">
        <v>0.32890000000000003</v>
      </c>
      <c r="DM842">
        <v>64</v>
      </c>
    </row>
    <row r="843" spans="91:117" x14ac:dyDescent="0.25">
      <c r="CM843" t="s">
        <v>639</v>
      </c>
      <c r="CN843" t="s">
        <v>125</v>
      </c>
      <c r="CO843" t="s">
        <v>12</v>
      </c>
      <c r="CP843">
        <v>46094</v>
      </c>
      <c r="CQ843">
        <v>1</v>
      </c>
      <c r="CR843">
        <v>1</v>
      </c>
      <c r="CT843">
        <v>1</v>
      </c>
      <c r="CV843">
        <v>1.6203703703703703E-4</v>
      </c>
      <c r="CW843">
        <v>1.6203703703703703E-4</v>
      </c>
      <c r="CX843">
        <v>0.2192476851851852</v>
      </c>
      <c r="CY843">
        <v>0.13023148148148148</v>
      </c>
      <c r="CZ843">
        <v>80</v>
      </c>
      <c r="DA843">
        <v>178</v>
      </c>
      <c r="DB843">
        <v>18</v>
      </c>
      <c r="DC843" t="s">
        <v>708</v>
      </c>
      <c r="DD843">
        <v>18553</v>
      </c>
      <c r="DE843">
        <v>0.22500000000000001</v>
      </c>
      <c r="DM843">
        <v>64</v>
      </c>
    </row>
    <row r="844" spans="91:117" x14ac:dyDescent="0.25">
      <c r="CM844" t="s">
        <v>639</v>
      </c>
      <c r="CN844" t="s">
        <v>125</v>
      </c>
      <c r="CO844" t="s">
        <v>122</v>
      </c>
      <c r="CP844">
        <v>46100</v>
      </c>
      <c r="CQ844">
        <v>1</v>
      </c>
      <c r="CR844">
        <v>1</v>
      </c>
      <c r="CT844">
        <v>1</v>
      </c>
      <c r="CV844">
        <v>2.8935185185185184E-3</v>
      </c>
      <c r="CW844">
        <v>2.8935185185185184E-3</v>
      </c>
      <c r="CX844">
        <v>0.20173611111111112</v>
      </c>
      <c r="CY844">
        <v>0.1353125</v>
      </c>
      <c r="CZ844">
        <v>64</v>
      </c>
      <c r="DA844">
        <v>188</v>
      </c>
      <c r="DB844">
        <v>12</v>
      </c>
      <c r="DC844" t="s">
        <v>761</v>
      </c>
      <c r="DD844">
        <v>30817</v>
      </c>
      <c r="DE844">
        <v>0.1875</v>
      </c>
      <c r="DM844">
        <v>64</v>
      </c>
    </row>
    <row r="845" spans="91:117" x14ac:dyDescent="0.25">
      <c r="CM845" t="s">
        <v>639</v>
      </c>
      <c r="CN845" t="s">
        <v>125</v>
      </c>
      <c r="CO845" t="s">
        <v>122</v>
      </c>
      <c r="CP845">
        <v>46105</v>
      </c>
      <c r="CQ845">
        <v>1</v>
      </c>
      <c r="CR845">
        <v>1</v>
      </c>
      <c r="CT845">
        <v>1</v>
      </c>
      <c r="CV845">
        <v>2.8935185185185184E-4</v>
      </c>
      <c r="CW845">
        <v>2.8935185185185184E-4</v>
      </c>
      <c r="CX845">
        <v>0.15068287037037037</v>
      </c>
      <c r="CY845">
        <v>0.1567824074074074</v>
      </c>
      <c r="CZ845">
        <v>59</v>
      </c>
      <c r="DA845">
        <v>192</v>
      </c>
      <c r="DB845">
        <v>16</v>
      </c>
      <c r="DC845">
        <v>1.125</v>
      </c>
      <c r="DD845">
        <v>24712</v>
      </c>
      <c r="DE845">
        <v>0.2712</v>
      </c>
      <c r="DM845">
        <v>64</v>
      </c>
    </row>
    <row r="846" spans="91:117" x14ac:dyDescent="0.25">
      <c r="CM846" t="s">
        <v>639</v>
      </c>
      <c r="CN846" t="s">
        <v>125</v>
      </c>
      <c r="CO846" t="s">
        <v>122</v>
      </c>
      <c r="CP846">
        <v>46108</v>
      </c>
      <c r="CQ846">
        <v>1</v>
      </c>
      <c r="CR846">
        <v>1</v>
      </c>
      <c r="CT846">
        <v>1</v>
      </c>
      <c r="CV846">
        <v>0</v>
      </c>
      <c r="CW846">
        <v>0</v>
      </c>
      <c r="CX846">
        <v>0.18635416666666665</v>
      </c>
      <c r="CY846">
        <v>0.14412037037037037</v>
      </c>
      <c r="CZ846">
        <v>52</v>
      </c>
      <c r="DA846">
        <v>168</v>
      </c>
      <c r="DB846">
        <v>9</v>
      </c>
      <c r="DC846" t="s">
        <v>702</v>
      </c>
      <c r="DD846">
        <v>19460</v>
      </c>
      <c r="DE846">
        <v>0.1731</v>
      </c>
      <c r="DM846">
        <v>64</v>
      </c>
    </row>
    <row r="847" spans="91:117" x14ac:dyDescent="0.25">
      <c r="CM847" t="s">
        <v>639</v>
      </c>
      <c r="CN847" t="s">
        <v>125</v>
      </c>
      <c r="CO847" t="s">
        <v>75</v>
      </c>
      <c r="CP847">
        <v>46086</v>
      </c>
      <c r="CQ847">
        <v>1</v>
      </c>
      <c r="CR847">
        <v>1</v>
      </c>
      <c r="CT847">
        <v>1</v>
      </c>
      <c r="CV847">
        <v>3.9351851851851852E-4</v>
      </c>
      <c r="CW847">
        <v>3.9351851851851852E-4</v>
      </c>
      <c r="CX847">
        <v>0.33652777777777776</v>
      </c>
      <c r="CY847">
        <v>6.1898148148148147E-2</v>
      </c>
      <c r="CZ847">
        <v>108</v>
      </c>
      <c r="DA847">
        <v>222</v>
      </c>
      <c r="DB847">
        <v>15</v>
      </c>
      <c r="DC847" t="s">
        <v>747</v>
      </c>
      <c r="DD847">
        <v>16940</v>
      </c>
      <c r="DE847">
        <v>0.1389</v>
      </c>
      <c r="DM847">
        <v>64</v>
      </c>
    </row>
    <row r="848" spans="91:117" x14ac:dyDescent="0.25">
      <c r="CM848" t="s">
        <v>639</v>
      </c>
      <c r="CN848" t="s">
        <v>125</v>
      </c>
      <c r="CO848" t="s">
        <v>75</v>
      </c>
      <c r="CP848">
        <v>46087</v>
      </c>
      <c r="CQ848">
        <v>1</v>
      </c>
      <c r="CR848">
        <v>1</v>
      </c>
      <c r="CT848">
        <v>1</v>
      </c>
      <c r="CV848">
        <v>1.0879629629629629E-3</v>
      </c>
      <c r="CW848">
        <v>1.0879629629629629E-3</v>
      </c>
      <c r="CX848">
        <v>0.25355324074074076</v>
      </c>
      <c r="CY848">
        <v>8.127314814814815E-2</v>
      </c>
      <c r="CZ848">
        <v>67</v>
      </c>
      <c r="DA848">
        <v>132</v>
      </c>
      <c r="DB848">
        <v>9</v>
      </c>
      <c r="DC848" t="s">
        <v>679</v>
      </c>
      <c r="DD848">
        <v>28481</v>
      </c>
      <c r="DE848">
        <v>0.1343</v>
      </c>
      <c r="DM848">
        <v>64</v>
      </c>
    </row>
    <row r="849" spans="91:117" x14ac:dyDescent="0.25">
      <c r="CM849" t="s">
        <v>639</v>
      </c>
      <c r="CN849" t="s">
        <v>125</v>
      </c>
      <c r="CO849" t="s">
        <v>75</v>
      </c>
      <c r="CP849">
        <v>46093</v>
      </c>
      <c r="CQ849">
        <v>1</v>
      </c>
      <c r="CR849">
        <v>1</v>
      </c>
      <c r="CT849">
        <v>1</v>
      </c>
      <c r="CV849">
        <v>6.9444444444444444E-5</v>
      </c>
      <c r="CW849">
        <v>6.9444444444444444E-5</v>
      </c>
      <c r="CX849">
        <v>0.23950231481481482</v>
      </c>
      <c r="CY849">
        <v>9.5405092592592597E-2</v>
      </c>
      <c r="CZ849">
        <v>77</v>
      </c>
      <c r="DA849">
        <v>166</v>
      </c>
      <c r="DB849">
        <v>23</v>
      </c>
      <c r="DC849" t="s">
        <v>719</v>
      </c>
      <c r="DD849">
        <v>26429</v>
      </c>
      <c r="DE849">
        <v>0.29870000000000002</v>
      </c>
      <c r="DM849">
        <v>64</v>
      </c>
    </row>
    <row r="850" spans="91:117" x14ac:dyDescent="0.25">
      <c r="CM850" t="s">
        <v>639</v>
      </c>
      <c r="CN850" t="s">
        <v>125</v>
      </c>
      <c r="CO850" t="s">
        <v>75</v>
      </c>
      <c r="CP850">
        <v>46100</v>
      </c>
      <c r="CQ850">
        <v>1</v>
      </c>
      <c r="CR850">
        <v>1</v>
      </c>
      <c r="CT850">
        <v>1</v>
      </c>
      <c r="CV850">
        <v>8.1018518518518516E-5</v>
      </c>
      <c r="CW850">
        <v>8.1018518518518516E-5</v>
      </c>
      <c r="CX850">
        <v>0.21292824074074074</v>
      </c>
      <c r="CY850">
        <v>0.12283564814814815</v>
      </c>
      <c r="CZ850">
        <v>122</v>
      </c>
      <c r="DA850">
        <v>206</v>
      </c>
      <c r="DB850">
        <v>15</v>
      </c>
      <c r="DC850" t="s">
        <v>679</v>
      </c>
      <c r="DD850">
        <v>25750</v>
      </c>
      <c r="DE850">
        <v>0.123</v>
      </c>
      <c r="DM850">
        <v>64</v>
      </c>
    </row>
    <row r="851" spans="91:117" x14ac:dyDescent="0.25">
      <c r="CM851" t="s">
        <v>639</v>
      </c>
      <c r="CN851" t="s">
        <v>125</v>
      </c>
      <c r="CO851" t="s">
        <v>75</v>
      </c>
      <c r="CP851">
        <v>46105</v>
      </c>
      <c r="CQ851">
        <v>1</v>
      </c>
      <c r="CR851">
        <v>1</v>
      </c>
      <c r="CT851">
        <v>1</v>
      </c>
      <c r="CV851">
        <v>1.0416666666666667E-4</v>
      </c>
      <c r="CW851">
        <v>1.0416666666666667E-4</v>
      </c>
      <c r="CX851">
        <v>0.20373842592592592</v>
      </c>
      <c r="CY851">
        <v>0.14535879629629631</v>
      </c>
      <c r="CZ851">
        <v>106</v>
      </c>
      <c r="DA851">
        <v>227</v>
      </c>
      <c r="DB851">
        <v>20</v>
      </c>
      <c r="DC851">
        <v>2.0499999999999998</v>
      </c>
      <c r="DD851">
        <v>25489</v>
      </c>
      <c r="DE851">
        <v>0.18870000000000001</v>
      </c>
      <c r="DM851">
        <v>64</v>
      </c>
    </row>
    <row r="852" spans="91:117" x14ac:dyDescent="0.25">
      <c r="CM852" t="s">
        <v>639</v>
      </c>
      <c r="CN852" t="s">
        <v>125</v>
      </c>
      <c r="CO852" t="s">
        <v>206</v>
      </c>
      <c r="CP852">
        <v>46086</v>
      </c>
      <c r="CQ852">
        <v>1</v>
      </c>
      <c r="CR852">
        <v>1</v>
      </c>
      <c r="CT852">
        <v>1</v>
      </c>
      <c r="CV852">
        <v>6.9444444444444444E-5</v>
      </c>
      <c r="CW852">
        <v>6.9444444444444444E-5</v>
      </c>
      <c r="CX852">
        <v>0.35260416666666666</v>
      </c>
      <c r="CY852">
        <v>7.5034722222222225E-2</v>
      </c>
      <c r="CZ852">
        <v>173</v>
      </c>
      <c r="DA852">
        <v>414</v>
      </c>
      <c r="DB852">
        <v>24</v>
      </c>
      <c r="DC852" t="s">
        <v>874</v>
      </c>
      <c r="DD852">
        <v>36815</v>
      </c>
      <c r="DE852">
        <v>0.13869999999999999</v>
      </c>
      <c r="DM852">
        <v>64</v>
      </c>
    </row>
    <row r="853" spans="91:117" x14ac:dyDescent="0.25">
      <c r="CM853" t="s">
        <v>639</v>
      </c>
      <c r="CN853" t="s">
        <v>125</v>
      </c>
      <c r="CO853" t="s">
        <v>206</v>
      </c>
      <c r="CP853">
        <v>46093</v>
      </c>
      <c r="CQ853">
        <v>1</v>
      </c>
      <c r="CR853">
        <v>1</v>
      </c>
      <c r="CT853">
        <v>1</v>
      </c>
      <c r="CV853">
        <v>8.1018518518518516E-5</v>
      </c>
      <c r="CW853">
        <v>8.1018518518518516E-5</v>
      </c>
      <c r="CX853">
        <v>0.26680555555555557</v>
      </c>
      <c r="CY853">
        <v>0.10202546296296296</v>
      </c>
      <c r="CZ853">
        <v>147</v>
      </c>
      <c r="DA853">
        <v>345</v>
      </c>
      <c r="DB853">
        <v>28</v>
      </c>
      <c r="DC853">
        <v>1.75</v>
      </c>
      <c r="DD853">
        <v>20554</v>
      </c>
      <c r="DE853">
        <v>0.1905</v>
      </c>
      <c r="DM853">
        <v>64</v>
      </c>
    </row>
    <row r="854" spans="91:117" x14ac:dyDescent="0.25">
      <c r="CM854" t="s">
        <v>639</v>
      </c>
      <c r="CN854" t="s">
        <v>125</v>
      </c>
      <c r="CO854" t="s">
        <v>206</v>
      </c>
      <c r="CP854">
        <v>46094</v>
      </c>
      <c r="CQ854">
        <v>1</v>
      </c>
      <c r="CR854">
        <v>1</v>
      </c>
      <c r="CT854">
        <v>1</v>
      </c>
      <c r="CV854">
        <v>1.8518518518518518E-4</v>
      </c>
      <c r="CW854">
        <v>1.8518518518518518E-4</v>
      </c>
      <c r="CX854">
        <v>0.24612268518518518</v>
      </c>
      <c r="CY854">
        <v>0.10407407407407407</v>
      </c>
      <c r="CZ854">
        <v>124</v>
      </c>
      <c r="DA854">
        <v>329</v>
      </c>
      <c r="DB854">
        <v>21</v>
      </c>
      <c r="DC854" t="s">
        <v>684</v>
      </c>
      <c r="DD854">
        <v>29528</v>
      </c>
      <c r="DE854">
        <v>0.1694</v>
      </c>
      <c r="DM854">
        <v>64</v>
      </c>
    </row>
    <row r="855" spans="91:117" x14ac:dyDescent="0.25">
      <c r="CM855" t="s">
        <v>639</v>
      </c>
      <c r="CN855" t="s">
        <v>125</v>
      </c>
      <c r="CO855" t="s">
        <v>206</v>
      </c>
      <c r="CP855">
        <v>46100</v>
      </c>
      <c r="CQ855">
        <v>1</v>
      </c>
      <c r="CR855">
        <v>1</v>
      </c>
      <c r="CT855">
        <v>1</v>
      </c>
      <c r="CV855">
        <v>1.0416666666666667E-4</v>
      </c>
      <c r="CW855">
        <v>1.0416666666666667E-4</v>
      </c>
      <c r="CX855">
        <v>0.22207175925925926</v>
      </c>
      <c r="CY855">
        <v>0.10105324074074074</v>
      </c>
      <c r="CZ855">
        <v>145</v>
      </c>
      <c r="DA855">
        <v>302</v>
      </c>
      <c r="DB855">
        <v>20</v>
      </c>
      <c r="DC855">
        <v>1.75</v>
      </c>
      <c r="DD855">
        <v>38412</v>
      </c>
      <c r="DE855">
        <v>0.13789999999999999</v>
      </c>
      <c r="DM855">
        <v>64</v>
      </c>
    </row>
    <row r="856" spans="91:117" x14ac:dyDescent="0.25">
      <c r="CM856" t="s">
        <v>639</v>
      </c>
      <c r="CN856" t="s">
        <v>125</v>
      </c>
      <c r="CO856" t="s">
        <v>206</v>
      </c>
      <c r="CP856">
        <v>46105</v>
      </c>
      <c r="CQ856">
        <v>1</v>
      </c>
      <c r="CR856">
        <v>1</v>
      </c>
      <c r="CT856">
        <v>1</v>
      </c>
      <c r="CV856">
        <v>1.1574074074074075E-4</v>
      </c>
      <c r="CW856">
        <v>1.1574074074074075E-4</v>
      </c>
      <c r="CX856">
        <v>0.20194444444444445</v>
      </c>
      <c r="CY856">
        <v>0.15069444444444444</v>
      </c>
      <c r="CZ856">
        <v>165</v>
      </c>
      <c r="DA856">
        <v>404</v>
      </c>
      <c r="DB856">
        <v>50</v>
      </c>
      <c r="DC856">
        <v>1.66</v>
      </c>
      <c r="DD856">
        <v>19348</v>
      </c>
      <c r="DE856">
        <v>0.30299999999999999</v>
      </c>
      <c r="DM856">
        <v>64</v>
      </c>
    </row>
    <row r="857" spans="91:117" x14ac:dyDescent="0.25">
      <c r="CM857" t="s">
        <v>639</v>
      </c>
      <c r="CN857" t="s">
        <v>125</v>
      </c>
      <c r="CO857" t="s">
        <v>206</v>
      </c>
      <c r="CP857">
        <v>46108</v>
      </c>
      <c r="CQ857">
        <v>1</v>
      </c>
      <c r="CR857">
        <v>1</v>
      </c>
      <c r="CT857">
        <v>1</v>
      </c>
      <c r="CV857">
        <v>1.1574074074074075E-4</v>
      </c>
      <c r="CW857">
        <v>1.1574074074074075E-4</v>
      </c>
      <c r="CX857">
        <v>0.24782407407407409</v>
      </c>
      <c r="CY857">
        <v>0.1111111111111111</v>
      </c>
      <c r="CZ857">
        <v>142</v>
      </c>
      <c r="DA857">
        <v>342</v>
      </c>
      <c r="DB857">
        <v>29</v>
      </c>
      <c r="DC857" t="s">
        <v>952</v>
      </c>
      <c r="DD857">
        <v>31153</v>
      </c>
      <c r="DE857">
        <v>0.20419999999999999</v>
      </c>
      <c r="DM857">
        <v>64</v>
      </c>
    </row>
    <row r="858" spans="91:117" x14ac:dyDescent="0.25">
      <c r="CM858" t="s">
        <v>639</v>
      </c>
      <c r="CN858" t="s">
        <v>125</v>
      </c>
      <c r="CO858" t="s">
        <v>59</v>
      </c>
      <c r="CP858">
        <v>46087</v>
      </c>
      <c r="CQ858">
        <v>1</v>
      </c>
      <c r="CR858">
        <v>1</v>
      </c>
      <c r="CT858">
        <v>1</v>
      </c>
      <c r="CV858">
        <v>2.3148148148148147E-5</v>
      </c>
      <c r="CW858">
        <v>2.3148148148148147E-5</v>
      </c>
      <c r="CX858">
        <v>0.25462962962962965</v>
      </c>
      <c r="CY858">
        <v>0.11949074074074074</v>
      </c>
      <c r="CZ858">
        <v>151</v>
      </c>
      <c r="DA858">
        <v>274</v>
      </c>
      <c r="DB858">
        <v>16</v>
      </c>
      <c r="DC858">
        <v>1.3125</v>
      </c>
      <c r="DD858">
        <v>29488</v>
      </c>
      <c r="DE858">
        <v>0.106</v>
      </c>
      <c r="DM858">
        <v>64</v>
      </c>
    </row>
    <row r="859" spans="91:117" x14ac:dyDescent="0.25">
      <c r="CM859" t="s">
        <v>639</v>
      </c>
      <c r="CN859" t="s">
        <v>125</v>
      </c>
      <c r="CO859" t="s">
        <v>59</v>
      </c>
      <c r="CP859">
        <v>46094</v>
      </c>
      <c r="CQ859">
        <v>1</v>
      </c>
      <c r="CR859">
        <v>1</v>
      </c>
      <c r="CT859">
        <v>1</v>
      </c>
      <c r="CV859">
        <v>1.7361111111111112E-4</v>
      </c>
      <c r="CW859">
        <v>1.7361111111111112E-4</v>
      </c>
      <c r="CX859">
        <v>0.23923611111111112</v>
      </c>
      <c r="CY859">
        <v>0.10381944444444445</v>
      </c>
      <c r="CZ859">
        <v>133</v>
      </c>
      <c r="DA859">
        <v>245</v>
      </c>
      <c r="DB859">
        <v>25</v>
      </c>
      <c r="DC859">
        <v>1.64</v>
      </c>
      <c r="DD859">
        <v>32359</v>
      </c>
      <c r="DE859">
        <v>0.188</v>
      </c>
      <c r="DF859">
        <v>1</v>
      </c>
      <c r="DG859">
        <v>0.04</v>
      </c>
      <c r="DH859">
        <v>300</v>
      </c>
      <c r="DI859">
        <v>300</v>
      </c>
      <c r="DM859">
        <v>64</v>
      </c>
    </row>
    <row r="860" spans="91:117" x14ac:dyDescent="0.25">
      <c r="CM860" t="s">
        <v>639</v>
      </c>
      <c r="CN860" t="s">
        <v>2</v>
      </c>
      <c r="CO860" t="s">
        <v>15</v>
      </c>
      <c r="CP860">
        <v>46087</v>
      </c>
      <c r="CQ860">
        <v>1</v>
      </c>
      <c r="CR860">
        <v>1</v>
      </c>
      <c r="CT860">
        <v>1</v>
      </c>
      <c r="CV860">
        <v>9.2592592592592588E-5</v>
      </c>
      <c r="CW860">
        <v>9.2592592592592588E-5</v>
      </c>
      <c r="CX860">
        <v>0.26555555555555554</v>
      </c>
      <c r="CY860">
        <v>6.8587962962962962E-2</v>
      </c>
      <c r="CZ860">
        <v>74</v>
      </c>
      <c r="DA860">
        <v>90</v>
      </c>
      <c r="DB860">
        <v>10</v>
      </c>
      <c r="DC860">
        <v>1.6</v>
      </c>
      <c r="DD860">
        <v>18452</v>
      </c>
      <c r="DE860">
        <v>0.1351</v>
      </c>
      <c r="DM860">
        <v>64</v>
      </c>
    </row>
    <row r="861" spans="91:117" x14ac:dyDescent="0.25">
      <c r="CM861" t="s">
        <v>639</v>
      </c>
      <c r="CN861" t="s">
        <v>2</v>
      </c>
      <c r="CO861" t="s">
        <v>15</v>
      </c>
      <c r="CP861">
        <v>46090</v>
      </c>
      <c r="CQ861">
        <v>1</v>
      </c>
      <c r="CR861">
        <v>1</v>
      </c>
      <c r="CT861">
        <v>1</v>
      </c>
      <c r="CV861">
        <v>2.0833333333333335E-4</v>
      </c>
      <c r="CW861">
        <v>2.0833333333333335E-4</v>
      </c>
      <c r="CX861">
        <v>0.2165162037037037</v>
      </c>
      <c r="CY861">
        <v>7.4791666666666673E-2</v>
      </c>
      <c r="CZ861">
        <v>109</v>
      </c>
      <c r="DA861">
        <v>135</v>
      </c>
      <c r="DB861">
        <v>9</v>
      </c>
      <c r="DC861" t="s">
        <v>731</v>
      </c>
      <c r="DD861">
        <v>18891</v>
      </c>
      <c r="DE861">
        <v>8.2600000000000007E-2</v>
      </c>
      <c r="DM861">
        <v>64</v>
      </c>
    </row>
    <row r="862" spans="91:117" x14ac:dyDescent="0.25">
      <c r="CM862" t="s">
        <v>639</v>
      </c>
      <c r="CN862" t="s">
        <v>2</v>
      </c>
      <c r="CO862" t="s">
        <v>15</v>
      </c>
      <c r="CP862">
        <v>46098</v>
      </c>
      <c r="CQ862">
        <v>1</v>
      </c>
      <c r="CR862">
        <v>1</v>
      </c>
      <c r="CT862">
        <v>1</v>
      </c>
      <c r="CV862">
        <v>1.5046296296296297E-4</v>
      </c>
      <c r="CW862">
        <v>1.5046296296296297E-4</v>
      </c>
      <c r="CX862">
        <v>0.20267361111111112</v>
      </c>
      <c r="CY862">
        <v>0.12538194444444445</v>
      </c>
      <c r="CZ862">
        <v>121</v>
      </c>
      <c r="DA862">
        <v>141</v>
      </c>
      <c r="DB862">
        <v>9</v>
      </c>
      <c r="DC862" t="s">
        <v>679</v>
      </c>
      <c r="DD862">
        <v>43818</v>
      </c>
      <c r="DE862">
        <v>7.4399999999999994E-2</v>
      </c>
      <c r="DM862">
        <v>64</v>
      </c>
    </row>
    <row r="863" spans="91:117" x14ac:dyDescent="0.25">
      <c r="CM863" t="s">
        <v>639</v>
      </c>
      <c r="CN863" t="s">
        <v>2</v>
      </c>
      <c r="CO863" t="s">
        <v>15</v>
      </c>
      <c r="CP863">
        <v>46100</v>
      </c>
      <c r="CQ863">
        <v>1</v>
      </c>
      <c r="CR863">
        <v>1</v>
      </c>
      <c r="CT863">
        <v>1</v>
      </c>
      <c r="CV863">
        <v>1.1574074074074075E-4</v>
      </c>
      <c r="CW863">
        <v>1.1574074074074075E-4</v>
      </c>
      <c r="CX863">
        <v>0.19399305555555554</v>
      </c>
      <c r="CY863">
        <v>0.16268518518518518</v>
      </c>
      <c r="CZ863">
        <v>90</v>
      </c>
      <c r="DA863">
        <v>126</v>
      </c>
      <c r="DB863">
        <v>10</v>
      </c>
      <c r="DC863">
        <v>1.7</v>
      </c>
      <c r="DD863">
        <v>40662</v>
      </c>
      <c r="DE863">
        <v>0.1111</v>
      </c>
      <c r="DM863">
        <v>64</v>
      </c>
    </row>
    <row r="864" spans="91:117" x14ac:dyDescent="0.25">
      <c r="CM864" t="s">
        <v>639</v>
      </c>
      <c r="CN864" t="s">
        <v>2</v>
      </c>
      <c r="CO864" t="s">
        <v>15</v>
      </c>
      <c r="CP864">
        <v>46105</v>
      </c>
      <c r="CQ864">
        <v>1</v>
      </c>
      <c r="CR864">
        <v>1</v>
      </c>
      <c r="CT864">
        <v>1</v>
      </c>
      <c r="CV864">
        <v>9.2592592592592588E-5</v>
      </c>
      <c r="CW864">
        <v>9.2592592592592588E-5</v>
      </c>
      <c r="CX864">
        <v>0.20021990740740742</v>
      </c>
      <c r="CY864">
        <v>0.15371527777777777</v>
      </c>
      <c r="CZ864">
        <v>85</v>
      </c>
      <c r="DA864">
        <v>118</v>
      </c>
      <c r="DB864">
        <v>19</v>
      </c>
      <c r="DC864" t="s">
        <v>696</v>
      </c>
      <c r="DD864">
        <v>28694</v>
      </c>
      <c r="DE864">
        <v>0.2235</v>
      </c>
      <c r="DM864">
        <v>64</v>
      </c>
    </row>
    <row r="865" spans="91:117" x14ac:dyDescent="0.25">
      <c r="CM865" t="s">
        <v>639</v>
      </c>
      <c r="CN865" t="s">
        <v>2</v>
      </c>
      <c r="CO865" t="s">
        <v>15</v>
      </c>
      <c r="CP865">
        <v>46112</v>
      </c>
      <c r="CQ865">
        <v>1</v>
      </c>
      <c r="CR865">
        <v>1</v>
      </c>
      <c r="CT865">
        <v>1</v>
      </c>
      <c r="CV865">
        <v>1.3888888888888889E-4</v>
      </c>
      <c r="CW865">
        <v>1.3888888888888889E-4</v>
      </c>
      <c r="CX865">
        <v>0.12116898148148147</v>
      </c>
      <c r="CY865">
        <v>0.25134259259259262</v>
      </c>
      <c r="CZ865">
        <v>131</v>
      </c>
      <c r="DA865">
        <v>173</v>
      </c>
      <c r="DB865">
        <v>22</v>
      </c>
      <c r="DC865" t="s">
        <v>1093</v>
      </c>
      <c r="DD865">
        <v>27477</v>
      </c>
      <c r="DE865">
        <v>0.16789999999999999</v>
      </c>
      <c r="DM865">
        <v>64</v>
      </c>
    </row>
    <row r="866" spans="91:117" x14ac:dyDescent="0.25">
      <c r="CM866" t="s">
        <v>639</v>
      </c>
      <c r="CN866" t="s">
        <v>2</v>
      </c>
      <c r="CO866" t="s">
        <v>377</v>
      </c>
      <c r="CP866">
        <v>46090</v>
      </c>
      <c r="CQ866">
        <v>1</v>
      </c>
      <c r="CR866">
        <v>1</v>
      </c>
      <c r="CT866">
        <v>1</v>
      </c>
      <c r="CV866">
        <v>1.4467592592592592E-3</v>
      </c>
      <c r="CW866">
        <v>1.4467592592592592E-3</v>
      </c>
      <c r="CX866">
        <v>0.18892361111111111</v>
      </c>
      <c r="CY866">
        <v>0.12254629629629629</v>
      </c>
      <c r="CZ866">
        <v>72</v>
      </c>
      <c r="DA866">
        <v>128</v>
      </c>
      <c r="DB866">
        <v>9</v>
      </c>
      <c r="DC866" t="s">
        <v>774</v>
      </c>
      <c r="DD866">
        <v>18154</v>
      </c>
      <c r="DE866">
        <v>0.125</v>
      </c>
      <c r="DM866">
        <v>64</v>
      </c>
    </row>
    <row r="867" spans="91:117" x14ac:dyDescent="0.25">
      <c r="CM867" t="s">
        <v>639</v>
      </c>
      <c r="CN867" t="s">
        <v>2</v>
      </c>
      <c r="CO867" t="s">
        <v>377</v>
      </c>
      <c r="CP867">
        <v>46098</v>
      </c>
      <c r="CQ867">
        <v>1</v>
      </c>
      <c r="CR867">
        <v>1</v>
      </c>
      <c r="CT867">
        <v>1</v>
      </c>
      <c r="CV867">
        <v>8.564814814814815E-4</v>
      </c>
      <c r="CW867">
        <v>8.564814814814815E-4</v>
      </c>
      <c r="CX867">
        <v>0.13638888888888889</v>
      </c>
      <c r="CY867">
        <v>0.18623842592592593</v>
      </c>
      <c r="CZ867">
        <v>66</v>
      </c>
      <c r="DA867">
        <v>150</v>
      </c>
      <c r="DB867">
        <v>26</v>
      </c>
      <c r="DC867">
        <v>1.5</v>
      </c>
      <c r="DD867">
        <v>36803</v>
      </c>
      <c r="DE867">
        <v>0.39389999999999997</v>
      </c>
      <c r="DM867">
        <v>64</v>
      </c>
    </row>
    <row r="868" spans="91:117" x14ac:dyDescent="0.25">
      <c r="CM868" t="s">
        <v>639</v>
      </c>
      <c r="CN868" t="s">
        <v>2</v>
      </c>
      <c r="CO868" t="s">
        <v>377</v>
      </c>
      <c r="CP868">
        <v>46111</v>
      </c>
      <c r="CQ868">
        <v>1</v>
      </c>
      <c r="CR868">
        <v>1</v>
      </c>
      <c r="CT868">
        <v>1</v>
      </c>
      <c r="CV868">
        <v>1.5393518518518519E-3</v>
      </c>
      <c r="CW868">
        <v>1.5393518518518519E-3</v>
      </c>
      <c r="CX868">
        <v>0.1766550925925926</v>
      </c>
      <c r="CY868">
        <v>0.18834490740740742</v>
      </c>
      <c r="CZ868">
        <v>102</v>
      </c>
      <c r="DA868">
        <v>188</v>
      </c>
      <c r="DB868">
        <v>24</v>
      </c>
      <c r="DC868">
        <v>1.5</v>
      </c>
      <c r="DD868">
        <v>19654</v>
      </c>
      <c r="DE868">
        <v>0.23530000000000001</v>
      </c>
      <c r="DM868">
        <v>64</v>
      </c>
    </row>
    <row r="869" spans="91:117" x14ac:dyDescent="0.25">
      <c r="CM869" t="s">
        <v>639</v>
      </c>
      <c r="CN869" t="s">
        <v>2</v>
      </c>
      <c r="CO869" t="s">
        <v>22</v>
      </c>
      <c r="CP869">
        <v>46100</v>
      </c>
      <c r="CQ869">
        <v>1</v>
      </c>
      <c r="CR869">
        <v>1</v>
      </c>
      <c r="CT869">
        <v>1</v>
      </c>
      <c r="CV869">
        <v>0</v>
      </c>
      <c r="CW869">
        <v>0</v>
      </c>
      <c r="CX869">
        <v>0.17481481481481481</v>
      </c>
      <c r="CY869">
        <v>0.16136574074074075</v>
      </c>
      <c r="CZ869">
        <v>81</v>
      </c>
      <c r="DA869">
        <v>159</v>
      </c>
      <c r="DB869">
        <v>14</v>
      </c>
      <c r="DC869" t="s">
        <v>855</v>
      </c>
      <c r="DD869">
        <v>34055</v>
      </c>
      <c r="DE869">
        <v>0.17280000000000001</v>
      </c>
      <c r="DM869">
        <v>64</v>
      </c>
    </row>
    <row r="870" spans="91:117" x14ac:dyDescent="0.25">
      <c r="CM870" t="s">
        <v>639</v>
      </c>
      <c r="CN870" t="s">
        <v>2</v>
      </c>
      <c r="CO870" t="s">
        <v>24</v>
      </c>
      <c r="CP870">
        <v>46085</v>
      </c>
      <c r="CQ870">
        <v>1</v>
      </c>
      <c r="CR870">
        <v>1</v>
      </c>
      <c r="CT870">
        <v>1</v>
      </c>
      <c r="CV870">
        <v>1.8518518518518518E-4</v>
      </c>
      <c r="CW870">
        <v>1.8518518518518518E-4</v>
      </c>
      <c r="CX870">
        <v>0.26401620370370371</v>
      </c>
      <c r="CY870">
        <v>8.7465277777777781E-2</v>
      </c>
      <c r="CZ870">
        <v>52</v>
      </c>
      <c r="DA870">
        <v>112</v>
      </c>
      <c r="DB870">
        <v>22</v>
      </c>
      <c r="DC870" t="s">
        <v>869</v>
      </c>
      <c r="DD870">
        <v>22291</v>
      </c>
      <c r="DE870">
        <v>0.42309999999999998</v>
      </c>
      <c r="DM870">
        <v>64</v>
      </c>
    </row>
    <row r="871" spans="91:117" x14ac:dyDescent="0.25">
      <c r="CM871" t="s">
        <v>639</v>
      </c>
      <c r="CN871" t="s">
        <v>2</v>
      </c>
      <c r="CO871" t="s">
        <v>24</v>
      </c>
      <c r="CP871">
        <v>46087</v>
      </c>
      <c r="CQ871">
        <v>1</v>
      </c>
      <c r="CR871">
        <v>1</v>
      </c>
      <c r="CT871">
        <v>1</v>
      </c>
      <c r="CV871">
        <v>3.4722222222222224E-4</v>
      </c>
      <c r="CW871">
        <v>3.4722222222222224E-4</v>
      </c>
      <c r="CX871">
        <v>0.24403935185185185</v>
      </c>
      <c r="CY871">
        <v>9.9456018518518513E-2</v>
      </c>
      <c r="CZ871">
        <v>48</v>
      </c>
      <c r="DA871">
        <v>124</v>
      </c>
      <c r="DB871">
        <v>8</v>
      </c>
      <c r="DC871">
        <v>2</v>
      </c>
      <c r="DD871">
        <v>22714</v>
      </c>
      <c r="DE871">
        <v>0.16669999999999999</v>
      </c>
      <c r="DM871">
        <v>64</v>
      </c>
    </row>
    <row r="872" spans="91:117" x14ac:dyDescent="0.25">
      <c r="CM872" t="s">
        <v>639</v>
      </c>
      <c r="CN872" t="s">
        <v>2</v>
      </c>
      <c r="CO872" t="s">
        <v>13</v>
      </c>
      <c r="CP872">
        <v>46090</v>
      </c>
      <c r="CQ872">
        <v>1</v>
      </c>
      <c r="CR872">
        <v>1</v>
      </c>
      <c r="CT872">
        <v>1</v>
      </c>
      <c r="CV872">
        <v>6.9444444444444444E-5</v>
      </c>
      <c r="CW872">
        <v>6.9444444444444444E-5</v>
      </c>
      <c r="CX872">
        <v>0.23427083333333334</v>
      </c>
      <c r="CY872">
        <v>7.6631944444444447E-2</v>
      </c>
      <c r="CZ872">
        <v>80</v>
      </c>
      <c r="DA872">
        <v>174</v>
      </c>
      <c r="DB872">
        <v>14</v>
      </c>
      <c r="DC872" t="s">
        <v>1030</v>
      </c>
      <c r="DD872">
        <v>26824</v>
      </c>
      <c r="DE872">
        <v>0.17499999999999999</v>
      </c>
      <c r="DM872">
        <v>64</v>
      </c>
    </row>
    <row r="873" spans="91:117" x14ac:dyDescent="0.25">
      <c r="CM873" t="s">
        <v>639</v>
      </c>
      <c r="CN873" t="s">
        <v>2</v>
      </c>
      <c r="CO873" t="s">
        <v>13</v>
      </c>
      <c r="CP873">
        <v>46100</v>
      </c>
      <c r="CQ873">
        <v>1</v>
      </c>
      <c r="CR873">
        <v>1</v>
      </c>
      <c r="CT873">
        <v>1</v>
      </c>
      <c r="CV873">
        <v>4.6296296296296294E-5</v>
      </c>
      <c r="CW873">
        <v>4.6296296296296294E-5</v>
      </c>
      <c r="CX873">
        <v>0.21560185185185185</v>
      </c>
      <c r="CY873">
        <v>0.12686342592592592</v>
      </c>
      <c r="CZ873">
        <v>88</v>
      </c>
      <c r="DA873">
        <v>184</v>
      </c>
      <c r="DB873">
        <v>22</v>
      </c>
      <c r="DC873" t="s">
        <v>852</v>
      </c>
      <c r="DD873">
        <v>31651</v>
      </c>
      <c r="DE873">
        <v>0.25</v>
      </c>
      <c r="DM873">
        <v>64</v>
      </c>
    </row>
    <row r="874" spans="91:117" x14ac:dyDescent="0.25">
      <c r="CM874" t="s">
        <v>639</v>
      </c>
      <c r="CN874" t="s">
        <v>2</v>
      </c>
      <c r="CO874" t="s">
        <v>42</v>
      </c>
      <c r="CP874">
        <v>46112</v>
      </c>
      <c r="CQ874">
        <v>1</v>
      </c>
      <c r="CR874">
        <v>1</v>
      </c>
      <c r="CT874">
        <v>1</v>
      </c>
      <c r="CV874">
        <v>8.564814814814815E-4</v>
      </c>
      <c r="CW874">
        <v>8.564814814814815E-4</v>
      </c>
      <c r="CX874">
        <v>0.15329861111111112</v>
      </c>
      <c r="CY874">
        <v>0.22555555555555556</v>
      </c>
      <c r="CZ874">
        <v>159</v>
      </c>
      <c r="DA874">
        <v>264</v>
      </c>
      <c r="DB874">
        <v>13</v>
      </c>
      <c r="DC874" t="s">
        <v>1160</v>
      </c>
      <c r="DD874">
        <v>77303</v>
      </c>
      <c r="DE874">
        <v>8.1799999999999998E-2</v>
      </c>
      <c r="DM874">
        <v>64</v>
      </c>
    </row>
    <row r="875" spans="91:117" x14ac:dyDescent="0.25">
      <c r="CM875" t="s">
        <v>639</v>
      </c>
      <c r="CN875" t="s">
        <v>2</v>
      </c>
      <c r="CO875" t="s">
        <v>564</v>
      </c>
      <c r="CP875">
        <v>46087</v>
      </c>
      <c r="CQ875">
        <v>1</v>
      </c>
      <c r="CR875">
        <v>1</v>
      </c>
      <c r="CT875">
        <v>1</v>
      </c>
      <c r="CV875">
        <v>3.3564814814814812E-4</v>
      </c>
      <c r="CW875">
        <v>3.3564814814814812E-4</v>
      </c>
      <c r="CX875">
        <v>0.25611111111111112</v>
      </c>
      <c r="CY875">
        <v>3.9745370370370368E-2</v>
      </c>
      <c r="CZ875">
        <v>58</v>
      </c>
      <c r="DA875">
        <v>88</v>
      </c>
      <c r="DB875">
        <v>3</v>
      </c>
      <c r="DC875">
        <v>1</v>
      </c>
      <c r="DD875">
        <v>16495</v>
      </c>
      <c r="DE875">
        <v>5.1700000000000003E-2</v>
      </c>
      <c r="DM875">
        <v>64</v>
      </c>
    </row>
    <row r="876" spans="91:117" x14ac:dyDescent="0.25">
      <c r="CM876" t="s">
        <v>639</v>
      </c>
      <c r="CN876" t="s">
        <v>2</v>
      </c>
      <c r="CO876" t="s">
        <v>564</v>
      </c>
      <c r="CP876">
        <v>46098</v>
      </c>
      <c r="CQ876">
        <v>1</v>
      </c>
      <c r="CR876">
        <v>1</v>
      </c>
      <c r="CT876">
        <v>1</v>
      </c>
      <c r="CV876">
        <v>0</v>
      </c>
      <c r="CW876">
        <v>0</v>
      </c>
      <c r="CX876">
        <v>0.19827546296296297</v>
      </c>
      <c r="CY876">
        <v>0.11447916666666667</v>
      </c>
      <c r="CZ876">
        <v>58</v>
      </c>
      <c r="DA876">
        <v>96</v>
      </c>
      <c r="DB876">
        <v>16</v>
      </c>
      <c r="DC876">
        <v>1.6875</v>
      </c>
      <c r="DD876">
        <v>30392</v>
      </c>
      <c r="DE876">
        <v>0.27589999999999998</v>
      </c>
      <c r="DM876">
        <v>64</v>
      </c>
    </row>
    <row r="877" spans="91:117" x14ac:dyDescent="0.25">
      <c r="CM877" t="s">
        <v>639</v>
      </c>
      <c r="CN877" t="s">
        <v>2</v>
      </c>
      <c r="CO877" t="s">
        <v>564</v>
      </c>
      <c r="CP877">
        <v>46100</v>
      </c>
      <c r="CQ877">
        <v>1</v>
      </c>
      <c r="CR877">
        <v>1</v>
      </c>
      <c r="CT877">
        <v>1</v>
      </c>
      <c r="CV877">
        <v>0</v>
      </c>
      <c r="CW877">
        <v>0</v>
      </c>
      <c r="CX877">
        <v>0.17383101851851851</v>
      </c>
      <c r="CY877">
        <v>0.10241898148148149</v>
      </c>
      <c r="CZ877">
        <v>77</v>
      </c>
      <c r="DA877">
        <v>132</v>
      </c>
      <c r="DB877">
        <v>8</v>
      </c>
      <c r="DC877">
        <v>1.625</v>
      </c>
      <c r="DD877">
        <v>39700</v>
      </c>
      <c r="DE877">
        <v>0.10390000000000001</v>
      </c>
      <c r="DM877">
        <v>64</v>
      </c>
    </row>
    <row r="878" spans="91:117" x14ac:dyDescent="0.25">
      <c r="CM878" t="s">
        <v>639</v>
      </c>
      <c r="CN878" t="s">
        <v>2</v>
      </c>
      <c r="CO878" t="s">
        <v>564</v>
      </c>
      <c r="CP878">
        <v>46111</v>
      </c>
      <c r="CQ878">
        <v>1</v>
      </c>
      <c r="CR878">
        <v>1</v>
      </c>
      <c r="CT878">
        <v>1</v>
      </c>
      <c r="CV878">
        <v>0</v>
      </c>
      <c r="CW878">
        <v>0</v>
      </c>
      <c r="CX878">
        <v>0.20489583333333333</v>
      </c>
      <c r="CY878">
        <v>0.19039351851851852</v>
      </c>
      <c r="CZ878">
        <v>97</v>
      </c>
      <c r="DA878">
        <v>166</v>
      </c>
      <c r="DB878">
        <v>24</v>
      </c>
      <c r="DC878" t="s">
        <v>679</v>
      </c>
      <c r="DD878">
        <v>26950</v>
      </c>
      <c r="DE878">
        <v>0.24740000000000001</v>
      </c>
      <c r="DM878">
        <v>64</v>
      </c>
    </row>
    <row r="879" spans="91:117" x14ac:dyDescent="0.25">
      <c r="CM879" t="s">
        <v>639</v>
      </c>
      <c r="CN879" t="s">
        <v>2</v>
      </c>
      <c r="CO879" t="s">
        <v>564</v>
      </c>
      <c r="CP879">
        <v>46112</v>
      </c>
      <c r="CQ879">
        <v>1</v>
      </c>
      <c r="CR879">
        <v>1</v>
      </c>
      <c r="CT879">
        <v>1</v>
      </c>
      <c r="CV879">
        <v>0</v>
      </c>
      <c r="CW879">
        <v>0</v>
      </c>
      <c r="CX879">
        <v>8.4120370370370373E-2</v>
      </c>
      <c r="CY879">
        <v>0.27459490740740738</v>
      </c>
      <c r="CZ879">
        <v>56</v>
      </c>
      <c r="DA879">
        <v>68</v>
      </c>
      <c r="DB879">
        <v>9</v>
      </c>
      <c r="DC879">
        <v>1</v>
      </c>
      <c r="DD879">
        <v>19149</v>
      </c>
      <c r="DE879">
        <v>0.16070000000000001</v>
      </c>
      <c r="DM879">
        <v>64</v>
      </c>
    </row>
    <row r="880" spans="91:117" x14ac:dyDescent="0.25">
      <c r="CM880" t="s">
        <v>639</v>
      </c>
      <c r="CN880" t="s">
        <v>2</v>
      </c>
      <c r="CO880" t="s">
        <v>65</v>
      </c>
      <c r="CP880">
        <v>46085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0.26827546296296295</v>
      </c>
      <c r="CY880">
        <v>7.6967592592592587E-2</v>
      </c>
      <c r="CZ880">
        <v>58</v>
      </c>
      <c r="DA880">
        <v>139</v>
      </c>
      <c r="DB880">
        <v>14</v>
      </c>
      <c r="DC880">
        <v>1.5</v>
      </c>
      <c r="DD880">
        <v>15766</v>
      </c>
      <c r="DE880">
        <v>0.2414</v>
      </c>
      <c r="DM880">
        <v>64</v>
      </c>
    </row>
    <row r="881" spans="91:118" x14ac:dyDescent="0.25">
      <c r="CM881" t="s">
        <v>639</v>
      </c>
      <c r="CN881" t="s">
        <v>2</v>
      </c>
      <c r="CO881" t="s">
        <v>65</v>
      </c>
      <c r="CP881">
        <v>46090</v>
      </c>
      <c r="CQ881">
        <v>1</v>
      </c>
      <c r="CR881">
        <v>1</v>
      </c>
      <c r="CT881">
        <v>1</v>
      </c>
      <c r="CV881">
        <v>2.8935185185185184E-4</v>
      </c>
      <c r="CW881">
        <v>2.8935185185185184E-4</v>
      </c>
      <c r="CX881">
        <v>0.255</v>
      </c>
      <c r="CY881">
        <v>6.8182870370370366E-2</v>
      </c>
      <c r="CZ881">
        <v>41</v>
      </c>
      <c r="DA881">
        <v>100</v>
      </c>
      <c r="DB881">
        <v>2</v>
      </c>
      <c r="DC881">
        <v>1.5</v>
      </c>
      <c r="DD881">
        <v>7766</v>
      </c>
      <c r="DE881">
        <v>4.8800000000000003E-2</v>
      </c>
      <c r="DM881">
        <v>64</v>
      </c>
    </row>
    <row r="882" spans="91:118" x14ac:dyDescent="0.25">
      <c r="CM882" t="s">
        <v>639</v>
      </c>
      <c r="CN882" t="s">
        <v>2</v>
      </c>
      <c r="CO882" t="s">
        <v>65</v>
      </c>
      <c r="CP882">
        <v>46100</v>
      </c>
      <c r="CQ882">
        <v>1</v>
      </c>
      <c r="CR882">
        <v>1</v>
      </c>
      <c r="CT882">
        <v>1</v>
      </c>
      <c r="CV882">
        <v>1.1574074074074075E-4</v>
      </c>
      <c r="CW882">
        <v>1.1574074074074075E-4</v>
      </c>
      <c r="CX882">
        <v>0.2165162037037037</v>
      </c>
      <c r="CY882">
        <v>0.14374999999999999</v>
      </c>
      <c r="CZ882">
        <v>59</v>
      </c>
      <c r="DA882">
        <v>140</v>
      </c>
      <c r="DB882">
        <v>5</v>
      </c>
      <c r="DC882">
        <v>1</v>
      </c>
      <c r="DD882">
        <v>34191</v>
      </c>
      <c r="DE882">
        <v>8.4699999999999998E-2</v>
      </c>
      <c r="DM882">
        <v>64</v>
      </c>
    </row>
    <row r="883" spans="91:118" x14ac:dyDescent="0.25">
      <c r="CM883" t="s">
        <v>639</v>
      </c>
      <c r="CN883" t="s">
        <v>2</v>
      </c>
      <c r="CO883" t="s">
        <v>65</v>
      </c>
      <c r="CP883">
        <v>46105</v>
      </c>
      <c r="CQ883">
        <v>1</v>
      </c>
      <c r="CR883">
        <v>1</v>
      </c>
      <c r="CT883">
        <v>1</v>
      </c>
      <c r="CV883">
        <v>5.7870370370370373E-5</v>
      </c>
      <c r="CW883">
        <v>5.7870370370370373E-5</v>
      </c>
      <c r="CX883">
        <v>0.19973379629629628</v>
      </c>
      <c r="CY883">
        <v>0.12037037037037036</v>
      </c>
      <c r="CZ883">
        <v>59</v>
      </c>
      <c r="DA883">
        <v>154</v>
      </c>
      <c r="DB883">
        <v>11</v>
      </c>
      <c r="DC883" t="s">
        <v>852</v>
      </c>
      <c r="DD883">
        <v>26460</v>
      </c>
      <c r="DE883">
        <v>0.18640000000000001</v>
      </c>
      <c r="DM883">
        <v>64</v>
      </c>
    </row>
    <row r="884" spans="91:118" x14ac:dyDescent="0.25">
      <c r="CM884" t="s">
        <v>639</v>
      </c>
      <c r="CN884" t="s">
        <v>2</v>
      </c>
      <c r="CO884" t="s">
        <v>25</v>
      </c>
      <c r="CP884">
        <v>46087</v>
      </c>
      <c r="CQ884">
        <v>1</v>
      </c>
      <c r="CR884">
        <v>1</v>
      </c>
      <c r="CT884">
        <v>1</v>
      </c>
      <c r="CV884">
        <v>2.9050925925925928E-3</v>
      </c>
      <c r="CW884">
        <v>2.9050925925925928E-3</v>
      </c>
      <c r="CX884">
        <v>0.23402777777777778</v>
      </c>
      <c r="CY884">
        <v>8.8148148148148142E-2</v>
      </c>
      <c r="CZ884">
        <v>68</v>
      </c>
      <c r="DA884">
        <v>156</v>
      </c>
      <c r="DB884">
        <v>13</v>
      </c>
      <c r="DC884" t="s">
        <v>709</v>
      </c>
      <c r="DD884">
        <v>30293</v>
      </c>
      <c r="DE884">
        <v>0.19120000000000001</v>
      </c>
      <c r="DM884">
        <v>64</v>
      </c>
    </row>
    <row r="885" spans="91:118" x14ac:dyDescent="0.25">
      <c r="CM885" t="s">
        <v>639</v>
      </c>
      <c r="CN885" t="s">
        <v>2</v>
      </c>
      <c r="CO885" t="s">
        <v>17</v>
      </c>
      <c r="CP885">
        <v>46083</v>
      </c>
      <c r="CQ885">
        <v>1</v>
      </c>
      <c r="CR885">
        <v>1</v>
      </c>
      <c r="CT885">
        <v>1</v>
      </c>
      <c r="CV885">
        <v>1.3888888888888889E-4</v>
      </c>
      <c r="CW885">
        <v>1.3888888888888889E-4</v>
      </c>
      <c r="CX885">
        <v>0.23059027777777777</v>
      </c>
      <c r="CY885">
        <v>7.5231481481481483E-2</v>
      </c>
      <c r="CZ885">
        <v>51</v>
      </c>
      <c r="DA885">
        <v>94</v>
      </c>
      <c r="DB885">
        <v>22</v>
      </c>
      <c r="DC885" t="s">
        <v>685</v>
      </c>
      <c r="DD885">
        <v>22097</v>
      </c>
      <c r="DE885">
        <v>0.43140000000000001</v>
      </c>
      <c r="DF885">
        <v>8</v>
      </c>
      <c r="DG885">
        <v>0.36359999999999998</v>
      </c>
      <c r="DH885">
        <v>5715</v>
      </c>
      <c r="DI885">
        <v>714</v>
      </c>
      <c r="DJ885">
        <v>3335</v>
      </c>
      <c r="DK885">
        <v>0.58350000000000002</v>
      </c>
      <c r="DM885">
        <v>64</v>
      </c>
      <c r="DN885">
        <v>556</v>
      </c>
    </row>
    <row r="886" spans="91:118" x14ac:dyDescent="0.25">
      <c r="CM886" t="s">
        <v>639</v>
      </c>
      <c r="CN886" t="s">
        <v>2</v>
      </c>
      <c r="CO886" t="s">
        <v>17</v>
      </c>
      <c r="CP886">
        <v>46085</v>
      </c>
      <c r="CQ886">
        <v>1</v>
      </c>
      <c r="CR886">
        <v>1</v>
      </c>
      <c r="CT886">
        <v>1</v>
      </c>
      <c r="CV886">
        <v>1.273148148148148E-4</v>
      </c>
      <c r="CW886">
        <v>1.273148148148148E-4</v>
      </c>
      <c r="CX886">
        <v>0.24479166666666666</v>
      </c>
      <c r="CY886">
        <v>8.9594907407407401E-2</v>
      </c>
      <c r="CZ886">
        <v>76</v>
      </c>
      <c r="DA886">
        <v>161</v>
      </c>
      <c r="DB886">
        <v>19</v>
      </c>
      <c r="DC886" t="s">
        <v>866</v>
      </c>
      <c r="DD886">
        <v>56123</v>
      </c>
      <c r="DE886">
        <v>0.25</v>
      </c>
      <c r="DM886">
        <v>64</v>
      </c>
    </row>
    <row r="887" spans="91:118" x14ac:dyDescent="0.25">
      <c r="CM887" t="s">
        <v>639</v>
      </c>
      <c r="CN887" t="s">
        <v>2</v>
      </c>
      <c r="CO887" t="s">
        <v>17</v>
      </c>
      <c r="CP887">
        <v>46090</v>
      </c>
      <c r="CQ887">
        <v>1</v>
      </c>
      <c r="CR887">
        <v>1</v>
      </c>
      <c r="CT887">
        <v>1</v>
      </c>
      <c r="CV887">
        <v>5.0925925925925921E-4</v>
      </c>
      <c r="CW887">
        <v>5.0925925925925921E-4</v>
      </c>
      <c r="CX887">
        <v>0.24004629629629629</v>
      </c>
      <c r="CY887">
        <v>7.1851851851851847E-2</v>
      </c>
      <c r="CZ887">
        <v>73</v>
      </c>
      <c r="DA887">
        <v>157</v>
      </c>
      <c r="DB887">
        <v>6</v>
      </c>
      <c r="DC887">
        <v>1</v>
      </c>
      <c r="DD887">
        <v>95341</v>
      </c>
      <c r="DE887">
        <v>8.2199999999999995E-2</v>
      </c>
      <c r="DM887">
        <v>64</v>
      </c>
    </row>
    <row r="888" spans="91:118" x14ac:dyDescent="0.25">
      <c r="CM888" t="s">
        <v>639</v>
      </c>
      <c r="CN888" t="s">
        <v>2</v>
      </c>
      <c r="CO888" t="s">
        <v>17</v>
      </c>
      <c r="CP888">
        <v>46098</v>
      </c>
      <c r="CQ888">
        <v>1</v>
      </c>
      <c r="CR888">
        <v>1</v>
      </c>
      <c r="CT888">
        <v>1</v>
      </c>
      <c r="CV888">
        <v>4.0509259259259258E-4</v>
      </c>
      <c r="CW888">
        <v>4.0509259259259258E-4</v>
      </c>
      <c r="CX888">
        <v>0.19831018518518517</v>
      </c>
      <c r="CY888">
        <v>0.11055555555555556</v>
      </c>
      <c r="CZ888">
        <v>58</v>
      </c>
      <c r="DA888">
        <v>99</v>
      </c>
      <c r="DB888">
        <v>14</v>
      </c>
      <c r="DC888" t="s">
        <v>750</v>
      </c>
      <c r="DD888">
        <v>36724</v>
      </c>
      <c r="DE888">
        <v>0.2414</v>
      </c>
      <c r="DM888">
        <v>64</v>
      </c>
    </row>
    <row r="889" spans="91:118" x14ac:dyDescent="0.25">
      <c r="CM889" t="s">
        <v>639</v>
      </c>
      <c r="CN889" t="s">
        <v>2</v>
      </c>
      <c r="CO889" t="s">
        <v>17</v>
      </c>
      <c r="CP889">
        <v>46112</v>
      </c>
      <c r="CQ889">
        <v>1</v>
      </c>
      <c r="CR889">
        <v>1</v>
      </c>
      <c r="CT889">
        <v>1</v>
      </c>
      <c r="CV889">
        <v>3.2638888888888891E-3</v>
      </c>
      <c r="CW889">
        <v>3.2638888888888891E-3</v>
      </c>
      <c r="CX889">
        <v>0.11737268518518519</v>
      </c>
      <c r="CY889">
        <v>0.21741898148148148</v>
      </c>
      <c r="CZ889">
        <v>70</v>
      </c>
      <c r="DA889">
        <v>132</v>
      </c>
      <c r="DB889">
        <v>10</v>
      </c>
      <c r="DC889">
        <v>1</v>
      </c>
      <c r="DD889">
        <v>22279</v>
      </c>
      <c r="DE889">
        <v>0.1429</v>
      </c>
      <c r="DM889">
        <v>64</v>
      </c>
    </row>
    <row r="890" spans="91:118" x14ac:dyDescent="0.25">
      <c r="CM890" t="s">
        <v>639</v>
      </c>
      <c r="CN890" t="s">
        <v>2</v>
      </c>
      <c r="CO890" t="s">
        <v>207</v>
      </c>
      <c r="CP890">
        <v>46085</v>
      </c>
      <c r="CQ890">
        <v>1</v>
      </c>
      <c r="CR890">
        <v>1</v>
      </c>
      <c r="CT890">
        <v>1</v>
      </c>
      <c r="CV890">
        <v>1.1574074074074073E-5</v>
      </c>
      <c r="CW890">
        <v>1.1574074074074073E-5</v>
      </c>
      <c r="CX890">
        <v>0.24508101851851852</v>
      </c>
      <c r="CY890">
        <v>8.6354166666666662E-2</v>
      </c>
      <c r="CZ890">
        <v>180</v>
      </c>
      <c r="DA890">
        <v>265</v>
      </c>
      <c r="DB890">
        <v>21</v>
      </c>
      <c r="DC890" t="s">
        <v>1085</v>
      </c>
      <c r="DD890">
        <v>22812</v>
      </c>
      <c r="DE890">
        <v>0.1167</v>
      </c>
      <c r="DM890">
        <v>64</v>
      </c>
    </row>
    <row r="891" spans="91:118" x14ac:dyDescent="0.25">
      <c r="CM891" t="s">
        <v>639</v>
      </c>
      <c r="CN891" t="s">
        <v>2</v>
      </c>
      <c r="CO891" t="s">
        <v>207</v>
      </c>
      <c r="CP891">
        <v>46087</v>
      </c>
      <c r="CQ891">
        <v>1</v>
      </c>
      <c r="CR891">
        <v>1</v>
      </c>
      <c r="CT891">
        <v>1</v>
      </c>
      <c r="CV891">
        <v>2.3148148148148147E-5</v>
      </c>
      <c r="CW891">
        <v>2.3148148148148147E-5</v>
      </c>
      <c r="CX891">
        <v>0.25771990740740741</v>
      </c>
      <c r="CY891">
        <v>8.8298611111111105E-2</v>
      </c>
      <c r="CZ891">
        <v>153</v>
      </c>
      <c r="DA891">
        <v>254</v>
      </c>
      <c r="DB891">
        <v>11</v>
      </c>
      <c r="DC891" t="s">
        <v>698</v>
      </c>
      <c r="DD891">
        <v>69276</v>
      </c>
      <c r="DE891">
        <v>7.1900000000000006E-2</v>
      </c>
      <c r="DM891">
        <v>64</v>
      </c>
    </row>
    <row r="892" spans="91:118" x14ac:dyDescent="0.25">
      <c r="CM892" t="s">
        <v>639</v>
      </c>
      <c r="CN892" t="s">
        <v>6</v>
      </c>
      <c r="CO892" t="s">
        <v>19</v>
      </c>
      <c r="CP892">
        <v>46084</v>
      </c>
      <c r="CQ892">
        <v>1</v>
      </c>
      <c r="CR892">
        <v>1</v>
      </c>
      <c r="CT892">
        <v>1</v>
      </c>
      <c r="CV892">
        <v>0</v>
      </c>
      <c r="CW892">
        <v>0</v>
      </c>
      <c r="CX892">
        <v>0.29618055555555556</v>
      </c>
      <c r="CY892">
        <v>0.11769675925925926</v>
      </c>
      <c r="CZ892">
        <v>219</v>
      </c>
      <c r="DA892">
        <v>330</v>
      </c>
      <c r="DB892">
        <v>26</v>
      </c>
      <c r="DC892" t="s">
        <v>709</v>
      </c>
      <c r="DD892">
        <v>21603</v>
      </c>
      <c r="DE892">
        <v>0.1187</v>
      </c>
      <c r="DF892">
        <v>1</v>
      </c>
      <c r="DG892">
        <v>3.85E-2</v>
      </c>
      <c r="DH892">
        <v>566</v>
      </c>
      <c r="DI892">
        <v>566</v>
      </c>
      <c r="DJ892">
        <v>566</v>
      </c>
      <c r="DK892">
        <v>1</v>
      </c>
      <c r="DM892">
        <v>64</v>
      </c>
      <c r="DN892">
        <v>566</v>
      </c>
    </row>
    <row r="893" spans="91:118" x14ac:dyDescent="0.25">
      <c r="CM893" t="s">
        <v>639</v>
      </c>
      <c r="CN893" t="s">
        <v>6</v>
      </c>
      <c r="CO893" t="s">
        <v>80</v>
      </c>
      <c r="CP893">
        <v>46100</v>
      </c>
      <c r="CQ893">
        <v>1</v>
      </c>
      <c r="CR893">
        <v>1</v>
      </c>
      <c r="CT893">
        <v>1</v>
      </c>
      <c r="CV893">
        <v>1.273148148148148E-4</v>
      </c>
      <c r="CW893">
        <v>1.273148148148148E-4</v>
      </c>
      <c r="CX893">
        <v>0.16138888888888889</v>
      </c>
      <c r="CY893">
        <v>0.1368287037037037</v>
      </c>
      <c r="CZ893">
        <v>58</v>
      </c>
      <c r="DA893">
        <v>82</v>
      </c>
      <c r="DB893">
        <v>9</v>
      </c>
      <c r="DC893" t="s">
        <v>1106</v>
      </c>
      <c r="DD893">
        <v>33326</v>
      </c>
      <c r="DE893">
        <v>0.1552</v>
      </c>
      <c r="DM893">
        <v>64</v>
      </c>
    </row>
    <row r="894" spans="91:118" x14ac:dyDescent="0.25">
      <c r="CM894" t="s">
        <v>639</v>
      </c>
      <c r="CN894" t="s">
        <v>6</v>
      </c>
      <c r="CO894" t="s">
        <v>81</v>
      </c>
      <c r="CP894">
        <v>46083</v>
      </c>
      <c r="CQ894">
        <v>1</v>
      </c>
      <c r="CR894">
        <v>1</v>
      </c>
      <c r="CT894">
        <v>1</v>
      </c>
      <c r="CV894">
        <v>2.3148148148148147E-5</v>
      </c>
      <c r="CW894">
        <v>2.3148148148148147E-5</v>
      </c>
      <c r="CX894">
        <v>0.22535879629629629</v>
      </c>
      <c r="CY894">
        <v>9.7013888888888886E-2</v>
      </c>
      <c r="CZ894">
        <v>87</v>
      </c>
      <c r="DA894">
        <v>141</v>
      </c>
      <c r="DB894">
        <v>15</v>
      </c>
      <c r="DC894" t="s">
        <v>728</v>
      </c>
      <c r="DD894">
        <v>24777</v>
      </c>
      <c r="DE894">
        <v>0.1724</v>
      </c>
      <c r="DF894">
        <v>3</v>
      </c>
      <c r="DG894">
        <v>0.2</v>
      </c>
      <c r="DH894">
        <v>2533</v>
      </c>
      <c r="DI894">
        <v>844</v>
      </c>
      <c r="DJ894">
        <v>2024</v>
      </c>
      <c r="DK894">
        <v>0.79910000000000003</v>
      </c>
      <c r="DM894">
        <v>64</v>
      </c>
      <c r="DN894">
        <v>1012</v>
      </c>
    </row>
    <row r="895" spans="91:118" x14ac:dyDescent="0.25">
      <c r="CM895" t="s">
        <v>639</v>
      </c>
      <c r="CN895" t="s">
        <v>6</v>
      </c>
      <c r="CO895" t="s">
        <v>81</v>
      </c>
      <c r="CP895">
        <v>46098</v>
      </c>
      <c r="CQ895">
        <v>1</v>
      </c>
      <c r="CR895">
        <v>1</v>
      </c>
      <c r="CT895">
        <v>1</v>
      </c>
      <c r="CV895">
        <v>9.2592592592592588E-5</v>
      </c>
      <c r="CW895">
        <v>9.2592592592592588E-5</v>
      </c>
      <c r="CX895">
        <v>0.23559027777777777</v>
      </c>
      <c r="CY895">
        <v>0.10126157407407407</v>
      </c>
      <c r="CZ895">
        <v>81</v>
      </c>
      <c r="DA895">
        <v>156</v>
      </c>
      <c r="DB895">
        <v>25</v>
      </c>
      <c r="DC895">
        <v>1.68</v>
      </c>
      <c r="DD895">
        <v>10241</v>
      </c>
      <c r="DE895">
        <v>0.30859999999999999</v>
      </c>
      <c r="DF895">
        <v>2</v>
      </c>
      <c r="DG895">
        <v>0.08</v>
      </c>
      <c r="DH895">
        <v>535</v>
      </c>
      <c r="DI895">
        <v>268</v>
      </c>
      <c r="DJ895">
        <v>285</v>
      </c>
      <c r="DK895">
        <v>0.53269999999999995</v>
      </c>
      <c r="DM895">
        <v>64</v>
      </c>
      <c r="DN895">
        <v>285</v>
      </c>
    </row>
    <row r="896" spans="91:118" x14ac:dyDescent="0.25">
      <c r="CM896" t="s">
        <v>639</v>
      </c>
      <c r="CN896" t="s">
        <v>6</v>
      </c>
      <c r="CO896" t="s">
        <v>105</v>
      </c>
      <c r="CP896">
        <v>46100</v>
      </c>
      <c r="CQ896">
        <v>1</v>
      </c>
      <c r="CR896">
        <v>1</v>
      </c>
      <c r="CT896">
        <v>1</v>
      </c>
      <c r="CV896">
        <v>3.0439814814814813E-3</v>
      </c>
      <c r="CW896">
        <v>3.0439814814814813E-3</v>
      </c>
      <c r="CX896">
        <v>0.1502199074074074</v>
      </c>
      <c r="CY896">
        <v>0.1252199074074074</v>
      </c>
      <c r="CZ896">
        <v>65</v>
      </c>
      <c r="DA896">
        <v>111</v>
      </c>
      <c r="DB896">
        <v>13</v>
      </c>
      <c r="DC896" t="s">
        <v>713</v>
      </c>
      <c r="DD896">
        <v>22818</v>
      </c>
      <c r="DE896">
        <v>0.2</v>
      </c>
      <c r="DM896">
        <v>64</v>
      </c>
    </row>
    <row r="897" spans="91:118" x14ac:dyDescent="0.25">
      <c r="CM897" t="s">
        <v>639</v>
      </c>
      <c r="CN897" t="s">
        <v>6</v>
      </c>
      <c r="CO897" t="s">
        <v>105</v>
      </c>
      <c r="CP897">
        <v>46112</v>
      </c>
      <c r="CQ897">
        <v>1</v>
      </c>
      <c r="CR897">
        <v>1</v>
      </c>
      <c r="CS897">
        <v>1</v>
      </c>
      <c r="CV897">
        <v>8.2291666666666659E-3</v>
      </c>
      <c r="CW897">
        <v>8.2291666666666659E-3</v>
      </c>
      <c r="CX897">
        <v>0.18739583333333334</v>
      </c>
      <c r="CY897">
        <v>0.18815972222222221</v>
      </c>
      <c r="CZ897">
        <v>29</v>
      </c>
      <c r="DA897">
        <v>58</v>
      </c>
      <c r="DB897">
        <v>11</v>
      </c>
      <c r="DC897" t="s">
        <v>678</v>
      </c>
      <c r="DD897">
        <v>16276</v>
      </c>
      <c r="DE897">
        <v>0.37930000000000003</v>
      </c>
      <c r="DF897">
        <v>2</v>
      </c>
      <c r="DG897">
        <v>0.18179999999999999</v>
      </c>
      <c r="DH897">
        <v>5000</v>
      </c>
      <c r="DI897">
        <v>2500</v>
      </c>
      <c r="DJ897">
        <v>1000</v>
      </c>
      <c r="DK897">
        <v>0.2</v>
      </c>
      <c r="DL897">
        <v>2.23E-2</v>
      </c>
      <c r="DM897">
        <v>64</v>
      </c>
      <c r="DN897">
        <v>1000</v>
      </c>
    </row>
    <row r="898" spans="91:118" x14ac:dyDescent="0.25">
      <c r="CM898" t="s">
        <v>639</v>
      </c>
      <c r="CN898" t="s">
        <v>6</v>
      </c>
      <c r="CO898" t="s">
        <v>11</v>
      </c>
      <c r="CP898">
        <v>46084</v>
      </c>
      <c r="CQ898">
        <v>1</v>
      </c>
      <c r="CR898">
        <v>1</v>
      </c>
      <c r="CT898">
        <v>1</v>
      </c>
      <c r="CV898">
        <v>1.273148148148148E-4</v>
      </c>
      <c r="CW898">
        <v>1.273148148148148E-4</v>
      </c>
      <c r="CX898">
        <v>0.28987268518518516</v>
      </c>
      <c r="CY898">
        <v>9.2592592592592587E-2</v>
      </c>
      <c r="CZ898">
        <v>136</v>
      </c>
      <c r="DA898">
        <v>265</v>
      </c>
      <c r="DB898">
        <v>36</v>
      </c>
      <c r="DC898" t="s">
        <v>1073</v>
      </c>
      <c r="DD898">
        <v>11486</v>
      </c>
      <c r="DE898">
        <v>0.26469999999999999</v>
      </c>
      <c r="DF898">
        <v>2</v>
      </c>
      <c r="DG898">
        <v>5.5599999999999997E-2</v>
      </c>
      <c r="DH898">
        <v>500</v>
      </c>
      <c r="DI898">
        <v>250</v>
      </c>
      <c r="DJ898">
        <v>150</v>
      </c>
      <c r="DK898">
        <v>0.3</v>
      </c>
      <c r="DL898">
        <v>0.74150000000000005</v>
      </c>
      <c r="DM898">
        <v>64</v>
      </c>
      <c r="DN898">
        <v>150</v>
      </c>
    </row>
    <row r="899" spans="91:118" x14ac:dyDescent="0.25">
      <c r="CM899" t="s">
        <v>639</v>
      </c>
      <c r="CN899" t="s">
        <v>6</v>
      </c>
      <c r="CO899" t="s">
        <v>11</v>
      </c>
      <c r="CP899">
        <v>46098</v>
      </c>
      <c r="CQ899">
        <v>1</v>
      </c>
      <c r="CR899">
        <v>1</v>
      </c>
      <c r="CS899">
        <v>1</v>
      </c>
      <c r="CV899">
        <v>1.4583333333333334E-2</v>
      </c>
      <c r="CW899">
        <v>1.4583333333333334E-2</v>
      </c>
      <c r="CX899">
        <v>0.19241898148148148</v>
      </c>
      <c r="CY899">
        <v>0.1590162037037037</v>
      </c>
      <c r="CZ899">
        <v>121</v>
      </c>
      <c r="DA899">
        <v>217</v>
      </c>
      <c r="DB899">
        <v>37</v>
      </c>
      <c r="DC899" t="s">
        <v>945</v>
      </c>
      <c r="DD899">
        <v>21358</v>
      </c>
      <c r="DE899">
        <v>0.30580000000000002</v>
      </c>
      <c r="DF899">
        <v>1</v>
      </c>
      <c r="DG899">
        <v>2.7E-2</v>
      </c>
      <c r="DH899">
        <v>700</v>
      </c>
      <c r="DI899">
        <v>700</v>
      </c>
      <c r="DJ899">
        <v>700</v>
      </c>
      <c r="DK899">
        <v>1</v>
      </c>
      <c r="DL899">
        <v>0.215</v>
      </c>
      <c r="DM899">
        <v>64</v>
      </c>
      <c r="DN899">
        <v>700</v>
      </c>
    </row>
    <row r="900" spans="91:118" x14ac:dyDescent="0.25">
      <c r="CM900" t="s">
        <v>639</v>
      </c>
      <c r="CN900" t="s">
        <v>6</v>
      </c>
      <c r="CO900" t="s">
        <v>11</v>
      </c>
      <c r="CP900">
        <v>46100</v>
      </c>
      <c r="CQ900">
        <v>1</v>
      </c>
      <c r="CR900">
        <v>1</v>
      </c>
      <c r="CT900">
        <v>1</v>
      </c>
      <c r="CV900">
        <v>6.9444444444444444E-5</v>
      </c>
      <c r="CW900">
        <v>6.9444444444444444E-5</v>
      </c>
      <c r="CX900">
        <v>0.18858796296296296</v>
      </c>
      <c r="CY900">
        <v>9.9687499999999998E-2</v>
      </c>
      <c r="CZ900">
        <v>150</v>
      </c>
      <c r="DA900">
        <v>247</v>
      </c>
      <c r="DB900">
        <v>24</v>
      </c>
      <c r="DC900" t="s">
        <v>786</v>
      </c>
      <c r="DD900">
        <v>24285</v>
      </c>
      <c r="DE900">
        <v>0.16</v>
      </c>
      <c r="DM900">
        <v>64</v>
      </c>
    </row>
    <row r="901" spans="91:118" x14ac:dyDescent="0.25">
      <c r="CM901" t="s">
        <v>639</v>
      </c>
      <c r="CN901" t="s">
        <v>6</v>
      </c>
      <c r="CO901" t="s">
        <v>34</v>
      </c>
      <c r="CP901">
        <v>46083</v>
      </c>
      <c r="CQ901">
        <v>1</v>
      </c>
      <c r="CR901">
        <v>1</v>
      </c>
      <c r="CT901">
        <v>1</v>
      </c>
      <c r="CV901">
        <v>3.472222222222222E-3</v>
      </c>
      <c r="CW901">
        <v>3.472222222222222E-3</v>
      </c>
      <c r="CX901">
        <v>0.20552083333333335</v>
      </c>
      <c r="CY901">
        <v>0.11717592592592592</v>
      </c>
      <c r="CZ901">
        <v>92</v>
      </c>
      <c r="DA901">
        <v>104</v>
      </c>
      <c r="DB901">
        <v>18</v>
      </c>
      <c r="DC901" t="s">
        <v>799</v>
      </c>
      <c r="DD901">
        <v>22502</v>
      </c>
      <c r="DE901">
        <v>0.19570000000000001</v>
      </c>
      <c r="DF901">
        <v>10</v>
      </c>
      <c r="DG901">
        <v>0.55559999999999998</v>
      </c>
      <c r="DH901">
        <v>20928</v>
      </c>
      <c r="DI901">
        <v>2093</v>
      </c>
      <c r="DJ901">
        <v>10178</v>
      </c>
      <c r="DK901">
        <v>0.48630000000000001</v>
      </c>
      <c r="DL901">
        <v>7.1199999999999999E-2</v>
      </c>
      <c r="DM901">
        <v>64</v>
      </c>
      <c r="DN901">
        <v>1696</v>
      </c>
    </row>
    <row r="902" spans="91:118" x14ac:dyDescent="0.25">
      <c r="CM902" t="s">
        <v>639</v>
      </c>
      <c r="CN902" t="s">
        <v>6</v>
      </c>
      <c r="CO902" t="s">
        <v>34</v>
      </c>
      <c r="CP902">
        <v>46084</v>
      </c>
      <c r="CQ902">
        <v>1</v>
      </c>
      <c r="CR902">
        <v>1</v>
      </c>
      <c r="CS902">
        <v>1</v>
      </c>
      <c r="CV902">
        <v>4.43287037037037E-3</v>
      </c>
      <c r="CW902">
        <v>4.43287037037037E-3</v>
      </c>
      <c r="CX902">
        <v>0.28401620370370373</v>
      </c>
      <c r="CY902">
        <v>0.12001157407407408</v>
      </c>
      <c r="CZ902">
        <v>146</v>
      </c>
      <c r="DA902">
        <v>176</v>
      </c>
      <c r="DB902">
        <v>8</v>
      </c>
      <c r="DC902">
        <v>2.375</v>
      </c>
      <c r="DD902">
        <v>20123</v>
      </c>
      <c r="DE902">
        <v>5.4800000000000001E-2</v>
      </c>
      <c r="DF902">
        <v>2</v>
      </c>
      <c r="DG902">
        <v>0.25</v>
      </c>
      <c r="DH902">
        <v>3450</v>
      </c>
      <c r="DI902">
        <v>1725</v>
      </c>
      <c r="DJ902">
        <v>950</v>
      </c>
      <c r="DK902">
        <v>0.27539999999999998</v>
      </c>
      <c r="DL902">
        <v>9.9400000000000002E-2</v>
      </c>
      <c r="DM902">
        <v>64</v>
      </c>
      <c r="DN902">
        <v>950</v>
      </c>
    </row>
    <row r="903" spans="91:118" x14ac:dyDescent="0.25">
      <c r="CM903" t="s">
        <v>639</v>
      </c>
      <c r="CN903" t="s">
        <v>6</v>
      </c>
      <c r="CO903" t="s">
        <v>34</v>
      </c>
      <c r="CP903">
        <v>46100</v>
      </c>
      <c r="CQ903">
        <v>1</v>
      </c>
      <c r="CR903">
        <v>1</v>
      </c>
      <c r="CT903">
        <v>1</v>
      </c>
      <c r="CV903">
        <v>4.6296296296296294E-5</v>
      </c>
      <c r="CW903">
        <v>4.6296296296296294E-5</v>
      </c>
      <c r="CX903">
        <v>0.15555555555555556</v>
      </c>
      <c r="CY903">
        <v>0.15497685185185187</v>
      </c>
      <c r="CZ903">
        <v>160</v>
      </c>
      <c r="DA903">
        <v>172</v>
      </c>
      <c r="DB903">
        <v>6</v>
      </c>
      <c r="DC903" t="s">
        <v>723</v>
      </c>
      <c r="DD903">
        <v>13336</v>
      </c>
      <c r="DE903">
        <v>3.7499999999999999E-2</v>
      </c>
      <c r="DM903">
        <v>64</v>
      </c>
    </row>
    <row r="904" spans="91:118" x14ac:dyDescent="0.25">
      <c r="CM904" t="s">
        <v>639</v>
      </c>
      <c r="CN904" t="s">
        <v>7</v>
      </c>
      <c r="CO904" t="s">
        <v>58</v>
      </c>
      <c r="CP904">
        <v>46111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64</v>
      </c>
    </row>
    <row r="905" spans="91:118" x14ac:dyDescent="0.25">
      <c r="CM905" t="s">
        <v>639</v>
      </c>
      <c r="CN905" t="s">
        <v>7</v>
      </c>
      <c r="CO905" t="s">
        <v>41</v>
      </c>
      <c r="CP905">
        <v>46083</v>
      </c>
      <c r="CQ905">
        <v>1</v>
      </c>
      <c r="CR905">
        <v>1</v>
      </c>
      <c r="CT905">
        <v>1</v>
      </c>
      <c r="CV905">
        <v>1.3773148148148147E-3</v>
      </c>
      <c r="CW905">
        <v>1.3773148148148147E-3</v>
      </c>
      <c r="CX905">
        <v>0.21112268518518518</v>
      </c>
      <c r="CY905">
        <v>9.8958333333333329E-2</v>
      </c>
      <c r="CZ905">
        <v>60</v>
      </c>
      <c r="DA905">
        <v>123</v>
      </c>
      <c r="DB905">
        <v>16</v>
      </c>
      <c r="DC905">
        <v>1.5</v>
      </c>
      <c r="DD905">
        <v>8520</v>
      </c>
      <c r="DE905">
        <v>0.26669999999999999</v>
      </c>
      <c r="DF905">
        <v>2</v>
      </c>
      <c r="DG905">
        <v>0.125</v>
      </c>
      <c r="DH905">
        <v>2158</v>
      </c>
      <c r="DI905">
        <v>1079</v>
      </c>
      <c r="DM905">
        <v>64</v>
      </c>
    </row>
    <row r="906" spans="91:118" x14ac:dyDescent="0.25">
      <c r="CM906" t="s">
        <v>639</v>
      </c>
      <c r="CN906" t="s">
        <v>7</v>
      </c>
      <c r="CO906" t="s">
        <v>41</v>
      </c>
      <c r="CP906">
        <v>46098</v>
      </c>
      <c r="CQ906">
        <v>1</v>
      </c>
      <c r="CR906">
        <v>1</v>
      </c>
      <c r="CT906">
        <v>1</v>
      </c>
      <c r="CV906">
        <v>1.8518518518518518E-4</v>
      </c>
      <c r="CW906">
        <v>1.8518518518518518E-4</v>
      </c>
      <c r="CX906">
        <v>0.13918981481481482</v>
      </c>
      <c r="CY906">
        <v>0.17707175925925925</v>
      </c>
      <c r="CZ906">
        <v>54</v>
      </c>
      <c r="DA906">
        <v>137</v>
      </c>
      <c r="DB906">
        <v>21</v>
      </c>
      <c r="DC906" t="s">
        <v>855</v>
      </c>
      <c r="DD906">
        <v>11387</v>
      </c>
      <c r="DE906">
        <v>0.38890000000000002</v>
      </c>
      <c r="DM906">
        <v>64</v>
      </c>
    </row>
    <row r="907" spans="91:118" x14ac:dyDescent="0.25">
      <c r="CM907" t="s">
        <v>639</v>
      </c>
      <c r="CN907" t="s">
        <v>7</v>
      </c>
      <c r="CO907" t="s">
        <v>41</v>
      </c>
      <c r="CP907">
        <v>46107</v>
      </c>
      <c r="CQ907">
        <v>1</v>
      </c>
      <c r="CR907">
        <v>1</v>
      </c>
      <c r="CT907">
        <v>1</v>
      </c>
      <c r="CV907">
        <v>8.564814814814815E-4</v>
      </c>
      <c r="CW907">
        <v>8.564814814814815E-4</v>
      </c>
      <c r="CX907">
        <v>0.15406249999999999</v>
      </c>
      <c r="CY907">
        <v>0.17659722222222221</v>
      </c>
      <c r="CZ907">
        <v>71</v>
      </c>
      <c r="DA907">
        <v>137</v>
      </c>
      <c r="DB907">
        <v>13</v>
      </c>
      <c r="DC907" t="s">
        <v>716</v>
      </c>
      <c r="DD907">
        <v>18546</v>
      </c>
      <c r="DE907">
        <v>0.18310000000000001</v>
      </c>
      <c r="DM907">
        <v>64</v>
      </c>
    </row>
    <row r="908" spans="91:118" x14ac:dyDescent="0.25">
      <c r="CM908" t="s">
        <v>639</v>
      </c>
      <c r="CN908" t="s">
        <v>7</v>
      </c>
      <c r="CO908" t="s">
        <v>495</v>
      </c>
      <c r="CP908">
        <v>46111</v>
      </c>
      <c r="CQ908">
        <v>1</v>
      </c>
      <c r="CR908">
        <v>1</v>
      </c>
      <c r="CS908">
        <v>1</v>
      </c>
      <c r="CV908">
        <v>5.5092592592592589E-3</v>
      </c>
      <c r="CW908">
        <v>5.5092592592592589E-3</v>
      </c>
      <c r="CX908">
        <v>0.19552083333333334</v>
      </c>
      <c r="CY908">
        <v>0.19090277777777778</v>
      </c>
      <c r="CZ908">
        <v>224</v>
      </c>
      <c r="DA908">
        <v>411</v>
      </c>
      <c r="DB908">
        <v>38</v>
      </c>
      <c r="DC908" t="s">
        <v>1161</v>
      </c>
      <c r="DD908">
        <v>12911</v>
      </c>
      <c r="DE908">
        <v>0.1696</v>
      </c>
      <c r="DM908">
        <v>64</v>
      </c>
    </row>
    <row r="909" spans="91:118" x14ac:dyDescent="0.25">
      <c r="CM909" t="s">
        <v>639</v>
      </c>
      <c r="CN909" t="s">
        <v>7</v>
      </c>
      <c r="CO909" t="s">
        <v>49</v>
      </c>
      <c r="CP909">
        <v>46098</v>
      </c>
      <c r="CQ909">
        <v>1</v>
      </c>
      <c r="CR909">
        <v>1</v>
      </c>
      <c r="CT909">
        <v>1</v>
      </c>
      <c r="CV909">
        <v>0</v>
      </c>
      <c r="CW909">
        <v>0</v>
      </c>
      <c r="CX909">
        <v>0.21550925925925926</v>
      </c>
      <c r="CY909">
        <v>0.12908564814814816</v>
      </c>
      <c r="CZ909">
        <v>48</v>
      </c>
      <c r="DA909">
        <v>98</v>
      </c>
      <c r="DB909">
        <v>15</v>
      </c>
      <c r="DC909" t="s">
        <v>747</v>
      </c>
      <c r="DD909">
        <v>30458</v>
      </c>
      <c r="DE909">
        <v>0.3125</v>
      </c>
      <c r="DM909">
        <v>64</v>
      </c>
    </row>
    <row r="910" spans="91:118" x14ac:dyDescent="0.25">
      <c r="CM910" t="s">
        <v>639</v>
      </c>
      <c r="CN910" t="s">
        <v>7</v>
      </c>
      <c r="CO910" t="s">
        <v>565</v>
      </c>
      <c r="CP910">
        <v>46090</v>
      </c>
      <c r="CQ910">
        <v>1</v>
      </c>
      <c r="CR910">
        <v>1</v>
      </c>
      <c r="CT910">
        <v>1</v>
      </c>
      <c r="CV910">
        <v>1.6203703703703703E-4</v>
      </c>
      <c r="CW910">
        <v>1.6203703703703703E-4</v>
      </c>
      <c r="CX910">
        <v>0.20715277777777777</v>
      </c>
      <c r="CY910">
        <v>0.10075231481481481</v>
      </c>
      <c r="CZ910">
        <v>69</v>
      </c>
      <c r="DA910">
        <v>124</v>
      </c>
      <c r="DB910">
        <v>26</v>
      </c>
      <c r="DC910" t="s">
        <v>738</v>
      </c>
      <c r="DD910">
        <v>11684</v>
      </c>
      <c r="DE910">
        <v>0.37680000000000002</v>
      </c>
      <c r="DM910">
        <v>64</v>
      </c>
    </row>
    <row r="911" spans="91:118" x14ac:dyDescent="0.25">
      <c r="CM911" t="s">
        <v>639</v>
      </c>
      <c r="CN911" t="s">
        <v>7</v>
      </c>
      <c r="CO911" t="s">
        <v>549</v>
      </c>
      <c r="CP911">
        <v>46090</v>
      </c>
      <c r="CQ911">
        <v>1</v>
      </c>
      <c r="CR911">
        <v>1</v>
      </c>
      <c r="CT911">
        <v>1</v>
      </c>
      <c r="CV911">
        <v>0</v>
      </c>
      <c r="CW911">
        <v>0</v>
      </c>
      <c r="CX911">
        <v>0.26658564814814817</v>
      </c>
      <c r="CY911">
        <v>6.2314814814814816E-2</v>
      </c>
      <c r="CZ911">
        <v>206</v>
      </c>
      <c r="DA911">
        <v>301</v>
      </c>
      <c r="DB911">
        <v>36</v>
      </c>
      <c r="DC911" t="s">
        <v>951</v>
      </c>
      <c r="DD911">
        <v>3991</v>
      </c>
      <c r="DE911">
        <v>0.17480000000000001</v>
      </c>
      <c r="DM911">
        <v>64</v>
      </c>
    </row>
    <row r="912" spans="91:118" x14ac:dyDescent="0.25">
      <c r="CM912" t="s">
        <v>639</v>
      </c>
      <c r="CN912" t="s">
        <v>7</v>
      </c>
      <c r="CO912" t="s">
        <v>77</v>
      </c>
      <c r="CP912">
        <v>46108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0.19627314814814814</v>
      </c>
      <c r="CY912">
        <v>0.17832175925925925</v>
      </c>
      <c r="CZ912">
        <v>69</v>
      </c>
      <c r="DA912">
        <v>124</v>
      </c>
      <c r="DB912">
        <v>19</v>
      </c>
      <c r="DC912" t="s">
        <v>730</v>
      </c>
      <c r="DD912">
        <v>28719</v>
      </c>
      <c r="DE912">
        <v>0.27539999999999998</v>
      </c>
      <c r="DM912">
        <v>64</v>
      </c>
    </row>
    <row r="913" spans="91:118" x14ac:dyDescent="0.25">
      <c r="CM913" t="s">
        <v>639</v>
      </c>
      <c r="CN913" t="s">
        <v>7</v>
      </c>
      <c r="CO913" t="s">
        <v>77</v>
      </c>
      <c r="CP913">
        <v>46111</v>
      </c>
      <c r="CQ913">
        <v>1</v>
      </c>
      <c r="CR913">
        <v>1</v>
      </c>
      <c r="CV913">
        <v>4.1087962962962962E-3</v>
      </c>
      <c r="CW913">
        <v>4.1087962962962962E-3</v>
      </c>
      <c r="CX913">
        <v>0.2008912037037037</v>
      </c>
      <c r="CY913">
        <v>0.17158564814814814</v>
      </c>
      <c r="CZ913">
        <v>96</v>
      </c>
      <c r="DA913">
        <v>181</v>
      </c>
      <c r="DB913">
        <v>32</v>
      </c>
      <c r="DC913">
        <v>1.78125</v>
      </c>
      <c r="DD913">
        <v>29354</v>
      </c>
      <c r="DE913">
        <v>0.33329999999999999</v>
      </c>
      <c r="DM913">
        <v>64</v>
      </c>
    </row>
    <row r="914" spans="91:118" x14ac:dyDescent="0.25">
      <c r="CM914" t="s">
        <v>639</v>
      </c>
      <c r="CN914" t="s">
        <v>7</v>
      </c>
      <c r="CO914" t="s">
        <v>557</v>
      </c>
      <c r="CP914">
        <v>46087</v>
      </c>
      <c r="CQ914">
        <v>1</v>
      </c>
      <c r="CR914">
        <v>1</v>
      </c>
      <c r="CT914">
        <v>1</v>
      </c>
      <c r="CV914">
        <v>2.3148148148148147E-5</v>
      </c>
      <c r="CW914">
        <v>2.3148148148148147E-5</v>
      </c>
      <c r="CX914">
        <v>0.22019675925925927</v>
      </c>
      <c r="CY914">
        <v>0.12377314814814815</v>
      </c>
      <c r="CZ914">
        <v>86</v>
      </c>
      <c r="DA914">
        <v>166</v>
      </c>
      <c r="DB914">
        <v>41</v>
      </c>
      <c r="DC914" t="s">
        <v>1162</v>
      </c>
      <c r="DD914">
        <v>6852</v>
      </c>
      <c r="DE914">
        <v>0.47670000000000001</v>
      </c>
      <c r="DF914">
        <v>3</v>
      </c>
      <c r="DG914">
        <v>7.3200000000000001E-2</v>
      </c>
      <c r="DH914">
        <v>1034</v>
      </c>
      <c r="DI914">
        <v>345</v>
      </c>
      <c r="DJ914">
        <v>326</v>
      </c>
      <c r="DK914">
        <v>0.31530000000000002</v>
      </c>
      <c r="DL914">
        <v>0.12970000000000001</v>
      </c>
      <c r="DM914">
        <v>64</v>
      </c>
      <c r="DN914">
        <v>163</v>
      </c>
    </row>
    <row r="915" spans="91:118" x14ac:dyDescent="0.25">
      <c r="CM915" t="s">
        <v>639</v>
      </c>
      <c r="CN915" t="s">
        <v>7</v>
      </c>
      <c r="CO915" t="s">
        <v>557</v>
      </c>
      <c r="CP915">
        <v>46090</v>
      </c>
      <c r="CQ915">
        <v>1</v>
      </c>
      <c r="CR915">
        <v>1</v>
      </c>
      <c r="CT915">
        <v>1</v>
      </c>
      <c r="CV915">
        <v>3.4722222222222222E-5</v>
      </c>
      <c r="CW915">
        <v>3.4722222222222222E-5</v>
      </c>
      <c r="CX915">
        <v>0.23042824074074075</v>
      </c>
      <c r="CY915">
        <v>8.9108796296296297E-2</v>
      </c>
      <c r="CZ915">
        <v>118</v>
      </c>
      <c r="DA915">
        <v>233</v>
      </c>
      <c r="DB915">
        <v>33</v>
      </c>
      <c r="DC915" t="s">
        <v>992</v>
      </c>
      <c r="DD915">
        <v>6525</v>
      </c>
      <c r="DE915">
        <v>0.2797</v>
      </c>
      <c r="DM915">
        <v>64</v>
      </c>
    </row>
    <row r="916" spans="91:118" x14ac:dyDescent="0.25">
      <c r="CM916" t="s">
        <v>639</v>
      </c>
      <c r="CN916" t="s">
        <v>7</v>
      </c>
      <c r="CO916" t="s">
        <v>557</v>
      </c>
      <c r="CP916">
        <v>46098</v>
      </c>
      <c r="CQ916">
        <v>1</v>
      </c>
      <c r="CR916">
        <v>1</v>
      </c>
      <c r="CT916">
        <v>1</v>
      </c>
      <c r="CV916">
        <v>0</v>
      </c>
      <c r="CW916">
        <v>0</v>
      </c>
      <c r="CX916">
        <v>0.18648148148148147</v>
      </c>
      <c r="CY916">
        <v>0.14475694444444445</v>
      </c>
      <c r="CZ916">
        <v>114</v>
      </c>
      <c r="DA916">
        <v>208</v>
      </c>
      <c r="DB916">
        <v>44</v>
      </c>
      <c r="DC916" t="s">
        <v>1163</v>
      </c>
      <c r="DD916">
        <v>11800</v>
      </c>
      <c r="DE916">
        <v>0.38600000000000001</v>
      </c>
      <c r="DF916">
        <v>1</v>
      </c>
      <c r="DG916">
        <v>2.2700000000000001E-2</v>
      </c>
      <c r="DH916">
        <v>291</v>
      </c>
      <c r="DI916">
        <v>291</v>
      </c>
      <c r="DM916">
        <v>64</v>
      </c>
    </row>
    <row r="917" spans="91:118" x14ac:dyDescent="0.25">
      <c r="CM917" t="s">
        <v>639</v>
      </c>
      <c r="CN917" t="s">
        <v>7</v>
      </c>
      <c r="CO917" t="s">
        <v>557</v>
      </c>
      <c r="CP917">
        <v>46107</v>
      </c>
      <c r="CQ917">
        <v>1</v>
      </c>
      <c r="CR917">
        <v>1</v>
      </c>
      <c r="CT917">
        <v>1</v>
      </c>
      <c r="CV917">
        <v>0</v>
      </c>
      <c r="CW917">
        <v>0</v>
      </c>
      <c r="CX917">
        <v>0.17906250000000001</v>
      </c>
      <c r="CY917">
        <v>0.15140046296296297</v>
      </c>
      <c r="CZ917">
        <v>84</v>
      </c>
      <c r="DA917">
        <v>144</v>
      </c>
      <c r="DB917">
        <v>22</v>
      </c>
      <c r="DC917" t="s">
        <v>703</v>
      </c>
      <c r="DD917">
        <v>35570</v>
      </c>
      <c r="DE917">
        <v>0.26190000000000002</v>
      </c>
      <c r="DM917">
        <v>64</v>
      </c>
    </row>
    <row r="918" spans="91:118" x14ac:dyDescent="0.25">
      <c r="CM918" t="s">
        <v>639</v>
      </c>
      <c r="CN918" t="s">
        <v>7</v>
      </c>
      <c r="CO918" t="s">
        <v>557</v>
      </c>
      <c r="CP918">
        <v>46108</v>
      </c>
      <c r="CQ918">
        <v>1</v>
      </c>
      <c r="CR918">
        <v>1</v>
      </c>
      <c r="CT918">
        <v>1</v>
      </c>
      <c r="CV918">
        <v>1.0416666666666667E-4</v>
      </c>
      <c r="CW918">
        <v>1.0416666666666667E-4</v>
      </c>
      <c r="CX918">
        <v>0.20688657407407407</v>
      </c>
      <c r="CY918">
        <v>0.145625</v>
      </c>
      <c r="CZ918">
        <v>118</v>
      </c>
      <c r="DA918">
        <v>222</v>
      </c>
      <c r="DB918">
        <v>22</v>
      </c>
      <c r="DC918">
        <v>1.5</v>
      </c>
      <c r="DD918">
        <v>14096</v>
      </c>
      <c r="DE918">
        <v>0.18640000000000001</v>
      </c>
      <c r="DM918">
        <v>64</v>
      </c>
    </row>
    <row r="919" spans="91:118" x14ac:dyDescent="0.25">
      <c r="CM919" t="s">
        <v>639</v>
      </c>
      <c r="CN919" t="s">
        <v>7</v>
      </c>
      <c r="CO919" t="s">
        <v>48</v>
      </c>
      <c r="CP919">
        <v>46092</v>
      </c>
      <c r="CQ919">
        <v>1</v>
      </c>
      <c r="CR919">
        <v>1</v>
      </c>
      <c r="CT919">
        <v>1</v>
      </c>
      <c r="CV919">
        <v>4.6296296296296294E-5</v>
      </c>
      <c r="CW919">
        <v>4.6296296296296294E-5</v>
      </c>
      <c r="CX919">
        <v>0.2502199074074074</v>
      </c>
      <c r="CY919">
        <v>0.10299768518518519</v>
      </c>
      <c r="CZ919">
        <v>75</v>
      </c>
      <c r="DA919">
        <v>99</v>
      </c>
      <c r="DB919">
        <v>15</v>
      </c>
      <c r="DC919" t="s">
        <v>903</v>
      </c>
      <c r="DD919">
        <v>22946</v>
      </c>
      <c r="DE919">
        <v>0.2</v>
      </c>
      <c r="DF919">
        <v>1</v>
      </c>
      <c r="DG919">
        <v>6.6699999999999995E-2</v>
      </c>
      <c r="DH919">
        <v>275</v>
      </c>
      <c r="DI919">
        <v>275</v>
      </c>
      <c r="DM919">
        <v>64</v>
      </c>
    </row>
    <row r="920" spans="91:118" x14ac:dyDescent="0.25">
      <c r="CM920" t="s">
        <v>639</v>
      </c>
      <c r="CN920" t="s">
        <v>7</v>
      </c>
      <c r="CO920" t="s">
        <v>48</v>
      </c>
      <c r="CP920">
        <v>46098</v>
      </c>
      <c r="CQ920">
        <v>1</v>
      </c>
      <c r="CR920">
        <v>1</v>
      </c>
      <c r="CT920">
        <v>1</v>
      </c>
      <c r="CV920">
        <v>0</v>
      </c>
      <c r="CW920">
        <v>0</v>
      </c>
      <c r="CX920">
        <v>0.20993055555555556</v>
      </c>
      <c r="CY920">
        <v>0.14353009259259258</v>
      </c>
      <c r="CZ920">
        <v>80</v>
      </c>
      <c r="DA920">
        <v>123</v>
      </c>
      <c r="DB920">
        <v>21</v>
      </c>
      <c r="DC920" t="s">
        <v>808</v>
      </c>
      <c r="DD920">
        <v>27234</v>
      </c>
      <c r="DE920">
        <v>0.26250000000000001</v>
      </c>
      <c r="DM920">
        <v>64</v>
      </c>
    </row>
    <row r="921" spans="91:118" x14ac:dyDescent="0.25">
      <c r="CM921" t="s">
        <v>639</v>
      </c>
      <c r="CN921" t="s">
        <v>3</v>
      </c>
      <c r="CO921" t="s">
        <v>493</v>
      </c>
      <c r="CP921">
        <v>46106</v>
      </c>
      <c r="CQ921">
        <v>1</v>
      </c>
      <c r="CR921">
        <v>1</v>
      </c>
      <c r="CT921">
        <v>1</v>
      </c>
      <c r="CV921">
        <v>3.1250000000000001E-4</v>
      </c>
      <c r="CW921">
        <v>3.1250000000000001E-4</v>
      </c>
      <c r="CX921">
        <v>0.21</v>
      </c>
      <c r="CY921">
        <v>0.12260416666666667</v>
      </c>
      <c r="CZ921">
        <v>120</v>
      </c>
      <c r="DA921">
        <v>197</v>
      </c>
      <c r="DB921">
        <v>28</v>
      </c>
      <c r="DC921" t="s">
        <v>684</v>
      </c>
      <c r="DD921">
        <v>36748</v>
      </c>
      <c r="DE921">
        <v>0.23330000000000001</v>
      </c>
      <c r="DF921">
        <v>3</v>
      </c>
      <c r="DG921">
        <v>0.1071</v>
      </c>
      <c r="DH921">
        <v>1360</v>
      </c>
      <c r="DI921">
        <v>453</v>
      </c>
      <c r="DJ921">
        <v>900</v>
      </c>
      <c r="DK921">
        <v>0.66180000000000005</v>
      </c>
      <c r="DL921">
        <v>0.37640000000000001</v>
      </c>
      <c r="DM921">
        <v>64</v>
      </c>
      <c r="DN921">
        <v>450</v>
      </c>
    </row>
    <row r="922" spans="91:118" x14ac:dyDescent="0.25">
      <c r="CM922" t="s">
        <v>639</v>
      </c>
      <c r="CN922" t="s">
        <v>3</v>
      </c>
      <c r="CO922" t="s">
        <v>32</v>
      </c>
      <c r="CP922">
        <v>46086</v>
      </c>
      <c r="CQ922">
        <v>1</v>
      </c>
      <c r="CR922">
        <v>1</v>
      </c>
      <c r="CT922">
        <v>1</v>
      </c>
      <c r="CV922">
        <v>1.9675925925925926E-4</v>
      </c>
      <c r="CW922">
        <v>1.9675925925925926E-4</v>
      </c>
      <c r="CX922">
        <v>0.3147800925925926</v>
      </c>
      <c r="CY922">
        <v>9.8645833333333335E-2</v>
      </c>
      <c r="CZ922">
        <v>116</v>
      </c>
      <c r="DA922">
        <v>229</v>
      </c>
      <c r="DB922">
        <v>25</v>
      </c>
      <c r="DC922">
        <v>1.76</v>
      </c>
      <c r="DD922">
        <v>20053</v>
      </c>
      <c r="DE922">
        <v>0.2155</v>
      </c>
      <c r="DF922">
        <v>1</v>
      </c>
      <c r="DG922">
        <v>0.04</v>
      </c>
      <c r="DH922">
        <v>412</v>
      </c>
      <c r="DI922">
        <v>412</v>
      </c>
      <c r="DJ922">
        <v>412</v>
      </c>
      <c r="DK922">
        <v>1</v>
      </c>
      <c r="DM922">
        <v>64</v>
      </c>
      <c r="DN922">
        <v>412</v>
      </c>
    </row>
    <row r="923" spans="91:118" x14ac:dyDescent="0.25">
      <c r="CM923" t="s">
        <v>639</v>
      </c>
      <c r="CN923" t="s">
        <v>3</v>
      </c>
      <c r="CO923" t="s">
        <v>79</v>
      </c>
      <c r="CP923">
        <v>46091</v>
      </c>
      <c r="CQ923">
        <v>1</v>
      </c>
      <c r="CR923">
        <v>1</v>
      </c>
      <c r="CT923">
        <v>1</v>
      </c>
      <c r="CV923">
        <v>4.3981481481481481E-4</v>
      </c>
      <c r="CW923">
        <v>4.3981481481481481E-4</v>
      </c>
      <c r="CX923">
        <v>0.22192129629629628</v>
      </c>
      <c r="CY923">
        <v>9.0624999999999997E-2</v>
      </c>
      <c r="CZ923">
        <v>75</v>
      </c>
      <c r="DA923">
        <v>154</v>
      </c>
      <c r="DB923">
        <v>28</v>
      </c>
      <c r="DC923" t="s">
        <v>901</v>
      </c>
      <c r="DD923">
        <v>35713</v>
      </c>
      <c r="DE923">
        <v>0.37330000000000002</v>
      </c>
      <c r="DF923">
        <v>1</v>
      </c>
      <c r="DG923">
        <v>3.5700000000000003E-2</v>
      </c>
      <c r="DH923">
        <v>500</v>
      </c>
      <c r="DI923">
        <v>500</v>
      </c>
      <c r="DM923">
        <v>64</v>
      </c>
    </row>
    <row r="924" spans="91:118" x14ac:dyDescent="0.25">
      <c r="CM924" t="s">
        <v>639</v>
      </c>
      <c r="CN924" t="s">
        <v>3</v>
      </c>
      <c r="CO924" t="s">
        <v>79</v>
      </c>
      <c r="CP924">
        <v>46112</v>
      </c>
      <c r="CQ924">
        <v>1</v>
      </c>
      <c r="CR924">
        <v>1</v>
      </c>
      <c r="CS924">
        <v>1</v>
      </c>
      <c r="CV924">
        <v>8.4039351851851851E-2</v>
      </c>
      <c r="CW924">
        <v>8.4039351851851851E-2</v>
      </c>
      <c r="CX924">
        <v>8.9432870370370371E-2</v>
      </c>
      <c r="CY924">
        <v>0.14585648148148148</v>
      </c>
      <c r="CZ924">
        <v>44</v>
      </c>
      <c r="DA924">
        <v>109</v>
      </c>
      <c r="DB924">
        <v>19</v>
      </c>
      <c r="DC924" t="s">
        <v>841</v>
      </c>
      <c r="DD924">
        <v>36553</v>
      </c>
      <c r="DE924">
        <v>0.43180000000000002</v>
      </c>
      <c r="DF924">
        <v>2</v>
      </c>
      <c r="DG924">
        <v>0.1053</v>
      </c>
      <c r="DH924">
        <v>850</v>
      </c>
      <c r="DI924">
        <v>425</v>
      </c>
      <c r="DJ924">
        <v>500</v>
      </c>
      <c r="DK924">
        <v>0.58819999999999995</v>
      </c>
      <c r="DL924">
        <v>0.63859999999999995</v>
      </c>
      <c r="DM924">
        <v>64</v>
      </c>
      <c r="DN924">
        <v>500</v>
      </c>
    </row>
    <row r="925" spans="91:118" x14ac:dyDescent="0.25">
      <c r="CM925" t="s">
        <v>639</v>
      </c>
      <c r="CN925" t="s">
        <v>3</v>
      </c>
      <c r="CO925" t="s">
        <v>78</v>
      </c>
      <c r="CP925">
        <v>46100</v>
      </c>
      <c r="CQ925">
        <v>1</v>
      </c>
      <c r="CR925">
        <v>1</v>
      </c>
      <c r="CS925">
        <v>1</v>
      </c>
      <c r="CV925">
        <v>9.1388888888888895E-2</v>
      </c>
      <c r="CW925">
        <v>9.1388888888888895E-2</v>
      </c>
      <c r="CX925">
        <v>0.16460648148148149</v>
      </c>
      <c r="CY925">
        <v>0.10326388888888889</v>
      </c>
      <c r="CZ925">
        <v>50</v>
      </c>
      <c r="DA925">
        <v>87</v>
      </c>
      <c r="DB925">
        <v>18</v>
      </c>
      <c r="DC925" t="s">
        <v>702</v>
      </c>
      <c r="DD925">
        <v>14314</v>
      </c>
      <c r="DE925">
        <v>0.36</v>
      </c>
      <c r="DF925">
        <v>3</v>
      </c>
      <c r="DG925">
        <v>0.16669999999999999</v>
      </c>
      <c r="DH925">
        <v>10760</v>
      </c>
      <c r="DI925">
        <v>3587</v>
      </c>
      <c r="DJ925">
        <v>2000</v>
      </c>
      <c r="DK925">
        <v>0.18590000000000001</v>
      </c>
      <c r="DM925">
        <v>64</v>
      </c>
      <c r="DN925">
        <v>1000</v>
      </c>
    </row>
    <row r="926" spans="91:118" x14ac:dyDescent="0.25">
      <c r="CM926" t="s">
        <v>639</v>
      </c>
      <c r="CN926" t="s">
        <v>125</v>
      </c>
      <c r="CO926" t="s">
        <v>18</v>
      </c>
      <c r="CP926">
        <v>46084</v>
      </c>
      <c r="CQ926">
        <v>1</v>
      </c>
      <c r="CR926">
        <v>1</v>
      </c>
      <c r="CU926">
        <v>1</v>
      </c>
      <c r="CV926">
        <v>0</v>
      </c>
      <c r="CW926">
        <v>0</v>
      </c>
      <c r="CX926">
        <v>0</v>
      </c>
      <c r="CY926">
        <v>0</v>
      </c>
      <c r="DM926">
        <v>62</v>
      </c>
    </row>
    <row r="927" spans="91:118" x14ac:dyDescent="0.25">
      <c r="CM927" t="s">
        <v>639</v>
      </c>
      <c r="CN927" t="s">
        <v>125</v>
      </c>
      <c r="CO927" t="s">
        <v>85</v>
      </c>
      <c r="CP927">
        <v>46084</v>
      </c>
      <c r="CQ927">
        <v>1</v>
      </c>
      <c r="CR927">
        <v>1</v>
      </c>
      <c r="CV927">
        <v>0</v>
      </c>
      <c r="CW927">
        <v>0</v>
      </c>
      <c r="CX927">
        <v>0.2694097222222222</v>
      </c>
      <c r="CY927">
        <v>1.0266203703703704E-2</v>
      </c>
      <c r="CZ927">
        <v>72</v>
      </c>
      <c r="DA927">
        <v>142</v>
      </c>
      <c r="DB927">
        <v>17</v>
      </c>
      <c r="DC927" t="s">
        <v>809</v>
      </c>
      <c r="DD927">
        <v>23751</v>
      </c>
      <c r="DE927">
        <v>0.2361</v>
      </c>
      <c r="DM927">
        <v>62</v>
      </c>
    </row>
    <row r="928" spans="91:118" x14ac:dyDescent="0.25">
      <c r="CM928" t="s">
        <v>639</v>
      </c>
      <c r="CN928" t="s">
        <v>125</v>
      </c>
      <c r="CO928" t="s">
        <v>10</v>
      </c>
      <c r="CP928">
        <v>46084</v>
      </c>
      <c r="CQ928">
        <v>1</v>
      </c>
      <c r="CR928">
        <v>1</v>
      </c>
      <c r="CV928">
        <v>0</v>
      </c>
      <c r="CW928">
        <v>0</v>
      </c>
      <c r="CX928">
        <v>0</v>
      </c>
      <c r="CY928">
        <v>0</v>
      </c>
      <c r="DM928">
        <v>62</v>
      </c>
    </row>
    <row r="929" spans="91:118" x14ac:dyDescent="0.25">
      <c r="CM929" t="s">
        <v>639</v>
      </c>
      <c r="CN929" t="s">
        <v>2</v>
      </c>
      <c r="CO929" t="s">
        <v>15</v>
      </c>
      <c r="CP929">
        <v>46093</v>
      </c>
      <c r="CQ929">
        <v>1</v>
      </c>
      <c r="CR929">
        <v>1</v>
      </c>
      <c r="CS929">
        <v>1</v>
      </c>
      <c r="CV929">
        <v>2.5069444444444443E-2</v>
      </c>
      <c r="CW929">
        <v>2.5069444444444443E-2</v>
      </c>
      <c r="CX929">
        <v>0.21892361111111111</v>
      </c>
      <c r="CY929">
        <v>9.4421296296296295E-2</v>
      </c>
      <c r="CZ929">
        <v>123</v>
      </c>
      <c r="DA929">
        <v>150</v>
      </c>
      <c r="DB929">
        <v>15</v>
      </c>
      <c r="DC929" t="s">
        <v>679</v>
      </c>
      <c r="DD929">
        <v>18809</v>
      </c>
      <c r="DE929">
        <v>0.122</v>
      </c>
      <c r="DM929">
        <v>62</v>
      </c>
    </row>
    <row r="930" spans="91:118" x14ac:dyDescent="0.25">
      <c r="CM930" t="s">
        <v>639</v>
      </c>
      <c r="CN930" t="s">
        <v>2</v>
      </c>
      <c r="CO930" t="s">
        <v>377</v>
      </c>
      <c r="CP930">
        <v>46086</v>
      </c>
      <c r="CQ930">
        <v>1</v>
      </c>
      <c r="CR930">
        <v>1</v>
      </c>
      <c r="CS930">
        <v>1</v>
      </c>
      <c r="CV930">
        <v>4.3055555555555555E-3</v>
      </c>
      <c r="CW930">
        <v>4.3055555555555555E-3</v>
      </c>
      <c r="CX930">
        <v>0.26442129629629629</v>
      </c>
      <c r="CY930">
        <v>0.15244212962962964</v>
      </c>
      <c r="CZ930">
        <v>95</v>
      </c>
      <c r="DA930">
        <v>169</v>
      </c>
      <c r="DB930">
        <v>22</v>
      </c>
      <c r="DC930" t="s">
        <v>722</v>
      </c>
      <c r="DD930">
        <v>23425</v>
      </c>
      <c r="DE930">
        <v>0.2316</v>
      </c>
      <c r="DF930">
        <v>1</v>
      </c>
      <c r="DG930">
        <v>4.5499999999999999E-2</v>
      </c>
      <c r="DH930">
        <v>1764</v>
      </c>
      <c r="DI930">
        <v>1764</v>
      </c>
      <c r="DM930">
        <v>62</v>
      </c>
    </row>
    <row r="931" spans="91:118" x14ac:dyDescent="0.25">
      <c r="CM931" t="s">
        <v>639</v>
      </c>
      <c r="CN931" t="s">
        <v>2</v>
      </c>
      <c r="CO931" t="s">
        <v>377</v>
      </c>
      <c r="CP931">
        <v>46105</v>
      </c>
      <c r="CQ931">
        <v>1</v>
      </c>
      <c r="CR931">
        <v>1</v>
      </c>
      <c r="CS931">
        <v>1</v>
      </c>
      <c r="CV931">
        <v>3.9953703703703707E-2</v>
      </c>
      <c r="CW931">
        <v>3.9953703703703707E-2</v>
      </c>
      <c r="CX931">
        <v>0.14123842592592592</v>
      </c>
      <c r="CY931">
        <v>0.19027777777777777</v>
      </c>
      <c r="CZ931">
        <v>73</v>
      </c>
      <c r="DA931">
        <v>150</v>
      </c>
      <c r="DB931">
        <v>30</v>
      </c>
      <c r="DC931">
        <v>1.7</v>
      </c>
      <c r="DD931">
        <v>13632</v>
      </c>
      <c r="DE931">
        <v>0.41099999999999998</v>
      </c>
      <c r="DF931">
        <v>1</v>
      </c>
      <c r="DG931">
        <v>3.3300000000000003E-2</v>
      </c>
      <c r="DH931">
        <v>1764</v>
      </c>
      <c r="DI931">
        <v>1764</v>
      </c>
      <c r="DM931">
        <v>62</v>
      </c>
    </row>
    <row r="932" spans="91:118" x14ac:dyDescent="0.25">
      <c r="CM932" t="s">
        <v>639</v>
      </c>
      <c r="CN932" t="s">
        <v>2</v>
      </c>
      <c r="CO932" t="s">
        <v>24</v>
      </c>
      <c r="CP932">
        <v>46108</v>
      </c>
      <c r="CQ932">
        <v>1</v>
      </c>
      <c r="CR932">
        <v>1</v>
      </c>
      <c r="CS932">
        <v>1</v>
      </c>
      <c r="CV932">
        <v>7.0486111111111114E-3</v>
      </c>
      <c r="CW932">
        <v>7.0486111111111114E-3</v>
      </c>
      <c r="CX932">
        <v>0.19569444444444445</v>
      </c>
      <c r="CY932">
        <v>0.15569444444444444</v>
      </c>
      <c r="CZ932">
        <v>68</v>
      </c>
      <c r="DA932">
        <v>119</v>
      </c>
      <c r="DB932">
        <v>15</v>
      </c>
      <c r="DC932">
        <v>1.8</v>
      </c>
      <c r="DD932">
        <v>29972</v>
      </c>
      <c r="DE932">
        <v>0.22059999999999999</v>
      </c>
      <c r="DM932">
        <v>62</v>
      </c>
    </row>
    <row r="933" spans="91:118" x14ac:dyDescent="0.25">
      <c r="CM933" t="s">
        <v>639</v>
      </c>
      <c r="CN933" t="s">
        <v>2</v>
      </c>
      <c r="CO933" t="s">
        <v>42</v>
      </c>
      <c r="CP933">
        <v>46093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62</v>
      </c>
    </row>
    <row r="934" spans="91:118" x14ac:dyDescent="0.25">
      <c r="CM934" t="s">
        <v>639</v>
      </c>
      <c r="CN934" t="s">
        <v>2</v>
      </c>
      <c r="CO934" t="s">
        <v>42</v>
      </c>
      <c r="CP934">
        <v>46108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62</v>
      </c>
    </row>
    <row r="935" spans="91:118" x14ac:dyDescent="0.25">
      <c r="CM935" t="s">
        <v>639</v>
      </c>
      <c r="CN935" t="s">
        <v>2</v>
      </c>
      <c r="CO935" t="s">
        <v>25</v>
      </c>
      <c r="CP935">
        <v>46093</v>
      </c>
      <c r="CQ935">
        <v>1</v>
      </c>
      <c r="CR935">
        <v>1</v>
      </c>
      <c r="CS935">
        <v>1</v>
      </c>
      <c r="CV935">
        <v>4.7916666666666663E-3</v>
      </c>
      <c r="CW935">
        <v>4.7916666666666663E-3</v>
      </c>
      <c r="CX935">
        <v>0.20219907407407409</v>
      </c>
      <c r="CY935">
        <v>0.1393287037037037</v>
      </c>
      <c r="CZ935">
        <v>61</v>
      </c>
      <c r="DA935">
        <v>121</v>
      </c>
      <c r="DB935">
        <v>18</v>
      </c>
      <c r="DC935" t="s">
        <v>760</v>
      </c>
      <c r="DD935">
        <v>29072</v>
      </c>
      <c r="DE935">
        <v>0.29509999999999997</v>
      </c>
      <c r="DM935">
        <v>62</v>
      </c>
    </row>
    <row r="936" spans="91:118" x14ac:dyDescent="0.25">
      <c r="CM936" t="s">
        <v>639</v>
      </c>
      <c r="CN936" t="s">
        <v>2</v>
      </c>
      <c r="CO936" t="s">
        <v>17</v>
      </c>
      <c r="CP936">
        <v>46093</v>
      </c>
      <c r="CQ936">
        <v>1</v>
      </c>
      <c r="CR936">
        <v>1</v>
      </c>
      <c r="CS936">
        <v>1</v>
      </c>
      <c r="CV936">
        <v>1.2592592592592593E-2</v>
      </c>
      <c r="CW936">
        <v>1.2592592592592593E-2</v>
      </c>
      <c r="CX936">
        <v>0.22061342592592592</v>
      </c>
      <c r="CY936">
        <v>8.819444444444445E-2</v>
      </c>
      <c r="CZ936">
        <v>65</v>
      </c>
      <c r="DA936">
        <v>137</v>
      </c>
      <c r="DB936">
        <v>16</v>
      </c>
      <c r="DC936">
        <v>1.6875</v>
      </c>
      <c r="DD936">
        <v>45172</v>
      </c>
      <c r="DE936">
        <v>0.2462</v>
      </c>
      <c r="DM936">
        <v>62</v>
      </c>
    </row>
    <row r="937" spans="91:118" x14ac:dyDescent="0.25">
      <c r="CM937" t="s">
        <v>639</v>
      </c>
      <c r="CN937" t="s">
        <v>2</v>
      </c>
      <c r="CO937" t="s">
        <v>17</v>
      </c>
      <c r="CP937">
        <v>46108</v>
      </c>
      <c r="CQ937">
        <v>1</v>
      </c>
      <c r="CR937">
        <v>1</v>
      </c>
      <c r="CS937">
        <v>1</v>
      </c>
      <c r="CV937">
        <v>6.3425925925925924E-3</v>
      </c>
      <c r="CW937">
        <v>6.3425925925925924E-3</v>
      </c>
      <c r="CX937">
        <v>0.16371527777777778</v>
      </c>
      <c r="CY937">
        <v>0.16778935185185184</v>
      </c>
      <c r="CZ937">
        <v>56</v>
      </c>
      <c r="DA937">
        <v>89</v>
      </c>
      <c r="DB937">
        <v>12</v>
      </c>
      <c r="DC937">
        <v>1.5</v>
      </c>
      <c r="DD937">
        <v>37810</v>
      </c>
      <c r="DE937">
        <v>0.21429999999999999</v>
      </c>
      <c r="DM937">
        <v>62</v>
      </c>
    </row>
    <row r="938" spans="91:118" x14ac:dyDescent="0.25">
      <c r="CM938" t="s">
        <v>639</v>
      </c>
      <c r="CN938" t="s">
        <v>6</v>
      </c>
      <c r="CO938" t="s">
        <v>81</v>
      </c>
      <c r="CP938">
        <v>46091</v>
      </c>
      <c r="CQ938">
        <v>1</v>
      </c>
      <c r="CR938">
        <v>1</v>
      </c>
      <c r="CT938">
        <v>1</v>
      </c>
      <c r="CV938">
        <v>1.1574074074074073E-5</v>
      </c>
      <c r="CW938">
        <v>1.1574074074074073E-5</v>
      </c>
      <c r="CX938">
        <v>0.28239583333333335</v>
      </c>
      <c r="CY938">
        <v>0.12535879629629629</v>
      </c>
      <c r="CZ938">
        <v>91</v>
      </c>
      <c r="DA938">
        <v>185</v>
      </c>
      <c r="DB938">
        <v>16</v>
      </c>
      <c r="DC938">
        <v>1.9375</v>
      </c>
      <c r="DD938">
        <v>33449</v>
      </c>
      <c r="DE938">
        <v>0.17580000000000001</v>
      </c>
      <c r="DF938">
        <v>1</v>
      </c>
      <c r="DG938">
        <v>6.25E-2</v>
      </c>
      <c r="DH938">
        <v>10000</v>
      </c>
      <c r="DI938">
        <v>10000</v>
      </c>
      <c r="DM938">
        <v>62</v>
      </c>
    </row>
    <row r="939" spans="91:118" x14ac:dyDescent="0.25">
      <c r="CM939" t="s">
        <v>639</v>
      </c>
      <c r="CN939" t="s">
        <v>6</v>
      </c>
      <c r="CO939" t="s">
        <v>37</v>
      </c>
      <c r="CP939">
        <v>46105</v>
      </c>
      <c r="CQ939">
        <v>1</v>
      </c>
      <c r="CR939">
        <v>1</v>
      </c>
      <c r="CT939">
        <v>1</v>
      </c>
      <c r="CV939">
        <v>8.1018518518518516E-5</v>
      </c>
      <c r="CW939">
        <v>8.1018518518518516E-5</v>
      </c>
      <c r="CX939">
        <v>0.19498842592592591</v>
      </c>
      <c r="CY939">
        <v>0.11590277777777777</v>
      </c>
      <c r="CZ939">
        <v>64</v>
      </c>
      <c r="DA939">
        <v>90</v>
      </c>
      <c r="DB939">
        <v>15</v>
      </c>
      <c r="DC939" t="s">
        <v>728</v>
      </c>
      <c r="DD939">
        <v>24951</v>
      </c>
      <c r="DE939">
        <v>0.2344</v>
      </c>
      <c r="DF939">
        <v>1</v>
      </c>
      <c r="DG939">
        <v>6.6699999999999995E-2</v>
      </c>
      <c r="DH939">
        <v>280</v>
      </c>
      <c r="DI939">
        <v>280</v>
      </c>
      <c r="DM939">
        <v>62</v>
      </c>
    </row>
    <row r="940" spans="91:118" x14ac:dyDescent="0.25">
      <c r="CM940" t="s">
        <v>639</v>
      </c>
      <c r="CN940" t="s">
        <v>6</v>
      </c>
      <c r="CO940" t="s">
        <v>11</v>
      </c>
      <c r="CP940">
        <v>46083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0.24394675925925927</v>
      </c>
      <c r="CY940">
        <v>8.8969907407407414E-2</v>
      </c>
      <c r="CZ940">
        <v>97</v>
      </c>
      <c r="DA940">
        <v>163</v>
      </c>
      <c r="DB940">
        <v>35</v>
      </c>
      <c r="DC940" t="s">
        <v>783</v>
      </c>
      <c r="DD940">
        <v>16033</v>
      </c>
      <c r="DE940">
        <v>0.36080000000000001</v>
      </c>
      <c r="DF940">
        <v>5</v>
      </c>
      <c r="DG940">
        <v>0.1429</v>
      </c>
      <c r="DH940">
        <v>1637</v>
      </c>
      <c r="DI940">
        <v>327</v>
      </c>
      <c r="DJ940">
        <v>1091</v>
      </c>
      <c r="DK940">
        <v>0.66649999999999998</v>
      </c>
      <c r="DL940">
        <v>0.60709999999999997</v>
      </c>
      <c r="DM940">
        <v>62</v>
      </c>
      <c r="DN940">
        <v>273</v>
      </c>
    </row>
    <row r="941" spans="91:118" x14ac:dyDescent="0.25">
      <c r="CM941" t="s">
        <v>639</v>
      </c>
      <c r="CN941" t="s">
        <v>7</v>
      </c>
      <c r="CO941" t="s">
        <v>58</v>
      </c>
      <c r="CP941">
        <v>46084</v>
      </c>
      <c r="CQ941">
        <v>1</v>
      </c>
      <c r="CR941">
        <v>1</v>
      </c>
      <c r="CV941">
        <v>0</v>
      </c>
      <c r="CW941">
        <v>0</v>
      </c>
      <c r="CX941">
        <v>0</v>
      </c>
      <c r="CY941">
        <v>0</v>
      </c>
      <c r="DM941">
        <v>62</v>
      </c>
    </row>
    <row r="942" spans="91:118" x14ac:dyDescent="0.25">
      <c r="CM942" t="s">
        <v>639</v>
      </c>
      <c r="CN942" t="s">
        <v>7</v>
      </c>
      <c r="CO942" t="s">
        <v>58</v>
      </c>
      <c r="CP942">
        <v>46094</v>
      </c>
      <c r="CQ942">
        <v>1</v>
      </c>
      <c r="CR942">
        <v>1</v>
      </c>
      <c r="CV942">
        <v>0</v>
      </c>
      <c r="CW942">
        <v>0</v>
      </c>
      <c r="CX942">
        <v>0</v>
      </c>
      <c r="CY942">
        <v>0</v>
      </c>
      <c r="DM942">
        <v>62</v>
      </c>
    </row>
    <row r="943" spans="91:118" x14ac:dyDescent="0.25">
      <c r="CM943" t="s">
        <v>639</v>
      </c>
      <c r="CN943" t="s">
        <v>7</v>
      </c>
      <c r="CO943" t="s">
        <v>41</v>
      </c>
      <c r="CP943">
        <v>46091</v>
      </c>
      <c r="CQ943">
        <v>1</v>
      </c>
      <c r="CR943">
        <v>1</v>
      </c>
      <c r="CT943">
        <v>1</v>
      </c>
      <c r="CV943">
        <v>5.3240740740740744E-4</v>
      </c>
      <c r="CW943">
        <v>5.3240740740740744E-4</v>
      </c>
      <c r="CX943">
        <v>0.25172453703703701</v>
      </c>
      <c r="CY943">
        <v>0.12376157407407408</v>
      </c>
      <c r="CZ943">
        <v>106</v>
      </c>
      <c r="DA943">
        <v>208</v>
      </c>
      <c r="DB943">
        <v>36</v>
      </c>
      <c r="DC943">
        <v>1.5</v>
      </c>
      <c r="DD943">
        <v>6146</v>
      </c>
      <c r="DE943">
        <v>0.33960000000000001</v>
      </c>
      <c r="DF943">
        <v>1</v>
      </c>
      <c r="DG943">
        <v>2.7799999999999998E-2</v>
      </c>
      <c r="DH943">
        <v>195</v>
      </c>
      <c r="DI943">
        <v>195</v>
      </c>
      <c r="DM943">
        <v>62</v>
      </c>
    </row>
    <row r="944" spans="91:118" x14ac:dyDescent="0.25">
      <c r="CM944" t="s">
        <v>639</v>
      </c>
      <c r="CN944" t="s">
        <v>7</v>
      </c>
      <c r="CO944" t="s">
        <v>495</v>
      </c>
      <c r="CP944">
        <v>46087</v>
      </c>
      <c r="CQ944">
        <v>1</v>
      </c>
      <c r="CR944">
        <v>1</v>
      </c>
      <c r="CT944">
        <v>1</v>
      </c>
      <c r="CV944">
        <v>1.6203703703703703E-4</v>
      </c>
      <c r="CW944">
        <v>1.6203703703703703E-4</v>
      </c>
      <c r="CX944">
        <v>0.23180555555555554</v>
      </c>
      <c r="CY944">
        <v>0.10493055555555555</v>
      </c>
      <c r="CZ944">
        <v>115</v>
      </c>
      <c r="DA944">
        <v>232</v>
      </c>
      <c r="DB944">
        <v>29</v>
      </c>
      <c r="DC944" t="s">
        <v>1015</v>
      </c>
      <c r="DD944">
        <v>8173</v>
      </c>
      <c r="DE944">
        <v>0.25219999999999998</v>
      </c>
      <c r="DF944">
        <v>2</v>
      </c>
      <c r="DG944">
        <v>6.9000000000000006E-2</v>
      </c>
      <c r="DH944">
        <v>310</v>
      </c>
      <c r="DI944">
        <v>155</v>
      </c>
      <c r="DJ944">
        <v>200</v>
      </c>
      <c r="DK944">
        <v>0.6452</v>
      </c>
      <c r="DL944">
        <v>0.11119999999999999</v>
      </c>
      <c r="DM944">
        <v>62</v>
      </c>
      <c r="DN944">
        <v>200</v>
      </c>
    </row>
    <row r="945" spans="91:118" x14ac:dyDescent="0.25">
      <c r="CM945" t="s">
        <v>639</v>
      </c>
      <c r="CN945" t="s">
        <v>7</v>
      </c>
      <c r="CO945" t="s">
        <v>495</v>
      </c>
      <c r="CP945">
        <v>46101</v>
      </c>
      <c r="CQ945">
        <v>1</v>
      </c>
      <c r="CR945">
        <v>1</v>
      </c>
      <c r="CS945">
        <v>1</v>
      </c>
      <c r="CV945">
        <v>4.2361111111111115E-3</v>
      </c>
      <c r="CW945">
        <v>4.2361111111111115E-3</v>
      </c>
      <c r="CX945">
        <v>0.13114583333333332</v>
      </c>
      <c r="CY945">
        <v>0.18562500000000001</v>
      </c>
      <c r="CZ945">
        <v>113</v>
      </c>
      <c r="DA945">
        <v>256</v>
      </c>
      <c r="DB945">
        <v>33</v>
      </c>
      <c r="DC945" t="s">
        <v>678</v>
      </c>
      <c r="DD945">
        <v>6299</v>
      </c>
      <c r="DE945">
        <v>0.29199999999999998</v>
      </c>
      <c r="DF945">
        <v>2</v>
      </c>
      <c r="DG945">
        <v>6.0600000000000001E-2</v>
      </c>
      <c r="DH945">
        <v>700</v>
      </c>
      <c r="DI945">
        <v>350</v>
      </c>
      <c r="DJ945">
        <v>200</v>
      </c>
      <c r="DK945">
        <v>0.28570000000000001</v>
      </c>
      <c r="DL945">
        <v>6.6900000000000001E-2</v>
      </c>
      <c r="DM945">
        <v>62</v>
      </c>
      <c r="DN945">
        <v>200</v>
      </c>
    </row>
    <row r="946" spans="91:118" x14ac:dyDescent="0.25">
      <c r="CM946" t="s">
        <v>639</v>
      </c>
      <c r="CN946" t="s">
        <v>7</v>
      </c>
      <c r="CO946" t="s">
        <v>565</v>
      </c>
      <c r="CP946">
        <v>46084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62</v>
      </c>
    </row>
    <row r="947" spans="91:118" x14ac:dyDescent="0.25">
      <c r="CM947" t="s">
        <v>639</v>
      </c>
      <c r="CN947" t="s">
        <v>7</v>
      </c>
      <c r="CO947" t="s">
        <v>565</v>
      </c>
      <c r="CP947">
        <v>46106</v>
      </c>
      <c r="CQ947">
        <v>1</v>
      </c>
      <c r="CR947">
        <v>1</v>
      </c>
      <c r="CT947">
        <v>1</v>
      </c>
      <c r="CV947">
        <v>4.861111111111111E-4</v>
      </c>
      <c r="CW947">
        <v>4.861111111111111E-4</v>
      </c>
      <c r="CX947">
        <v>0.14201388888888888</v>
      </c>
      <c r="CY947">
        <v>0.18283564814814815</v>
      </c>
      <c r="CZ947">
        <v>76</v>
      </c>
      <c r="DA947">
        <v>152</v>
      </c>
      <c r="DB947">
        <v>32</v>
      </c>
      <c r="DC947">
        <v>1.78125</v>
      </c>
      <c r="DD947">
        <v>14174</v>
      </c>
      <c r="DE947">
        <v>0.42109999999999997</v>
      </c>
      <c r="DF947">
        <v>1</v>
      </c>
      <c r="DG947">
        <v>3.1300000000000001E-2</v>
      </c>
      <c r="DH947">
        <v>3200</v>
      </c>
      <c r="DI947">
        <v>3200</v>
      </c>
      <c r="DM947">
        <v>62</v>
      </c>
    </row>
    <row r="948" spans="91:118" x14ac:dyDescent="0.25">
      <c r="CM948" t="s">
        <v>639</v>
      </c>
      <c r="CN948" t="s">
        <v>7</v>
      </c>
      <c r="CO948" t="s">
        <v>549</v>
      </c>
      <c r="CP948">
        <v>46093</v>
      </c>
      <c r="CQ948">
        <v>1</v>
      </c>
      <c r="CR948">
        <v>1</v>
      </c>
      <c r="CT948">
        <v>1</v>
      </c>
      <c r="CV948">
        <v>0</v>
      </c>
      <c r="CW948">
        <v>0</v>
      </c>
      <c r="CX948">
        <v>0.26457175925925924</v>
      </c>
      <c r="CY948">
        <v>9.3518518518518515E-2</v>
      </c>
      <c r="CZ948">
        <v>160</v>
      </c>
      <c r="DA948">
        <v>273</v>
      </c>
      <c r="DB948">
        <v>58</v>
      </c>
      <c r="DC948" t="s">
        <v>907</v>
      </c>
      <c r="DD948">
        <v>4823</v>
      </c>
      <c r="DE948">
        <v>0.36249999999999999</v>
      </c>
      <c r="DF948">
        <v>1</v>
      </c>
      <c r="DG948">
        <v>1.72E-2</v>
      </c>
      <c r="DH948">
        <v>2800</v>
      </c>
      <c r="DI948">
        <v>2800</v>
      </c>
      <c r="DM948">
        <v>62</v>
      </c>
    </row>
    <row r="949" spans="91:118" x14ac:dyDescent="0.25">
      <c r="CM949" t="s">
        <v>639</v>
      </c>
      <c r="CN949" t="s">
        <v>7</v>
      </c>
      <c r="CO949" t="s">
        <v>549</v>
      </c>
      <c r="CP949">
        <v>46112</v>
      </c>
      <c r="CQ949">
        <v>1</v>
      </c>
      <c r="CR949">
        <v>1</v>
      </c>
      <c r="CS949">
        <v>1</v>
      </c>
      <c r="CV949">
        <v>1.5659722222222221E-2</v>
      </c>
      <c r="CW949">
        <v>1.5659722222222221E-2</v>
      </c>
      <c r="CX949">
        <v>0.20239583333333333</v>
      </c>
      <c r="CY949">
        <v>0.18457175925925925</v>
      </c>
      <c r="CZ949">
        <v>135</v>
      </c>
      <c r="DA949">
        <v>208</v>
      </c>
      <c r="DB949">
        <v>42</v>
      </c>
      <c r="DC949" t="s">
        <v>1164</v>
      </c>
      <c r="DD949">
        <v>15136</v>
      </c>
      <c r="DE949">
        <v>0.31109999999999999</v>
      </c>
      <c r="DF949">
        <v>1</v>
      </c>
      <c r="DG949">
        <v>2.3800000000000002E-2</v>
      </c>
      <c r="DH949">
        <v>700</v>
      </c>
      <c r="DI949">
        <v>700</v>
      </c>
      <c r="DJ949">
        <v>700</v>
      </c>
      <c r="DK949">
        <v>1</v>
      </c>
      <c r="DL949">
        <v>9.6500000000000002E-2</v>
      </c>
      <c r="DM949">
        <v>62</v>
      </c>
      <c r="DN949">
        <v>700</v>
      </c>
    </row>
    <row r="950" spans="91:118" x14ac:dyDescent="0.25">
      <c r="CM950" t="s">
        <v>639</v>
      </c>
      <c r="CN950" t="s">
        <v>7</v>
      </c>
      <c r="CO950" t="s">
        <v>566</v>
      </c>
      <c r="CP950">
        <v>46084</v>
      </c>
      <c r="CQ950">
        <v>1</v>
      </c>
      <c r="CR950">
        <v>1</v>
      </c>
      <c r="CU950">
        <v>1</v>
      </c>
      <c r="CV950">
        <v>0</v>
      </c>
      <c r="CW950">
        <v>0</v>
      </c>
      <c r="CX950">
        <v>0</v>
      </c>
      <c r="CY950">
        <v>0</v>
      </c>
      <c r="DM950">
        <v>62</v>
      </c>
    </row>
    <row r="951" spans="91:118" x14ac:dyDescent="0.25">
      <c r="CM951" t="s">
        <v>639</v>
      </c>
      <c r="CN951" t="s">
        <v>7</v>
      </c>
      <c r="CO951" t="s">
        <v>566</v>
      </c>
      <c r="CP951">
        <v>46094</v>
      </c>
      <c r="CQ951">
        <v>1</v>
      </c>
      <c r="CR951">
        <v>1</v>
      </c>
      <c r="CS951">
        <v>1</v>
      </c>
      <c r="CV951">
        <v>1.275462962962963E-2</v>
      </c>
      <c r="CW951">
        <v>1.275462962962963E-2</v>
      </c>
      <c r="CX951">
        <v>0.19158564814814816</v>
      </c>
      <c r="CY951">
        <v>0.15811342592592592</v>
      </c>
      <c r="CZ951">
        <v>102</v>
      </c>
      <c r="DA951">
        <v>137</v>
      </c>
      <c r="DB951">
        <v>51</v>
      </c>
      <c r="DC951" t="s">
        <v>1165</v>
      </c>
      <c r="DD951">
        <v>12227</v>
      </c>
      <c r="DE951">
        <v>0.5</v>
      </c>
      <c r="DM951">
        <v>62</v>
      </c>
    </row>
    <row r="952" spans="91:118" x14ac:dyDescent="0.25">
      <c r="CM952" t="s">
        <v>639</v>
      </c>
      <c r="CN952" t="s">
        <v>7</v>
      </c>
      <c r="CO952" t="s">
        <v>73</v>
      </c>
      <c r="CP952">
        <v>46084</v>
      </c>
      <c r="CQ952">
        <v>1</v>
      </c>
      <c r="CR952">
        <v>1</v>
      </c>
      <c r="CS952">
        <v>1</v>
      </c>
      <c r="CV952">
        <v>9.5833333333333326E-3</v>
      </c>
      <c r="CW952">
        <v>9.5833333333333326E-3</v>
      </c>
      <c r="CX952">
        <v>0.30898148148148147</v>
      </c>
      <c r="CY952">
        <v>9.869212962962963E-2</v>
      </c>
      <c r="CZ952">
        <v>104</v>
      </c>
      <c r="DA952">
        <v>168</v>
      </c>
      <c r="DB952">
        <v>24</v>
      </c>
      <c r="DC952" t="s">
        <v>723</v>
      </c>
      <c r="DD952">
        <v>19723</v>
      </c>
      <c r="DE952">
        <v>0.23080000000000001</v>
      </c>
      <c r="DM952">
        <v>62</v>
      </c>
    </row>
    <row r="953" spans="91:118" x14ac:dyDescent="0.25">
      <c r="CM953" t="s">
        <v>639</v>
      </c>
      <c r="CN953" t="s">
        <v>3</v>
      </c>
      <c r="CO953" t="s">
        <v>32</v>
      </c>
      <c r="CP953">
        <v>46087</v>
      </c>
      <c r="CQ953">
        <v>1</v>
      </c>
      <c r="CR953">
        <v>1</v>
      </c>
      <c r="CT953">
        <v>1</v>
      </c>
      <c r="CV953">
        <v>3.2407407407407406E-4</v>
      </c>
      <c r="CW953">
        <v>3.2407407407407406E-4</v>
      </c>
      <c r="CX953">
        <v>0.24010416666666667</v>
      </c>
      <c r="CY953">
        <v>9.375E-2</v>
      </c>
      <c r="CZ953">
        <v>66</v>
      </c>
      <c r="DA953">
        <v>174</v>
      </c>
      <c r="DB953">
        <v>23</v>
      </c>
      <c r="DC953" t="s">
        <v>900</v>
      </c>
      <c r="DD953">
        <v>29744</v>
      </c>
      <c r="DE953">
        <v>0.34849999999999998</v>
      </c>
      <c r="DF953">
        <v>1</v>
      </c>
      <c r="DG953">
        <v>4.3499999999999997E-2</v>
      </c>
      <c r="DH953">
        <v>250</v>
      </c>
      <c r="DI953">
        <v>250</v>
      </c>
      <c r="DM953">
        <v>62</v>
      </c>
    </row>
    <row r="954" spans="91:118" x14ac:dyDescent="0.25">
      <c r="CM954" t="s">
        <v>639</v>
      </c>
      <c r="CN954" t="s">
        <v>3</v>
      </c>
      <c r="CO954" t="s">
        <v>96</v>
      </c>
      <c r="CP954">
        <v>46097</v>
      </c>
      <c r="CQ954">
        <v>1</v>
      </c>
      <c r="CR954">
        <v>1</v>
      </c>
      <c r="CU954">
        <v>1</v>
      </c>
      <c r="CV954">
        <v>0</v>
      </c>
      <c r="CW954">
        <v>0</v>
      </c>
      <c r="CX954">
        <v>0</v>
      </c>
      <c r="CY954">
        <v>0</v>
      </c>
      <c r="DM954">
        <v>62</v>
      </c>
    </row>
    <row r="955" spans="91:118" x14ac:dyDescent="0.25">
      <c r="CM955" t="s">
        <v>639</v>
      </c>
      <c r="CN955" t="s">
        <v>3</v>
      </c>
      <c r="CO955" t="s">
        <v>29</v>
      </c>
      <c r="CP955">
        <v>46097</v>
      </c>
      <c r="CQ955">
        <v>1</v>
      </c>
      <c r="CR955">
        <v>1</v>
      </c>
      <c r="CS955">
        <v>1</v>
      </c>
      <c r="CV955">
        <v>5.5902777777777773E-3</v>
      </c>
      <c r="CW955">
        <v>5.5902777777777773E-3</v>
      </c>
      <c r="CX955">
        <v>0.28372685185185187</v>
      </c>
      <c r="CY955">
        <v>0.13616898148148149</v>
      </c>
      <c r="CZ955">
        <v>148</v>
      </c>
      <c r="DA955">
        <v>276</v>
      </c>
      <c r="DB955">
        <v>32</v>
      </c>
      <c r="DC955">
        <v>1.875</v>
      </c>
      <c r="DD955">
        <v>11139</v>
      </c>
      <c r="DE955">
        <v>0.2162</v>
      </c>
      <c r="DM955">
        <v>62</v>
      </c>
    </row>
    <row r="956" spans="91:118" x14ac:dyDescent="0.25">
      <c r="CM956" t="s">
        <v>639</v>
      </c>
      <c r="CN956" t="s">
        <v>3</v>
      </c>
      <c r="CO956" t="s">
        <v>79</v>
      </c>
      <c r="CP956">
        <v>46093</v>
      </c>
      <c r="CQ956">
        <v>1</v>
      </c>
      <c r="CR956">
        <v>1</v>
      </c>
      <c r="CT956">
        <v>1</v>
      </c>
      <c r="CV956">
        <v>0</v>
      </c>
      <c r="CW956">
        <v>0</v>
      </c>
      <c r="CX956">
        <v>0.22364583333333332</v>
      </c>
      <c r="CY956">
        <v>0.10296296296296296</v>
      </c>
      <c r="CZ956">
        <v>68</v>
      </c>
      <c r="DA956">
        <v>177</v>
      </c>
      <c r="DB956">
        <v>21</v>
      </c>
      <c r="DC956" t="s">
        <v>757</v>
      </c>
      <c r="DD956">
        <v>20153</v>
      </c>
      <c r="DE956">
        <v>0.30880000000000002</v>
      </c>
      <c r="DF956">
        <v>1</v>
      </c>
      <c r="DG956">
        <v>4.7600000000000003E-2</v>
      </c>
      <c r="DH956">
        <v>200</v>
      </c>
      <c r="DI956">
        <v>200</v>
      </c>
      <c r="DM956">
        <v>62</v>
      </c>
    </row>
    <row r="957" spans="91:118" x14ac:dyDescent="0.25">
      <c r="CM957" t="s">
        <v>639</v>
      </c>
      <c r="CN957" t="s">
        <v>3</v>
      </c>
      <c r="CO957" t="s">
        <v>78</v>
      </c>
      <c r="CP957">
        <v>46085</v>
      </c>
      <c r="CQ957">
        <v>1</v>
      </c>
      <c r="CR957">
        <v>1</v>
      </c>
      <c r="CV957">
        <v>3.5879629629629629E-4</v>
      </c>
      <c r="CW957">
        <v>3.5879629629629629E-4</v>
      </c>
      <c r="CX957">
        <v>0.20457175925925927</v>
      </c>
      <c r="CY957">
        <v>0.16876157407407408</v>
      </c>
      <c r="CZ957">
        <v>54</v>
      </c>
      <c r="DA957">
        <v>97</v>
      </c>
      <c r="DB957">
        <v>26</v>
      </c>
      <c r="DC957" t="s">
        <v>769</v>
      </c>
      <c r="DD957">
        <v>21662</v>
      </c>
      <c r="DE957">
        <v>0.48149999999999998</v>
      </c>
      <c r="DF957">
        <v>2</v>
      </c>
      <c r="DG957">
        <v>7.6899999999999996E-2</v>
      </c>
      <c r="DH957">
        <v>680</v>
      </c>
      <c r="DI957">
        <v>340</v>
      </c>
      <c r="DJ957">
        <v>300</v>
      </c>
      <c r="DK957">
        <v>0.44119999999999998</v>
      </c>
      <c r="DM957">
        <v>62</v>
      </c>
      <c r="DN957">
        <v>300</v>
      </c>
    </row>
    <row r="958" spans="91:118" x14ac:dyDescent="0.25">
      <c r="CM958" t="s">
        <v>639</v>
      </c>
      <c r="CN958" t="s">
        <v>2</v>
      </c>
      <c r="CO958" t="s">
        <v>22</v>
      </c>
      <c r="CP958">
        <v>46111</v>
      </c>
      <c r="CQ958">
        <v>1</v>
      </c>
      <c r="CR958">
        <v>1</v>
      </c>
      <c r="CS958">
        <v>1</v>
      </c>
      <c r="CV958">
        <v>6.0185185185185185E-3</v>
      </c>
      <c r="CW958">
        <v>6.0185185185185185E-3</v>
      </c>
      <c r="CX958">
        <v>0.21076388888888889</v>
      </c>
      <c r="CY958">
        <v>0.16300925925925927</v>
      </c>
      <c r="CZ958">
        <v>67</v>
      </c>
      <c r="DA958">
        <v>117</v>
      </c>
      <c r="DB958">
        <v>21</v>
      </c>
      <c r="DC958" t="s">
        <v>808</v>
      </c>
      <c r="DD958">
        <v>32843</v>
      </c>
      <c r="DE958">
        <v>0.31340000000000001</v>
      </c>
      <c r="DM958">
        <v>60</v>
      </c>
    </row>
    <row r="959" spans="91:118" x14ac:dyDescent="0.25">
      <c r="CM959" t="s">
        <v>639</v>
      </c>
      <c r="CN959" t="s">
        <v>2</v>
      </c>
      <c r="CO959" t="s">
        <v>24</v>
      </c>
      <c r="CP959">
        <v>46111</v>
      </c>
      <c r="CQ959">
        <v>1</v>
      </c>
      <c r="CR959">
        <v>1</v>
      </c>
      <c r="CV959">
        <v>3.8773148148148148E-3</v>
      </c>
      <c r="CW959">
        <v>3.8773148148148148E-3</v>
      </c>
      <c r="CX959">
        <v>0.22363425925925925</v>
      </c>
      <c r="CY959">
        <v>0.16995370370370369</v>
      </c>
      <c r="CZ959">
        <v>75</v>
      </c>
      <c r="DA959">
        <v>147</v>
      </c>
      <c r="DB959">
        <v>32</v>
      </c>
      <c r="DC959">
        <v>2</v>
      </c>
      <c r="DD959">
        <v>39799</v>
      </c>
      <c r="DE959">
        <v>0.42670000000000002</v>
      </c>
      <c r="DM959">
        <v>60</v>
      </c>
    </row>
    <row r="960" spans="91:118" x14ac:dyDescent="0.25">
      <c r="CM960" t="s">
        <v>639</v>
      </c>
      <c r="CN960" t="s">
        <v>2</v>
      </c>
      <c r="CO960" t="s">
        <v>24</v>
      </c>
      <c r="CP960">
        <v>46112</v>
      </c>
      <c r="CQ960">
        <v>1</v>
      </c>
      <c r="CR960">
        <v>1</v>
      </c>
      <c r="CS960">
        <v>1</v>
      </c>
      <c r="CV960">
        <v>7.743055555555556E-3</v>
      </c>
      <c r="CW960">
        <v>7.743055555555556E-3</v>
      </c>
      <c r="CX960">
        <v>0.15732638888888889</v>
      </c>
      <c r="CY960">
        <v>0.22518518518518518</v>
      </c>
      <c r="CZ960">
        <v>52</v>
      </c>
      <c r="DA960">
        <v>106</v>
      </c>
      <c r="DB960">
        <v>24</v>
      </c>
      <c r="DC960" t="s">
        <v>1166</v>
      </c>
      <c r="DD960">
        <v>22056</v>
      </c>
      <c r="DE960">
        <v>0.46150000000000002</v>
      </c>
      <c r="DF960">
        <v>1</v>
      </c>
      <c r="DG960">
        <v>4.1700000000000001E-2</v>
      </c>
      <c r="DH960">
        <v>1500</v>
      </c>
      <c r="DI960">
        <v>1500</v>
      </c>
      <c r="DJ960">
        <v>600</v>
      </c>
      <c r="DK960">
        <v>0.4</v>
      </c>
      <c r="DM960">
        <v>60</v>
      </c>
      <c r="DN960">
        <v>600</v>
      </c>
    </row>
    <row r="961" spans="91:117" x14ac:dyDescent="0.25">
      <c r="CM961" t="s">
        <v>639</v>
      </c>
      <c r="CN961" t="s">
        <v>2</v>
      </c>
      <c r="CO961" t="s">
        <v>13</v>
      </c>
      <c r="CP961">
        <v>46105</v>
      </c>
      <c r="CQ961">
        <v>1</v>
      </c>
      <c r="CR961">
        <v>1</v>
      </c>
      <c r="CS961">
        <v>1</v>
      </c>
      <c r="CV961">
        <v>7.5347222222222222E-3</v>
      </c>
      <c r="CW961">
        <v>7.5347222222222222E-3</v>
      </c>
      <c r="CX961">
        <v>0.22914351851851852</v>
      </c>
      <c r="CY961">
        <v>0.12103009259259259</v>
      </c>
      <c r="CZ961">
        <v>101</v>
      </c>
      <c r="DA961">
        <v>235</v>
      </c>
      <c r="DB961">
        <v>26</v>
      </c>
      <c r="DC961" t="s">
        <v>738</v>
      </c>
      <c r="DD961">
        <v>41711</v>
      </c>
      <c r="DE961">
        <v>0.25740000000000002</v>
      </c>
      <c r="DM961">
        <v>60</v>
      </c>
    </row>
    <row r="962" spans="91:117" x14ac:dyDescent="0.25">
      <c r="CM962" t="s">
        <v>639</v>
      </c>
      <c r="CN962" t="s">
        <v>2</v>
      </c>
      <c r="CO962" t="s">
        <v>13</v>
      </c>
      <c r="CP962">
        <v>46111</v>
      </c>
      <c r="CQ962">
        <v>1</v>
      </c>
      <c r="CR962">
        <v>1</v>
      </c>
      <c r="CS962">
        <v>1</v>
      </c>
      <c r="CV962">
        <v>1.4293981481481482E-2</v>
      </c>
      <c r="CW962">
        <v>1.4293981481481482E-2</v>
      </c>
      <c r="CX962">
        <v>0.19035879629629629</v>
      </c>
      <c r="CY962">
        <v>0.16594907407407408</v>
      </c>
      <c r="CZ962">
        <v>75</v>
      </c>
      <c r="DA962">
        <v>151</v>
      </c>
      <c r="DB962">
        <v>16</v>
      </c>
      <c r="DC962">
        <v>1.6875</v>
      </c>
      <c r="DD962">
        <v>29397</v>
      </c>
      <c r="DE962">
        <v>0.21329999999999999</v>
      </c>
      <c r="DM962">
        <v>60</v>
      </c>
    </row>
    <row r="963" spans="91:117" x14ac:dyDescent="0.25">
      <c r="CM963" t="s">
        <v>639</v>
      </c>
      <c r="CN963" t="s">
        <v>2</v>
      </c>
      <c r="CO963" t="s">
        <v>42</v>
      </c>
      <c r="CP963">
        <v>46101</v>
      </c>
      <c r="CQ963">
        <v>1</v>
      </c>
      <c r="CR963">
        <v>1</v>
      </c>
      <c r="CV963">
        <v>0</v>
      </c>
      <c r="CW963">
        <v>0</v>
      </c>
      <c r="CX963">
        <v>0</v>
      </c>
      <c r="CY963">
        <v>0</v>
      </c>
      <c r="DM963">
        <v>60</v>
      </c>
    </row>
    <row r="964" spans="91:117" x14ac:dyDescent="0.25">
      <c r="CM964" t="s">
        <v>639</v>
      </c>
      <c r="CN964" t="s">
        <v>2</v>
      </c>
      <c r="CO964" t="s">
        <v>42</v>
      </c>
      <c r="CP964">
        <v>46105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60</v>
      </c>
    </row>
    <row r="965" spans="91:117" x14ac:dyDescent="0.25">
      <c r="CM965" t="s">
        <v>639</v>
      </c>
      <c r="CN965" t="s">
        <v>2</v>
      </c>
      <c r="CO965" t="s">
        <v>42</v>
      </c>
      <c r="CP965">
        <v>46107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60</v>
      </c>
    </row>
    <row r="966" spans="91:117" x14ac:dyDescent="0.25">
      <c r="CM966" t="s">
        <v>639</v>
      </c>
      <c r="CN966" t="s">
        <v>2</v>
      </c>
      <c r="CO966" t="s">
        <v>42</v>
      </c>
      <c r="CP966">
        <v>46111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60</v>
      </c>
    </row>
    <row r="967" spans="91:117" x14ac:dyDescent="0.25">
      <c r="CM967" t="s">
        <v>639</v>
      </c>
      <c r="CN967" t="s">
        <v>2</v>
      </c>
      <c r="CO967" t="s">
        <v>25</v>
      </c>
      <c r="CP967">
        <v>46101</v>
      </c>
      <c r="CQ967">
        <v>1</v>
      </c>
      <c r="CR967">
        <v>1</v>
      </c>
      <c r="CS967">
        <v>1</v>
      </c>
      <c r="CV967">
        <v>1.3356481481481481E-2</v>
      </c>
      <c r="CW967">
        <v>1.3356481481481481E-2</v>
      </c>
      <c r="CX967">
        <v>0.18814814814814815</v>
      </c>
      <c r="CY967">
        <v>0.12087962962962963</v>
      </c>
      <c r="CZ967">
        <v>44</v>
      </c>
      <c r="DA967">
        <v>81</v>
      </c>
      <c r="DB967">
        <v>12</v>
      </c>
      <c r="DC967" t="s">
        <v>816</v>
      </c>
      <c r="DD967">
        <v>33440</v>
      </c>
      <c r="DE967">
        <v>0.2727</v>
      </c>
      <c r="DM967">
        <v>60</v>
      </c>
    </row>
    <row r="968" spans="91:117" x14ac:dyDescent="0.25">
      <c r="CM968" t="s">
        <v>639</v>
      </c>
      <c r="CN968" t="s">
        <v>2</v>
      </c>
      <c r="CO968" t="s">
        <v>25</v>
      </c>
      <c r="CP968">
        <v>46105</v>
      </c>
      <c r="CQ968">
        <v>1</v>
      </c>
      <c r="CR968">
        <v>1</v>
      </c>
      <c r="CS968">
        <v>1</v>
      </c>
      <c r="CV968">
        <v>6.5277777777777782E-3</v>
      </c>
      <c r="CW968">
        <v>6.5277777777777782E-3</v>
      </c>
      <c r="CX968">
        <v>0.20853009259259259</v>
      </c>
      <c r="CY968">
        <v>0.12255787037037037</v>
      </c>
      <c r="CZ968">
        <v>60</v>
      </c>
      <c r="DA968">
        <v>110</v>
      </c>
      <c r="DB968">
        <v>26</v>
      </c>
      <c r="DC968" t="s">
        <v>762</v>
      </c>
      <c r="DD968">
        <v>18368</v>
      </c>
      <c r="DE968">
        <v>0.43330000000000002</v>
      </c>
      <c r="DM968">
        <v>60</v>
      </c>
    </row>
    <row r="969" spans="91:117" x14ac:dyDescent="0.25">
      <c r="CM969" t="s">
        <v>639</v>
      </c>
      <c r="CN969" t="s">
        <v>2</v>
      </c>
      <c r="CO969" t="s">
        <v>25</v>
      </c>
      <c r="CP969">
        <v>46107</v>
      </c>
      <c r="CQ969">
        <v>1</v>
      </c>
      <c r="CR969">
        <v>1</v>
      </c>
      <c r="CS969">
        <v>1</v>
      </c>
      <c r="CV969">
        <v>1.3657407407407408E-2</v>
      </c>
      <c r="CW969">
        <v>1.3657407407407408E-2</v>
      </c>
      <c r="CX969">
        <v>0.16333333333333333</v>
      </c>
      <c r="CY969">
        <v>0.15925925925925927</v>
      </c>
      <c r="CZ969">
        <v>69</v>
      </c>
      <c r="DA969">
        <v>100</v>
      </c>
      <c r="DB969">
        <v>9</v>
      </c>
      <c r="DC969" t="s">
        <v>679</v>
      </c>
      <c r="DD969">
        <v>26159</v>
      </c>
      <c r="DE969">
        <v>0.13039999999999999</v>
      </c>
      <c r="DM969">
        <v>60</v>
      </c>
    </row>
    <row r="970" spans="91:117" x14ac:dyDescent="0.25">
      <c r="CM970" t="s">
        <v>639</v>
      </c>
      <c r="CN970" t="s">
        <v>2</v>
      </c>
      <c r="CO970" t="s">
        <v>17</v>
      </c>
      <c r="CP970">
        <v>46111</v>
      </c>
      <c r="CQ970">
        <v>1</v>
      </c>
      <c r="CR970">
        <v>1</v>
      </c>
      <c r="CS970">
        <v>1</v>
      </c>
      <c r="CV970">
        <v>6.3194444444444444E-3</v>
      </c>
      <c r="CW970">
        <v>6.3194444444444444E-3</v>
      </c>
      <c r="CX970">
        <v>0.17406250000000001</v>
      </c>
      <c r="CY970">
        <v>0.15740740740740741</v>
      </c>
      <c r="CZ970">
        <v>50</v>
      </c>
      <c r="DA970">
        <v>93</v>
      </c>
      <c r="DB970">
        <v>12</v>
      </c>
      <c r="DC970">
        <v>1.75</v>
      </c>
      <c r="DD970">
        <v>20319</v>
      </c>
      <c r="DE970">
        <v>0.24</v>
      </c>
      <c r="DM970">
        <v>60</v>
      </c>
    </row>
    <row r="971" spans="91:117" x14ac:dyDescent="0.25">
      <c r="CM971" t="s">
        <v>639</v>
      </c>
      <c r="CN971" t="s">
        <v>6</v>
      </c>
      <c r="CO971" t="s">
        <v>19</v>
      </c>
      <c r="CP971">
        <v>46097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0.33591435185185187</v>
      </c>
      <c r="CY971">
        <v>0.10856481481481481</v>
      </c>
      <c r="CZ971">
        <v>283</v>
      </c>
      <c r="DA971">
        <v>413</v>
      </c>
      <c r="DB971">
        <v>33</v>
      </c>
      <c r="DC971" t="s">
        <v>1167</v>
      </c>
      <c r="DD971">
        <v>29036</v>
      </c>
      <c r="DE971">
        <v>0.1166</v>
      </c>
      <c r="DM971">
        <v>60</v>
      </c>
    </row>
    <row r="972" spans="91:117" x14ac:dyDescent="0.25">
      <c r="CM972" t="s">
        <v>639</v>
      </c>
      <c r="CN972" t="s">
        <v>6</v>
      </c>
      <c r="CO972" t="s">
        <v>80</v>
      </c>
      <c r="CP972">
        <v>46097</v>
      </c>
      <c r="CQ972">
        <v>1</v>
      </c>
      <c r="CR972">
        <v>1</v>
      </c>
      <c r="CT972">
        <v>1</v>
      </c>
      <c r="CV972">
        <v>2.0833333333333335E-4</v>
      </c>
      <c r="CW972">
        <v>2.0833333333333335E-4</v>
      </c>
      <c r="CX972">
        <v>0.28219907407407407</v>
      </c>
      <c r="CY972">
        <v>0.14083333333333334</v>
      </c>
      <c r="CZ972">
        <v>95</v>
      </c>
      <c r="DA972">
        <v>167</v>
      </c>
      <c r="DB972">
        <v>17</v>
      </c>
      <c r="DC972" t="s">
        <v>718</v>
      </c>
      <c r="DD972">
        <v>52370</v>
      </c>
      <c r="DE972">
        <v>0.1789</v>
      </c>
      <c r="DM972">
        <v>60</v>
      </c>
    </row>
    <row r="973" spans="91:117" x14ac:dyDescent="0.25">
      <c r="CM973" t="s">
        <v>639</v>
      </c>
      <c r="CN973" t="s">
        <v>6</v>
      </c>
      <c r="CO973" t="s">
        <v>26</v>
      </c>
      <c r="CP973">
        <v>46108</v>
      </c>
      <c r="CQ973">
        <v>1</v>
      </c>
      <c r="CR973">
        <v>1</v>
      </c>
      <c r="CV973">
        <v>0</v>
      </c>
      <c r="CW973">
        <v>0</v>
      </c>
      <c r="CX973">
        <v>0</v>
      </c>
      <c r="CY973">
        <v>0</v>
      </c>
      <c r="DM973">
        <v>60</v>
      </c>
    </row>
    <row r="974" spans="91:117" x14ac:dyDescent="0.25">
      <c r="CM974" t="s">
        <v>639</v>
      </c>
      <c r="CN974" t="s">
        <v>6</v>
      </c>
      <c r="CO974" t="s">
        <v>97</v>
      </c>
      <c r="CP974">
        <v>46097</v>
      </c>
      <c r="CQ974">
        <v>1</v>
      </c>
      <c r="CR974">
        <v>1</v>
      </c>
      <c r="CT974">
        <v>1</v>
      </c>
      <c r="CV974">
        <v>4.6296296296296294E-5</v>
      </c>
      <c r="CW974">
        <v>4.6296296296296294E-5</v>
      </c>
      <c r="CX974">
        <v>0.31586805555555558</v>
      </c>
      <c r="CY974">
        <v>0.12466435185185185</v>
      </c>
      <c r="CZ974">
        <v>145</v>
      </c>
      <c r="DA974">
        <v>238</v>
      </c>
      <c r="DB974">
        <v>45</v>
      </c>
      <c r="DC974" t="s">
        <v>695</v>
      </c>
      <c r="DD974">
        <v>17372</v>
      </c>
      <c r="DE974">
        <v>0.31030000000000002</v>
      </c>
      <c r="DM974">
        <v>60</v>
      </c>
    </row>
    <row r="975" spans="91:117" x14ac:dyDescent="0.25">
      <c r="CM975" t="s">
        <v>639</v>
      </c>
      <c r="CN975" t="s">
        <v>6</v>
      </c>
      <c r="CO975" t="s">
        <v>34</v>
      </c>
      <c r="CP975">
        <v>46097</v>
      </c>
      <c r="CQ975">
        <v>1</v>
      </c>
      <c r="CR975">
        <v>1</v>
      </c>
      <c r="CT975">
        <v>1</v>
      </c>
      <c r="CV975">
        <v>2.5462962962962961E-4</v>
      </c>
      <c r="CW975">
        <v>2.5462962962962961E-4</v>
      </c>
      <c r="CX975">
        <v>0.37712962962962965</v>
      </c>
      <c r="CY975">
        <v>5.6076388888888891E-2</v>
      </c>
      <c r="CZ975">
        <v>140</v>
      </c>
      <c r="DA975">
        <v>207</v>
      </c>
      <c r="DB975">
        <v>19</v>
      </c>
      <c r="DC975" t="s">
        <v>726</v>
      </c>
      <c r="DD975">
        <v>22361</v>
      </c>
      <c r="DE975">
        <v>0.13569999999999999</v>
      </c>
      <c r="DM975">
        <v>60</v>
      </c>
    </row>
    <row r="976" spans="91:117" x14ac:dyDescent="0.25">
      <c r="CM976" t="s">
        <v>639</v>
      </c>
      <c r="CN976" t="s">
        <v>7</v>
      </c>
      <c r="CO976" t="s">
        <v>58</v>
      </c>
      <c r="CP976">
        <v>46098</v>
      </c>
      <c r="CQ976">
        <v>1</v>
      </c>
      <c r="CR976">
        <v>1</v>
      </c>
      <c r="CV976">
        <v>0</v>
      </c>
      <c r="CW976">
        <v>0</v>
      </c>
      <c r="CX976">
        <v>0</v>
      </c>
      <c r="CY976">
        <v>0</v>
      </c>
      <c r="DM976">
        <v>60</v>
      </c>
    </row>
    <row r="977" spans="91:117" x14ac:dyDescent="0.25">
      <c r="CM977" t="s">
        <v>639</v>
      </c>
      <c r="CN977" t="s">
        <v>7</v>
      </c>
      <c r="CO977" t="s">
        <v>58</v>
      </c>
      <c r="CP977">
        <v>46107</v>
      </c>
      <c r="CQ977">
        <v>1</v>
      </c>
      <c r="CR977">
        <v>1</v>
      </c>
      <c r="CV977">
        <v>0</v>
      </c>
      <c r="CW977">
        <v>0</v>
      </c>
      <c r="CX977">
        <v>0</v>
      </c>
      <c r="CY977">
        <v>0</v>
      </c>
      <c r="DM977">
        <v>60</v>
      </c>
    </row>
    <row r="978" spans="91:117" x14ac:dyDescent="0.25">
      <c r="CM978" t="s">
        <v>639</v>
      </c>
      <c r="CN978" t="s">
        <v>7</v>
      </c>
      <c r="CO978" t="s">
        <v>58</v>
      </c>
      <c r="CP978">
        <v>46108</v>
      </c>
      <c r="CQ978">
        <v>1</v>
      </c>
      <c r="CR978">
        <v>1</v>
      </c>
      <c r="CV978">
        <v>0</v>
      </c>
      <c r="CW978">
        <v>0</v>
      </c>
      <c r="CX978">
        <v>0</v>
      </c>
      <c r="CY978">
        <v>0</v>
      </c>
      <c r="DM978">
        <v>60</v>
      </c>
    </row>
    <row r="979" spans="91:117" x14ac:dyDescent="0.25">
      <c r="CM979" t="s">
        <v>639</v>
      </c>
      <c r="CN979" t="s">
        <v>7</v>
      </c>
      <c r="CO979" t="s">
        <v>41</v>
      </c>
      <c r="CP979">
        <v>46108</v>
      </c>
      <c r="CQ979">
        <v>1</v>
      </c>
      <c r="CR979">
        <v>1</v>
      </c>
      <c r="CS979">
        <v>1</v>
      </c>
      <c r="CV979">
        <v>2.2789351851851852E-2</v>
      </c>
      <c r="CW979">
        <v>2.2789351851851852E-2</v>
      </c>
      <c r="CX979">
        <v>0.15121527777777777</v>
      </c>
      <c r="CY979">
        <v>0.15756944444444446</v>
      </c>
      <c r="CZ979">
        <v>54</v>
      </c>
      <c r="DA979">
        <v>116</v>
      </c>
      <c r="DB979">
        <v>13</v>
      </c>
      <c r="DC979" t="s">
        <v>848</v>
      </c>
      <c r="DD979">
        <v>17776</v>
      </c>
      <c r="DE979">
        <v>0.2407</v>
      </c>
      <c r="DM979">
        <v>60</v>
      </c>
    </row>
    <row r="980" spans="91:117" x14ac:dyDescent="0.25">
      <c r="CM980" t="s">
        <v>639</v>
      </c>
      <c r="CN980" t="s">
        <v>7</v>
      </c>
      <c r="CO980" t="s">
        <v>549</v>
      </c>
      <c r="CP980">
        <v>46106</v>
      </c>
      <c r="CQ980">
        <v>1</v>
      </c>
      <c r="CR980">
        <v>1</v>
      </c>
      <c r="CT980">
        <v>1</v>
      </c>
      <c r="CV980">
        <v>6.9444444444444444E-5</v>
      </c>
      <c r="CW980">
        <v>6.9444444444444444E-5</v>
      </c>
      <c r="CX980">
        <v>0.1686111111111111</v>
      </c>
      <c r="CY980">
        <v>0.16153935185185186</v>
      </c>
      <c r="CZ980">
        <v>162</v>
      </c>
      <c r="DA980">
        <v>228</v>
      </c>
      <c r="DB980">
        <v>22</v>
      </c>
      <c r="DC980">
        <v>1.5</v>
      </c>
      <c r="DD980">
        <v>13182</v>
      </c>
      <c r="DE980">
        <v>0.1358</v>
      </c>
      <c r="DF980">
        <v>1</v>
      </c>
      <c r="DG980">
        <v>4.5499999999999999E-2</v>
      </c>
      <c r="DH980">
        <v>2000</v>
      </c>
      <c r="DI980">
        <v>2000</v>
      </c>
      <c r="DM980">
        <v>60</v>
      </c>
    </row>
    <row r="981" spans="91:117" x14ac:dyDescent="0.25">
      <c r="CM981" t="s">
        <v>639</v>
      </c>
      <c r="CN981" t="s">
        <v>7</v>
      </c>
      <c r="CO981" t="s">
        <v>566</v>
      </c>
      <c r="CP981">
        <v>46092</v>
      </c>
      <c r="CQ981">
        <v>1</v>
      </c>
      <c r="CR981">
        <v>1</v>
      </c>
      <c r="CS981">
        <v>1</v>
      </c>
      <c r="CV981">
        <v>1.3726851851851851E-2</v>
      </c>
      <c r="CW981">
        <v>1.3726851851851851E-2</v>
      </c>
      <c r="CX981">
        <v>0.2129050925925926</v>
      </c>
      <c r="CY981">
        <v>9.0543981481481475E-2</v>
      </c>
      <c r="CZ981">
        <v>84</v>
      </c>
      <c r="DA981">
        <v>149</v>
      </c>
      <c r="DB981">
        <v>42</v>
      </c>
      <c r="DC981" t="s">
        <v>1168</v>
      </c>
      <c r="DD981">
        <v>5651</v>
      </c>
      <c r="DE981">
        <v>0.5</v>
      </c>
      <c r="DF981">
        <v>1</v>
      </c>
      <c r="DG981">
        <v>2.3800000000000002E-2</v>
      </c>
      <c r="DH981">
        <v>400</v>
      </c>
      <c r="DI981">
        <v>400</v>
      </c>
      <c r="DM981">
        <v>60</v>
      </c>
    </row>
    <row r="982" spans="91:117" x14ac:dyDescent="0.25">
      <c r="CM982" t="s">
        <v>639</v>
      </c>
      <c r="CN982" t="s">
        <v>7</v>
      </c>
      <c r="CO982" t="s">
        <v>566</v>
      </c>
      <c r="CP982">
        <v>46107</v>
      </c>
      <c r="CQ982">
        <v>1</v>
      </c>
      <c r="CR982">
        <v>1</v>
      </c>
      <c r="CS982">
        <v>1</v>
      </c>
      <c r="CV982">
        <v>5.138888888888889E-3</v>
      </c>
      <c r="CW982">
        <v>5.138888888888889E-3</v>
      </c>
      <c r="CX982">
        <v>0.18884259259259259</v>
      </c>
      <c r="CY982">
        <v>0.15020833333333333</v>
      </c>
      <c r="CZ982">
        <v>113</v>
      </c>
      <c r="DA982">
        <v>213</v>
      </c>
      <c r="DB982">
        <v>29</v>
      </c>
      <c r="DC982" t="s">
        <v>1131</v>
      </c>
      <c r="DD982">
        <v>14215</v>
      </c>
      <c r="DE982">
        <v>0.25659999999999999</v>
      </c>
      <c r="DM982">
        <v>60</v>
      </c>
    </row>
    <row r="983" spans="91:117" x14ac:dyDescent="0.25">
      <c r="CM983" t="s">
        <v>639</v>
      </c>
      <c r="CN983" t="s">
        <v>7</v>
      </c>
      <c r="CO983" t="s">
        <v>566</v>
      </c>
      <c r="CP983">
        <v>46108</v>
      </c>
      <c r="CQ983">
        <v>1</v>
      </c>
      <c r="CR983">
        <v>1</v>
      </c>
      <c r="CS983">
        <v>1</v>
      </c>
      <c r="CV983">
        <v>1.4837962962962963E-2</v>
      </c>
      <c r="CW983">
        <v>1.4837962962962963E-2</v>
      </c>
      <c r="CX983">
        <v>0.21539351851851851</v>
      </c>
      <c r="CY983">
        <v>0.15190972222222221</v>
      </c>
      <c r="CZ983">
        <v>137</v>
      </c>
      <c r="DA983">
        <v>257</v>
      </c>
      <c r="DB983">
        <v>36</v>
      </c>
      <c r="DC983" t="s">
        <v>799</v>
      </c>
      <c r="DD983">
        <v>13734</v>
      </c>
      <c r="DE983">
        <v>0.26279999999999998</v>
      </c>
      <c r="DM983">
        <v>60</v>
      </c>
    </row>
    <row r="984" spans="91:117" x14ac:dyDescent="0.25">
      <c r="CM984" t="s">
        <v>639</v>
      </c>
      <c r="CN984" t="s">
        <v>7</v>
      </c>
      <c r="CO984" t="s">
        <v>73</v>
      </c>
      <c r="CP984">
        <v>46098</v>
      </c>
      <c r="CQ984">
        <v>1</v>
      </c>
      <c r="CR984">
        <v>1</v>
      </c>
      <c r="CS984">
        <v>1</v>
      </c>
      <c r="CV984">
        <v>1.1122685185185185E-2</v>
      </c>
      <c r="CW984">
        <v>1.1122685185185185E-2</v>
      </c>
      <c r="CX984">
        <v>0.21564814814814814</v>
      </c>
      <c r="CY984">
        <v>0.11899305555555556</v>
      </c>
      <c r="CZ984">
        <v>68</v>
      </c>
      <c r="DA984">
        <v>99</v>
      </c>
      <c r="DB984">
        <v>13</v>
      </c>
      <c r="DC984" t="s">
        <v>804</v>
      </c>
      <c r="DD984">
        <v>25290</v>
      </c>
      <c r="DE984">
        <v>0.19120000000000001</v>
      </c>
      <c r="DM984">
        <v>60</v>
      </c>
    </row>
    <row r="985" spans="91:117" x14ac:dyDescent="0.25">
      <c r="CM985" t="s">
        <v>639</v>
      </c>
      <c r="CN985" t="s">
        <v>7</v>
      </c>
      <c r="CO985" t="s">
        <v>73</v>
      </c>
      <c r="CP985">
        <v>46107</v>
      </c>
      <c r="CQ985">
        <v>1</v>
      </c>
      <c r="CR985">
        <v>1</v>
      </c>
      <c r="CS985">
        <v>1</v>
      </c>
      <c r="CV985">
        <v>4.4791666666666669E-3</v>
      </c>
      <c r="CW985">
        <v>4.4791666666666669E-3</v>
      </c>
      <c r="CX985">
        <v>0.18422453703703703</v>
      </c>
      <c r="CY985">
        <v>0.16778935185185184</v>
      </c>
      <c r="CZ985">
        <v>71</v>
      </c>
      <c r="DA985">
        <v>107</v>
      </c>
      <c r="DB985">
        <v>10</v>
      </c>
      <c r="DC985">
        <v>1.2</v>
      </c>
      <c r="DD985">
        <v>25055</v>
      </c>
      <c r="DE985">
        <v>0.14080000000000001</v>
      </c>
      <c r="DM985">
        <v>60</v>
      </c>
    </row>
    <row r="986" spans="91:117" x14ac:dyDescent="0.25">
      <c r="CM986" t="s">
        <v>639</v>
      </c>
      <c r="CN986" t="s">
        <v>125</v>
      </c>
      <c r="CO986" t="s">
        <v>109</v>
      </c>
      <c r="CP986">
        <v>46105</v>
      </c>
      <c r="CQ986">
        <v>1</v>
      </c>
      <c r="CR986">
        <v>1</v>
      </c>
      <c r="CS986">
        <v>1</v>
      </c>
      <c r="CV986">
        <v>4.8495370370370368E-3</v>
      </c>
      <c r="CW986">
        <v>4.8495370370370368E-3</v>
      </c>
      <c r="CX986">
        <v>0.20531250000000001</v>
      </c>
      <c r="CY986">
        <v>0.14505787037037038</v>
      </c>
      <c r="CZ986">
        <v>137</v>
      </c>
      <c r="DA986">
        <v>214</v>
      </c>
      <c r="DB986">
        <v>11</v>
      </c>
      <c r="DC986" t="s">
        <v>678</v>
      </c>
      <c r="DD986">
        <v>52865</v>
      </c>
      <c r="DE986">
        <v>8.0299999999999996E-2</v>
      </c>
      <c r="DM986">
        <v>58</v>
      </c>
    </row>
    <row r="987" spans="91:117" x14ac:dyDescent="0.25">
      <c r="CM987" t="s">
        <v>639</v>
      </c>
      <c r="CN987" t="s">
        <v>125</v>
      </c>
      <c r="CO987" t="s">
        <v>60</v>
      </c>
      <c r="CP987">
        <v>46105</v>
      </c>
      <c r="CQ987">
        <v>1</v>
      </c>
      <c r="CR987">
        <v>1</v>
      </c>
      <c r="CU987">
        <v>1</v>
      </c>
      <c r="CV987">
        <v>0</v>
      </c>
      <c r="CW987">
        <v>0</v>
      </c>
      <c r="CX987">
        <v>0</v>
      </c>
      <c r="CY987">
        <v>0</v>
      </c>
      <c r="DM987">
        <v>58</v>
      </c>
    </row>
    <row r="988" spans="91:117" x14ac:dyDescent="0.25">
      <c r="CM988" t="s">
        <v>639</v>
      </c>
      <c r="CN988" t="s">
        <v>125</v>
      </c>
      <c r="CO988" t="s">
        <v>61</v>
      </c>
      <c r="CP988">
        <v>46105</v>
      </c>
      <c r="CQ988">
        <v>1</v>
      </c>
      <c r="CR988">
        <v>1</v>
      </c>
      <c r="CS988">
        <v>1</v>
      </c>
      <c r="CV988">
        <v>5.7407407407407407E-3</v>
      </c>
      <c r="CW988">
        <v>5.7407407407407407E-3</v>
      </c>
      <c r="CX988">
        <v>0.19604166666666667</v>
      </c>
      <c r="CY988">
        <v>0.13769675925925925</v>
      </c>
      <c r="CZ988">
        <v>113</v>
      </c>
      <c r="DA988">
        <v>264</v>
      </c>
      <c r="DB988">
        <v>19</v>
      </c>
      <c r="DC988" t="s">
        <v>687</v>
      </c>
      <c r="DD988">
        <v>39100</v>
      </c>
      <c r="DE988">
        <v>0.1681</v>
      </c>
      <c r="DM988">
        <v>58</v>
      </c>
    </row>
    <row r="989" spans="91:117" x14ac:dyDescent="0.25">
      <c r="CM989" t="s">
        <v>639</v>
      </c>
      <c r="CN989" t="s">
        <v>125</v>
      </c>
      <c r="CO989" t="s">
        <v>206</v>
      </c>
      <c r="CP989">
        <v>46090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0.25459490740740742</v>
      </c>
      <c r="CY989">
        <v>7.0740740740740743E-2</v>
      </c>
      <c r="CZ989">
        <v>136</v>
      </c>
      <c r="DA989">
        <v>291</v>
      </c>
      <c r="DB989">
        <v>29</v>
      </c>
      <c r="DC989" t="s">
        <v>1169</v>
      </c>
      <c r="DD989">
        <v>23901</v>
      </c>
      <c r="DE989">
        <v>0.2132</v>
      </c>
      <c r="DF989">
        <v>1</v>
      </c>
      <c r="DG989">
        <v>3.4500000000000003E-2</v>
      </c>
      <c r="DH989">
        <v>500</v>
      </c>
      <c r="DI989">
        <v>500</v>
      </c>
      <c r="DM989">
        <v>58</v>
      </c>
    </row>
    <row r="990" spans="91:117" x14ac:dyDescent="0.25">
      <c r="CM990" t="s">
        <v>639</v>
      </c>
      <c r="CN990" t="s">
        <v>125</v>
      </c>
      <c r="CO990" t="s">
        <v>10</v>
      </c>
      <c r="CP990">
        <v>46105</v>
      </c>
      <c r="CQ990">
        <v>1</v>
      </c>
      <c r="CR990">
        <v>1</v>
      </c>
      <c r="CV990">
        <v>0</v>
      </c>
      <c r="CW990">
        <v>0</v>
      </c>
      <c r="CX990">
        <v>0</v>
      </c>
      <c r="CY990">
        <v>0</v>
      </c>
      <c r="DM990">
        <v>58</v>
      </c>
    </row>
    <row r="991" spans="91:117" x14ac:dyDescent="0.25">
      <c r="CM991" t="s">
        <v>639</v>
      </c>
      <c r="CN991" t="s">
        <v>2</v>
      </c>
      <c r="CO991" t="s">
        <v>377</v>
      </c>
      <c r="CP991">
        <v>46112</v>
      </c>
      <c r="CQ991">
        <v>1</v>
      </c>
      <c r="CR991">
        <v>1</v>
      </c>
      <c r="CS991">
        <v>1</v>
      </c>
      <c r="CV991">
        <v>1.511574074074074E-2</v>
      </c>
      <c r="CW991">
        <v>1.511574074074074E-2</v>
      </c>
      <c r="CX991">
        <v>7.03125E-2</v>
      </c>
      <c r="CY991">
        <v>0.29225694444444444</v>
      </c>
      <c r="CZ991">
        <v>52</v>
      </c>
      <c r="DA991">
        <v>116</v>
      </c>
      <c r="DB991">
        <v>15</v>
      </c>
      <c r="DC991" t="s">
        <v>830</v>
      </c>
      <c r="DD991">
        <v>16903</v>
      </c>
      <c r="DE991">
        <v>0.28849999999999998</v>
      </c>
      <c r="DM991">
        <v>58</v>
      </c>
    </row>
    <row r="992" spans="91:117" x14ac:dyDescent="0.25">
      <c r="CM992" t="s">
        <v>639</v>
      </c>
      <c r="CN992" t="s">
        <v>2</v>
      </c>
      <c r="CO992" t="s">
        <v>42</v>
      </c>
      <c r="CP992">
        <v>46087</v>
      </c>
      <c r="CQ992">
        <v>1</v>
      </c>
      <c r="CR992">
        <v>1</v>
      </c>
      <c r="CV992">
        <v>0</v>
      </c>
      <c r="CW992">
        <v>0</v>
      </c>
      <c r="CX992">
        <v>0</v>
      </c>
      <c r="CY992">
        <v>0</v>
      </c>
      <c r="DM992">
        <v>58</v>
      </c>
    </row>
    <row r="993" spans="91:118" x14ac:dyDescent="0.25">
      <c r="CM993" t="s">
        <v>639</v>
      </c>
      <c r="CN993" t="s">
        <v>2</v>
      </c>
      <c r="CO993" t="s">
        <v>42</v>
      </c>
      <c r="CP993">
        <v>46100</v>
      </c>
      <c r="CQ993">
        <v>1</v>
      </c>
      <c r="CR993">
        <v>1</v>
      </c>
      <c r="CV993">
        <v>0</v>
      </c>
      <c r="CW993">
        <v>0</v>
      </c>
      <c r="CX993">
        <v>0</v>
      </c>
      <c r="CY993">
        <v>0</v>
      </c>
      <c r="DM993">
        <v>58</v>
      </c>
    </row>
    <row r="994" spans="91:118" x14ac:dyDescent="0.25">
      <c r="CM994" t="s">
        <v>639</v>
      </c>
      <c r="CN994" t="s">
        <v>2</v>
      </c>
      <c r="CO994" t="s">
        <v>17</v>
      </c>
      <c r="CP994">
        <v>46087</v>
      </c>
      <c r="CQ994">
        <v>1</v>
      </c>
      <c r="CR994">
        <v>1</v>
      </c>
      <c r="CV994">
        <v>3.9004629629629628E-3</v>
      </c>
      <c r="CW994">
        <v>3.9004629629629628E-3</v>
      </c>
      <c r="CX994">
        <v>0.17034722222222223</v>
      </c>
      <c r="CY994">
        <v>4.6828703703703706E-2</v>
      </c>
      <c r="CZ994">
        <v>48</v>
      </c>
      <c r="DA994">
        <v>101</v>
      </c>
      <c r="DB994">
        <v>7</v>
      </c>
      <c r="DC994" t="s">
        <v>735</v>
      </c>
      <c r="DD994">
        <v>50696</v>
      </c>
      <c r="DE994">
        <v>0.14580000000000001</v>
      </c>
      <c r="DM994">
        <v>58</v>
      </c>
    </row>
    <row r="995" spans="91:118" x14ac:dyDescent="0.25">
      <c r="CM995" t="s">
        <v>639</v>
      </c>
      <c r="CN995" t="s">
        <v>2</v>
      </c>
      <c r="CO995" t="s">
        <v>17</v>
      </c>
      <c r="CP995">
        <v>46100</v>
      </c>
      <c r="CQ995">
        <v>1</v>
      </c>
      <c r="CR995">
        <v>1</v>
      </c>
      <c r="CS995">
        <v>1</v>
      </c>
      <c r="CV995">
        <v>6.145833333333333E-3</v>
      </c>
      <c r="CW995">
        <v>6.145833333333333E-3</v>
      </c>
      <c r="CX995">
        <v>0.18672453703703704</v>
      </c>
      <c r="CY995">
        <v>0.15148148148148149</v>
      </c>
      <c r="CZ995">
        <v>74</v>
      </c>
      <c r="DA995">
        <v>131</v>
      </c>
      <c r="DB995">
        <v>12</v>
      </c>
      <c r="DC995" t="s">
        <v>721</v>
      </c>
      <c r="DD995">
        <v>33641</v>
      </c>
      <c r="DE995">
        <v>0.16220000000000001</v>
      </c>
      <c r="DM995">
        <v>58</v>
      </c>
    </row>
    <row r="996" spans="91:118" x14ac:dyDescent="0.25">
      <c r="CM996" t="s">
        <v>639</v>
      </c>
      <c r="CN996" t="s">
        <v>6</v>
      </c>
      <c r="CO996" t="s">
        <v>11</v>
      </c>
      <c r="CP996">
        <v>46094</v>
      </c>
      <c r="CQ996">
        <v>1</v>
      </c>
      <c r="CR996">
        <v>1</v>
      </c>
      <c r="CT996">
        <v>1</v>
      </c>
      <c r="CV996">
        <v>5.7870370370370373E-5</v>
      </c>
      <c r="CW996">
        <v>5.7870370370370373E-5</v>
      </c>
      <c r="CX996">
        <v>0.25929398148148147</v>
      </c>
      <c r="CY996">
        <v>9.9421296296296299E-2</v>
      </c>
      <c r="CZ996">
        <v>127</v>
      </c>
      <c r="DA996">
        <v>222</v>
      </c>
      <c r="DB996">
        <v>43</v>
      </c>
      <c r="DC996" t="s">
        <v>1170</v>
      </c>
      <c r="DD996">
        <v>23245</v>
      </c>
      <c r="DE996">
        <v>0.33860000000000001</v>
      </c>
      <c r="DF996">
        <v>2</v>
      </c>
      <c r="DG996">
        <v>4.65E-2</v>
      </c>
      <c r="DH996">
        <v>775</v>
      </c>
      <c r="DI996">
        <v>388</v>
      </c>
      <c r="DM996">
        <v>58</v>
      </c>
    </row>
    <row r="997" spans="91:118" x14ac:dyDescent="0.25">
      <c r="CM997" t="s">
        <v>639</v>
      </c>
      <c r="CN997" t="s">
        <v>7</v>
      </c>
      <c r="CO997" t="s">
        <v>58</v>
      </c>
      <c r="CP997">
        <v>46090</v>
      </c>
      <c r="CQ997">
        <v>1</v>
      </c>
      <c r="CR997">
        <v>1</v>
      </c>
      <c r="CV997">
        <v>0</v>
      </c>
      <c r="CW997">
        <v>0</v>
      </c>
      <c r="CX997">
        <v>0</v>
      </c>
      <c r="CY997">
        <v>0</v>
      </c>
      <c r="DM997">
        <v>58</v>
      </c>
    </row>
    <row r="998" spans="91:118" x14ac:dyDescent="0.25">
      <c r="CM998" t="s">
        <v>639</v>
      </c>
      <c r="CN998" t="s">
        <v>7</v>
      </c>
      <c r="CO998" t="s">
        <v>495</v>
      </c>
      <c r="CP998">
        <v>46112</v>
      </c>
      <c r="CQ998">
        <v>1</v>
      </c>
      <c r="CR998">
        <v>1</v>
      </c>
      <c r="CT998">
        <v>1</v>
      </c>
      <c r="CV998">
        <v>9.2592592592592588E-5</v>
      </c>
      <c r="CW998">
        <v>9.2592592592592588E-5</v>
      </c>
      <c r="CX998">
        <v>0.16565972222222222</v>
      </c>
      <c r="CY998">
        <v>0.22318287037037038</v>
      </c>
      <c r="CZ998">
        <v>137</v>
      </c>
      <c r="DA998">
        <v>235</v>
      </c>
      <c r="DB998">
        <v>31</v>
      </c>
      <c r="DC998" t="s">
        <v>680</v>
      </c>
      <c r="DD998">
        <v>14218</v>
      </c>
      <c r="DE998">
        <v>0.2263</v>
      </c>
      <c r="DF998">
        <v>2</v>
      </c>
      <c r="DG998">
        <v>6.4500000000000002E-2</v>
      </c>
      <c r="DH998">
        <v>2033</v>
      </c>
      <c r="DI998">
        <v>1017</v>
      </c>
      <c r="DJ998">
        <v>1500</v>
      </c>
      <c r="DK998">
        <v>0.73780000000000001</v>
      </c>
      <c r="DL998">
        <v>0.1321</v>
      </c>
      <c r="DM998">
        <v>58</v>
      </c>
      <c r="DN998">
        <v>1500</v>
      </c>
    </row>
    <row r="999" spans="91:118" x14ac:dyDescent="0.25">
      <c r="CM999" t="s">
        <v>639</v>
      </c>
      <c r="CN999" t="s">
        <v>7</v>
      </c>
      <c r="CO999" t="s">
        <v>549</v>
      </c>
      <c r="CP999">
        <v>46087</v>
      </c>
      <c r="CQ999">
        <v>1</v>
      </c>
      <c r="CR999">
        <v>1</v>
      </c>
      <c r="CT999">
        <v>1</v>
      </c>
      <c r="CV999">
        <v>0</v>
      </c>
      <c r="CW999">
        <v>0</v>
      </c>
      <c r="CX999">
        <v>0.29115740740740742</v>
      </c>
      <c r="CY999">
        <v>5.4178240740740742E-2</v>
      </c>
      <c r="CZ999">
        <v>165</v>
      </c>
      <c r="DA999">
        <v>258</v>
      </c>
      <c r="DB999">
        <v>46</v>
      </c>
      <c r="DC999" t="s">
        <v>995</v>
      </c>
      <c r="DD999">
        <v>11111</v>
      </c>
      <c r="DE999">
        <v>0.27879999999999999</v>
      </c>
      <c r="DF999">
        <v>2</v>
      </c>
      <c r="DG999">
        <v>4.3499999999999997E-2</v>
      </c>
      <c r="DH999">
        <v>350</v>
      </c>
      <c r="DI999">
        <v>175</v>
      </c>
      <c r="DJ999">
        <v>50</v>
      </c>
      <c r="DK999">
        <v>0.1429</v>
      </c>
      <c r="DL999">
        <v>7.5200000000000003E-2</v>
      </c>
      <c r="DM999">
        <v>58</v>
      </c>
      <c r="DN999">
        <v>50</v>
      </c>
    </row>
    <row r="1000" spans="91:118" x14ac:dyDescent="0.25">
      <c r="CM1000" t="s">
        <v>639</v>
      </c>
      <c r="CN1000" t="s">
        <v>7</v>
      </c>
      <c r="CO1000" t="s">
        <v>77</v>
      </c>
      <c r="CP1000">
        <v>46090</v>
      </c>
      <c r="CQ1000">
        <v>1</v>
      </c>
      <c r="CR1000">
        <v>1</v>
      </c>
      <c r="CS1000">
        <v>1</v>
      </c>
      <c r="CV1000">
        <v>5.5439814814814813E-3</v>
      </c>
      <c r="CW1000">
        <v>5.5439814814814813E-3</v>
      </c>
      <c r="CX1000">
        <v>0.23346064814814815</v>
      </c>
      <c r="CY1000">
        <v>0.10059027777777778</v>
      </c>
      <c r="CZ1000">
        <v>86</v>
      </c>
      <c r="DA1000">
        <v>198</v>
      </c>
      <c r="DB1000">
        <v>15</v>
      </c>
      <c r="DC1000" t="s">
        <v>747</v>
      </c>
      <c r="DD1000">
        <v>16435</v>
      </c>
      <c r="DE1000">
        <v>0.1744</v>
      </c>
      <c r="DM1000">
        <v>58</v>
      </c>
    </row>
    <row r="1001" spans="91:118" x14ac:dyDescent="0.25">
      <c r="CM1001" t="s">
        <v>639</v>
      </c>
      <c r="CN1001" t="s">
        <v>3</v>
      </c>
      <c r="CO1001" t="s">
        <v>174</v>
      </c>
      <c r="CP1001">
        <v>46086</v>
      </c>
      <c r="CQ1001">
        <v>1</v>
      </c>
      <c r="CR1001">
        <v>1</v>
      </c>
      <c r="CT1001">
        <v>1</v>
      </c>
      <c r="CV1001">
        <v>2.3148148148148147E-5</v>
      </c>
      <c r="CW1001">
        <v>2.3148148148148147E-5</v>
      </c>
      <c r="CX1001">
        <v>0.29120370370370369</v>
      </c>
      <c r="CY1001">
        <v>0.13473379629629631</v>
      </c>
      <c r="CZ1001">
        <v>263</v>
      </c>
      <c r="DA1001">
        <v>348</v>
      </c>
      <c r="DB1001">
        <v>30</v>
      </c>
      <c r="DC1001" t="s">
        <v>864</v>
      </c>
      <c r="DD1001">
        <v>14508</v>
      </c>
      <c r="DE1001">
        <v>0.11409999999999999</v>
      </c>
      <c r="DF1001">
        <v>2</v>
      </c>
      <c r="DG1001">
        <v>6.6699999999999995E-2</v>
      </c>
      <c r="DH1001">
        <v>1200</v>
      </c>
      <c r="DI1001">
        <v>600</v>
      </c>
      <c r="DJ1001">
        <v>200</v>
      </c>
      <c r="DK1001">
        <v>0.16669999999999999</v>
      </c>
      <c r="DL1001">
        <v>6.5600000000000006E-2</v>
      </c>
      <c r="DM1001">
        <v>58</v>
      </c>
      <c r="DN1001">
        <v>200</v>
      </c>
    </row>
    <row r="1002" spans="91:118" x14ac:dyDescent="0.25">
      <c r="CM1002" t="s">
        <v>639</v>
      </c>
      <c r="CN1002" t="s">
        <v>3</v>
      </c>
      <c r="CO1002" t="s">
        <v>493</v>
      </c>
      <c r="CP1002">
        <v>46087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0.27789351851851851</v>
      </c>
      <c r="CY1002">
        <v>6.9780092592592588E-2</v>
      </c>
      <c r="CZ1002">
        <v>178</v>
      </c>
      <c r="DA1002">
        <v>230</v>
      </c>
      <c r="DB1002">
        <v>25</v>
      </c>
      <c r="DC1002">
        <v>1.6</v>
      </c>
      <c r="DD1002">
        <v>25470</v>
      </c>
      <c r="DE1002">
        <v>0.1404</v>
      </c>
      <c r="DF1002">
        <v>1</v>
      </c>
      <c r="DG1002">
        <v>0.04</v>
      </c>
      <c r="DH1002">
        <v>719</v>
      </c>
      <c r="DI1002">
        <v>719</v>
      </c>
      <c r="DM1002">
        <v>58</v>
      </c>
    </row>
    <row r="1003" spans="91:118" x14ac:dyDescent="0.25">
      <c r="CM1003" t="s">
        <v>639</v>
      </c>
      <c r="CN1003" t="s">
        <v>3</v>
      </c>
      <c r="CO1003" t="s">
        <v>96</v>
      </c>
      <c r="CP1003">
        <v>46094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0.21431712962962962</v>
      </c>
      <c r="CY1003">
        <v>0.13770833333333332</v>
      </c>
      <c r="CZ1003">
        <v>69</v>
      </c>
      <c r="DA1003">
        <v>153</v>
      </c>
      <c r="DB1003">
        <v>16</v>
      </c>
      <c r="DC1003">
        <v>2.0625</v>
      </c>
      <c r="DD1003">
        <v>35326</v>
      </c>
      <c r="DE1003">
        <v>0.2319</v>
      </c>
      <c r="DF1003">
        <v>1</v>
      </c>
      <c r="DG1003">
        <v>6.25E-2</v>
      </c>
      <c r="DH1003">
        <v>1000</v>
      </c>
      <c r="DI1003">
        <v>1000</v>
      </c>
      <c r="DM1003">
        <v>58</v>
      </c>
    </row>
    <row r="1004" spans="91:118" x14ac:dyDescent="0.25">
      <c r="CM1004" t="s">
        <v>639</v>
      </c>
      <c r="CN1004" t="s">
        <v>125</v>
      </c>
      <c r="CO1004" t="s">
        <v>18</v>
      </c>
      <c r="CP1004">
        <v>46090</v>
      </c>
      <c r="CQ1004">
        <v>1</v>
      </c>
      <c r="CR1004">
        <v>1</v>
      </c>
      <c r="CT1004">
        <v>1</v>
      </c>
      <c r="CV1004">
        <v>2.3148148148148147E-5</v>
      </c>
      <c r="CW1004">
        <v>2.3148148148148147E-5</v>
      </c>
      <c r="CX1004">
        <v>0.23659722222222221</v>
      </c>
      <c r="CY1004">
        <v>7.9282407407407413E-2</v>
      </c>
      <c r="CZ1004">
        <v>162</v>
      </c>
      <c r="DA1004">
        <v>326</v>
      </c>
      <c r="DB1004">
        <v>12</v>
      </c>
      <c r="DC1004" t="s">
        <v>723</v>
      </c>
      <c r="DD1004">
        <v>38681</v>
      </c>
      <c r="DE1004">
        <v>7.4099999999999999E-2</v>
      </c>
      <c r="DM1004">
        <v>56</v>
      </c>
    </row>
    <row r="1005" spans="91:118" x14ac:dyDescent="0.25">
      <c r="CM1005" t="s">
        <v>639</v>
      </c>
      <c r="CN1005" t="s">
        <v>125</v>
      </c>
      <c r="CO1005" t="s">
        <v>18</v>
      </c>
      <c r="CP1005">
        <v>46108</v>
      </c>
      <c r="CQ1005">
        <v>1</v>
      </c>
      <c r="CR1005">
        <v>1</v>
      </c>
      <c r="CU1005">
        <v>1</v>
      </c>
      <c r="CV1005">
        <v>0</v>
      </c>
      <c r="CW1005">
        <v>0</v>
      </c>
      <c r="CX1005">
        <v>0</v>
      </c>
      <c r="CY1005">
        <v>0</v>
      </c>
      <c r="DM1005">
        <v>56</v>
      </c>
    </row>
    <row r="1006" spans="91:118" x14ac:dyDescent="0.25">
      <c r="CM1006" t="s">
        <v>639</v>
      </c>
      <c r="CN1006" t="s">
        <v>125</v>
      </c>
      <c r="CO1006" t="s">
        <v>109</v>
      </c>
      <c r="CP1006">
        <v>46100</v>
      </c>
      <c r="CQ1006">
        <v>1</v>
      </c>
      <c r="CR1006">
        <v>1</v>
      </c>
      <c r="CS1006">
        <v>1</v>
      </c>
      <c r="CV1006">
        <v>5.1041666666666666E-3</v>
      </c>
      <c r="CW1006">
        <v>5.1041666666666666E-3</v>
      </c>
      <c r="CX1006">
        <v>0.19953703703703704</v>
      </c>
      <c r="CY1006">
        <v>0.12347222222222222</v>
      </c>
      <c r="CZ1006">
        <v>103</v>
      </c>
      <c r="DA1006">
        <v>193</v>
      </c>
      <c r="DB1006">
        <v>8</v>
      </c>
      <c r="DC1006">
        <v>2.125</v>
      </c>
      <c r="DD1006">
        <v>65538</v>
      </c>
      <c r="DE1006">
        <v>7.7700000000000005E-2</v>
      </c>
      <c r="DM1006">
        <v>56</v>
      </c>
    </row>
    <row r="1007" spans="91:118" x14ac:dyDescent="0.25">
      <c r="CM1007" t="s">
        <v>639</v>
      </c>
      <c r="CN1007" t="s">
        <v>125</v>
      </c>
      <c r="CO1007" t="s">
        <v>60</v>
      </c>
      <c r="CP1007">
        <v>46112</v>
      </c>
      <c r="CQ1007">
        <v>1</v>
      </c>
      <c r="CR1007">
        <v>1</v>
      </c>
      <c r="CT1007">
        <v>1</v>
      </c>
      <c r="CV1007">
        <v>3.0092592592592595E-4</v>
      </c>
      <c r="CW1007">
        <v>3.0092592592592595E-4</v>
      </c>
      <c r="CX1007">
        <v>0.19335648148148149</v>
      </c>
      <c r="CY1007">
        <v>0.11325231481481482</v>
      </c>
      <c r="CZ1007">
        <v>89</v>
      </c>
      <c r="DA1007">
        <v>115</v>
      </c>
      <c r="DB1007">
        <v>14</v>
      </c>
      <c r="DC1007" t="s">
        <v>710</v>
      </c>
      <c r="DD1007">
        <v>36283</v>
      </c>
      <c r="DE1007">
        <v>0.1573</v>
      </c>
      <c r="DM1007">
        <v>56</v>
      </c>
    </row>
    <row r="1008" spans="91:118" x14ac:dyDescent="0.25">
      <c r="CM1008" t="s">
        <v>639</v>
      </c>
      <c r="CN1008" t="s">
        <v>125</v>
      </c>
      <c r="CO1008" t="s">
        <v>72</v>
      </c>
      <c r="CP1008">
        <v>46083</v>
      </c>
      <c r="CQ1008">
        <v>1</v>
      </c>
      <c r="CR1008">
        <v>1</v>
      </c>
      <c r="CT1008">
        <v>1</v>
      </c>
      <c r="CV1008">
        <v>9.3749999999999997E-4</v>
      </c>
      <c r="CW1008">
        <v>9.3749999999999997E-4</v>
      </c>
      <c r="CX1008">
        <v>0.29667824074074073</v>
      </c>
      <c r="CY1008">
        <v>4.1064814814814818E-2</v>
      </c>
      <c r="CZ1008">
        <v>141</v>
      </c>
      <c r="DA1008">
        <v>345</v>
      </c>
      <c r="DB1008">
        <v>20</v>
      </c>
      <c r="DC1008">
        <v>1.5</v>
      </c>
      <c r="DD1008">
        <v>26250</v>
      </c>
      <c r="DE1008">
        <v>0.14180000000000001</v>
      </c>
      <c r="DF1008">
        <v>2</v>
      </c>
      <c r="DG1008">
        <v>0.1</v>
      </c>
      <c r="DH1008">
        <v>1288</v>
      </c>
      <c r="DI1008">
        <v>644</v>
      </c>
      <c r="DJ1008">
        <v>1288</v>
      </c>
      <c r="DK1008">
        <v>1</v>
      </c>
      <c r="DM1008">
        <v>56</v>
      </c>
      <c r="DN1008">
        <v>644</v>
      </c>
    </row>
    <row r="1009" spans="91:118" x14ac:dyDescent="0.25">
      <c r="CM1009" t="s">
        <v>639</v>
      </c>
      <c r="CN1009" t="s">
        <v>125</v>
      </c>
      <c r="CO1009" t="s">
        <v>72</v>
      </c>
      <c r="CP1009">
        <v>46112</v>
      </c>
      <c r="CQ1009">
        <v>1</v>
      </c>
      <c r="CR1009">
        <v>1</v>
      </c>
      <c r="CT1009">
        <v>1</v>
      </c>
      <c r="CV1009">
        <v>1.273148148148148E-4</v>
      </c>
      <c r="CW1009">
        <v>1.273148148148148E-4</v>
      </c>
      <c r="CX1009">
        <v>0.15061342592592591</v>
      </c>
      <c r="CY1009">
        <v>0.24644675925925927</v>
      </c>
      <c r="CZ1009">
        <v>78</v>
      </c>
      <c r="DA1009">
        <v>301</v>
      </c>
      <c r="DB1009">
        <v>11</v>
      </c>
      <c r="DC1009">
        <v>2</v>
      </c>
      <c r="DD1009">
        <v>31430</v>
      </c>
      <c r="DE1009">
        <v>0.14099999999999999</v>
      </c>
      <c r="DM1009">
        <v>56</v>
      </c>
    </row>
    <row r="1010" spans="91:118" x14ac:dyDescent="0.25">
      <c r="CM1010" t="s">
        <v>639</v>
      </c>
      <c r="CN1010" t="s">
        <v>125</v>
      </c>
      <c r="CO1010" t="s">
        <v>12</v>
      </c>
      <c r="CP1010">
        <v>46083</v>
      </c>
      <c r="CQ1010">
        <v>1</v>
      </c>
      <c r="CR1010">
        <v>1</v>
      </c>
      <c r="CT1010">
        <v>1</v>
      </c>
      <c r="CV1010">
        <v>5.7870370370370373E-5</v>
      </c>
      <c r="CW1010">
        <v>5.7870370370370373E-5</v>
      </c>
      <c r="CX1010">
        <v>0.26100694444444444</v>
      </c>
      <c r="CY1010">
        <v>5.6134259259259259E-2</v>
      </c>
      <c r="CZ1010">
        <v>100</v>
      </c>
      <c r="DA1010">
        <v>231</v>
      </c>
      <c r="DB1010">
        <v>29</v>
      </c>
      <c r="DC1010" t="s">
        <v>773</v>
      </c>
      <c r="DD1010">
        <v>13366</v>
      </c>
      <c r="DE1010">
        <v>0.28999999999999998</v>
      </c>
      <c r="DF1010">
        <v>3</v>
      </c>
      <c r="DG1010">
        <v>0.10340000000000001</v>
      </c>
      <c r="DH1010">
        <v>3090</v>
      </c>
      <c r="DI1010">
        <v>1030</v>
      </c>
      <c r="DJ1010">
        <v>2790</v>
      </c>
      <c r="DK1010">
        <v>0.90290000000000004</v>
      </c>
      <c r="DL1010">
        <v>0.20849999999999999</v>
      </c>
      <c r="DM1010">
        <v>56</v>
      </c>
      <c r="DN1010">
        <v>1395</v>
      </c>
    </row>
    <row r="1011" spans="91:118" x14ac:dyDescent="0.25">
      <c r="CM1011" t="s">
        <v>639</v>
      </c>
      <c r="CN1011" t="s">
        <v>125</v>
      </c>
      <c r="CO1011" t="s">
        <v>122</v>
      </c>
      <c r="CP1011">
        <v>46090</v>
      </c>
      <c r="CQ1011">
        <v>1</v>
      </c>
      <c r="CR1011">
        <v>1</v>
      </c>
      <c r="CT1011">
        <v>1</v>
      </c>
      <c r="CV1011">
        <v>6.8287037037037036E-4</v>
      </c>
      <c r="CW1011">
        <v>6.8287037037037036E-4</v>
      </c>
      <c r="CX1011">
        <v>0.18961805555555555</v>
      </c>
      <c r="CY1011">
        <v>0.11307870370370371</v>
      </c>
      <c r="CZ1011">
        <v>45</v>
      </c>
      <c r="DA1011">
        <v>219</v>
      </c>
      <c r="DB1011">
        <v>11</v>
      </c>
      <c r="DC1011" t="s">
        <v>678</v>
      </c>
      <c r="DD1011">
        <v>21789</v>
      </c>
      <c r="DE1011">
        <v>0.24440000000000001</v>
      </c>
      <c r="DM1011">
        <v>56</v>
      </c>
    </row>
    <row r="1012" spans="91:118" x14ac:dyDescent="0.25">
      <c r="CM1012" t="s">
        <v>639</v>
      </c>
      <c r="CN1012" t="s">
        <v>125</v>
      </c>
      <c r="CO1012" t="s">
        <v>122</v>
      </c>
      <c r="CP1012">
        <v>46094</v>
      </c>
      <c r="CQ1012">
        <v>1</v>
      </c>
      <c r="CR1012">
        <v>1</v>
      </c>
      <c r="CS1012">
        <v>1</v>
      </c>
      <c r="CV1012">
        <v>9.6990740740740735E-3</v>
      </c>
      <c r="CW1012">
        <v>9.6990740740740735E-3</v>
      </c>
      <c r="CX1012">
        <v>0.22918981481481482</v>
      </c>
      <c r="CY1012">
        <v>9.4525462962962964E-2</v>
      </c>
      <c r="CZ1012">
        <v>35</v>
      </c>
      <c r="DA1012">
        <v>156</v>
      </c>
      <c r="DB1012">
        <v>14</v>
      </c>
      <c r="DC1012" t="s">
        <v>767</v>
      </c>
      <c r="DD1012">
        <v>31717</v>
      </c>
      <c r="DE1012">
        <v>0.4</v>
      </c>
      <c r="DM1012">
        <v>56</v>
      </c>
    </row>
    <row r="1013" spans="91:118" x14ac:dyDescent="0.25">
      <c r="CM1013" t="s">
        <v>639</v>
      </c>
      <c r="CN1013" t="s">
        <v>125</v>
      </c>
      <c r="CO1013" t="s">
        <v>206</v>
      </c>
      <c r="CP1013">
        <v>46112</v>
      </c>
      <c r="CQ1013">
        <v>1</v>
      </c>
      <c r="CR1013">
        <v>1</v>
      </c>
      <c r="CT1013">
        <v>1</v>
      </c>
      <c r="CV1013">
        <v>8.1018518518518516E-5</v>
      </c>
      <c r="CW1013">
        <v>8.1018518518518516E-5</v>
      </c>
      <c r="CX1013">
        <v>0.21062500000000001</v>
      </c>
      <c r="CY1013">
        <v>0.18447916666666667</v>
      </c>
      <c r="CZ1013">
        <v>157</v>
      </c>
      <c r="DA1013">
        <v>243</v>
      </c>
      <c r="DB1013">
        <v>25</v>
      </c>
      <c r="DC1013">
        <v>1.28</v>
      </c>
      <c r="DD1013">
        <v>21157</v>
      </c>
      <c r="DE1013">
        <v>0.15920000000000001</v>
      </c>
      <c r="DM1013">
        <v>56</v>
      </c>
    </row>
    <row r="1014" spans="91:118" x14ac:dyDescent="0.25">
      <c r="CM1014" t="s">
        <v>639</v>
      </c>
      <c r="CN1014" t="s">
        <v>125</v>
      </c>
      <c r="CO1014" t="s">
        <v>10</v>
      </c>
      <c r="CP1014">
        <v>46086</v>
      </c>
      <c r="CQ1014">
        <v>1</v>
      </c>
      <c r="CR1014">
        <v>1</v>
      </c>
      <c r="CV1014">
        <v>0</v>
      </c>
      <c r="CW1014">
        <v>0</v>
      </c>
      <c r="CX1014">
        <v>0</v>
      </c>
      <c r="CY1014">
        <v>0</v>
      </c>
      <c r="DM1014">
        <v>56</v>
      </c>
    </row>
    <row r="1015" spans="91:118" x14ac:dyDescent="0.25">
      <c r="CM1015" t="s">
        <v>639</v>
      </c>
      <c r="CN1015" t="s">
        <v>125</v>
      </c>
      <c r="CO1015" t="s">
        <v>10</v>
      </c>
      <c r="CP1015">
        <v>46087</v>
      </c>
      <c r="CQ1015">
        <v>1</v>
      </c>
      <c r="CR1015">
        <v>1</v>
      </c>
      <c r="CV1015">
        <v>0</v>
      </c>
      <c r="CW1015">
        <v>0</v>
      </c>
      <c r="CX1015">
        <v>0</v>
      </c>
      <c r="CY1015">
        <v>0</v>
      </c>
      <c r="DM1015">
        <v>56</v>
      </c>
    </row>
    <row r="1016" spans="91:118" x14ac:dyDescent="0.25">
      <c r="CM1016" t="s">
        <v>639</v>
      </c>
      <c r="CN1016" t="s">
        <v>125</v>
      </c>
      <c r="CO1016" t="s">
        <v>10</v>
      </c>
      <c r="CP1016">
        <v>46093</v>
      </c>
      <c r="CQ1016">
        <v>1</v>
      </c>
      <c r="CR1016">
        <v>1</v>
      </c>
      <c r="CV1016">
        <v>0</v>
      </c>
      <c r="CW1016">
        <v>0</v>
      </c>
      <c r="CX1016">
        <v>0</v>
      </c>
      <c r="CY1016">
        <v>0</v>
      </c>
      <c r="DM1016">
        <v>56</v>
      </c>
    </row>
    <row r="1017" spans="91:118" x14ac:dyDescent="0.25">
      <c r="CM1017" t="s">
        <v>639</v>
      </c>
      <c r="CN1017" t="s">
        <v>125</v>
      </c>
      <c r="CO1017" t="s">
        <v>10</v>
      </c>
      <c r="CP1017">
        <v>46094</v>
      </c>
      <c r="CQ1017">
        <v>1</v>
      </c>
      <c r="CR1017">
        <v>1</v>
      </c>
      <c r="CV1017">
        <v>0</v>
      </c>
      <c r="CW1017">
        <v>0</v>
      </c>
      <c r="CX1017">
        <v>0</v>
      </c>
      <c r="CY1017">
        <v>0</v>
      </c>
      <c r="DM1017">
        <v>56</v>
      </c>
    </row>
    <row r="1018" spans="91:118" x14ac:dyDescent="0.25">
      <c r="CM1018" t="s">
        <v>639</v>
      </c>
      <c r="CN1018" t="s">
        <v>125</v>
      </c>
      <c r="CO1018" t="s">
        <v>10</v>
      </c>
      <c r="CP1018">
        <v>46099</v>
      </c>
      <c r="CQ1018">
        <v>1</v>
      </c>
      <c r="CR1018">
        <v>1</v>
      </c>
      <c r="CV1018">
        <v>0</v>
      </c>
      <c r="CW1018">
        <v>0</v>
      </c>
      <c r="CX1018">
        <v>0</v>
      </c>
      <c r="CY1018">
        <v>0</v>
      </c>
      <c r="DM1018">
        <v>56</v>
      </c>
    </row>
    <row r="1019" spans="91:118" x14ac:dyDescent="0.25">
      <c r="CM1019" t="s">
        <v>639</v>
      </c>
      <c r="CN1019" t="s">
        <v>125</v>
      </c>
      <c r="CO1019" t="s">
        <v>10</v>
      </c>
      <c r="CP1019">
        <v>46100</v>
      </c>
      <c r="CQ1019">
        <v>1</v>
      </c>
      <c r="CR1019">
        <v>1</v>
      </c>
      <c r="CV1019">
        <v>0</v>
      </c>
      <c r="CW1019">
        <v>0</v>
      </c>
      <c r="CX1019">
        <v>0</v>
      </c>
      <c r="CY1019">
        <v>0</v>
      </c>
      <c r="DM1019">
        <v>56</v>
      </c>
    </row>
    <row r="1020" spans="91:118" x14ac:dyDescent="0.25">
      <c r="CM1020" t="s">
        <v>639</v>
      </c>
      <c r="CN1020" t="s">
        <v>125</v>
      </c>
      <c r="CO1020" t="s">
        <v>10</v>
      </c>
      <c r="CP1020">
        <v>46108</v>
      </c>
      <c r="CQ1020">
        <v>1</v>
      </c>
      <c r="CR1020">
        <v>1</v>
      </c>
      <c r="CV1020">
        <v>0</v>
      </c>
      <c r="CW1020">
        <v>0</v>
      </c>
      <c r="CX1020">
        <v>0</v>
      </c>
      <c r="CY1020">
        <v>0</v>
      </c>
      <c r="DM1020">
        <v>56</v>
      </c>
    </row>
    <row r="1021" spans="91:118" x14ac:dyDescent="0.25">
      <c r="CM1021" t="s">
        <v>639</v>
      </c>
      <c r="CN1021" t="s">
        <v>125</v>
      </c>
      <c r="CO1021" t="s">
        <v>10</v>
      </c>
      <c r="CP1021">
        <v>46112</v>
      </c>
      <c r="CQ1021">
        <v>1</v>
      </c>
      <c r="CR1021">
        <v>1</v>
      </c>
      <c r="CT1021">
        <v>1</v>
      </c>
      <c r="CV1021">
        <v>3.2638888888888891E-3</v>
      </c>
      <c r="CW1021">
        <v>3.2638888888888891E-3</v>
      </c>
      <c r="CX1021">
        <v>0.11737268518518519</v>
      </c>
      <c r="CY1021">
        <v>0.21741898148148148</v>
      </c>
      <c r="CZ1021">
        <v>86</v>
      </c>
      <c r="DA1021">
        <v>133</v>
      </c>
      <c r="DB1021">
        <v>6</v>
      </c>
      <c r="DC1021">
        <v>1</v>
      </c>
      <c r="DD1021">
        <v>45480</v>
      </c>
      <c r="DE1021">
        <v>6.9800000000000001E-2</v>
      </c>
      <c r="DM1021">
        <v>56</v>
      </c>
    </row>
    <row r="1022" spans="91:118" x14ac:dyDescent="0.25">
      <c r="CM1022" t="s">
        <v>639</v>
      </c>
      <c r="CN1022" t="s">
        <v>2</v>
      </c>
      <c r="CO1022" t="s">
        <v>15</v>
      </c>
      <c r="CP1022">
        <v>46086</v>
      </c>
      <c r="CQ1022">
        <v>1</v>
      </c>
      <c r="CR1022">
        <v>1</v>
      </c>
      <c r="CT1022">
        <v>1</v>
      </c>
      <c r="CV1022">
        <v>1.0416666666666667E-4</v>
      </c>
      <c r="CW1022">
        <v>1.0416666666666667E-4</v>
      </c>
      <c r="CX1022">
        <v>0.30754629629629632</v>
      </c>
      <c r="CY1022">
        <v>0.1136574074074074</v>
      </c>
      <c r="CZ1022">
        <v>93</v>
      </c>
      <c r="DA1022">
        <v>111</v>
      </c>
      <c r="DB1022">
        <v>9</v>
      </c>
      <c r="DC1022" t="s">
        <v>702</v>
      </c>
      <c r="DD1022">
        <v>35868</v>
      </c>
      <c r="DE1022">
        <v>9.6799999999999997E-2</v>
      </c>
      <c r="DM1022">
        <v>56</v>
      </c>
    </row>
    <row r="1023" spans="91:118" x14ac:dyDescent="0.25">
      <c r="CM1023" t="s">
        <v>639</v>
      </c>
      <c r="CN1023" t="s">
        <v>2</v>
      </c>
      <c r="CO1023" t="s">
        <v>42</v>
      </c>
      <c r="CP1023">
        <v>46085</v>
      </c>
      <c r="CQ1023">
        <v>1</v>
      </c>
      <c r="CR1023">
        <v>1</v>
      </c>
      <c r="CV1023">
        <v>0</v>
      </c>
      <c r="CW1023">
        <v>0</v>
      </c>
      <c r="CX1023">
        <v>0</v>
      </c>
      <c r="CY1023">
        <v>0</v>
      </c>
      <c r="DM1023">
        <v>56</v>
      </c>
    </row>
    <row r="1024" spans="91:118" x14ac:dyDescent="0.25">
      <c r="CM1024" t="s">
        <v>639</v>
      </c>
      <c r="CN1024" t="s">
        <v>2</v>
      </c>
      <c r="CO1024" t="s">
        <v>42</v>
      </c>
      <c r="CP1024">
        <v>46090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56</v>
      </c>
    </row>
    <row r="1025" spans="91:118" x14ac:dyDescent="0.25">
      <c r="CM1025" t="s">
        <v>639</v>
      </c>
      <c r="CN1025" t="s">
        <v>2</v>
      </c>
      <c r="CO1025" t="s">
        <v>42</v>
      </c>
      <c r="CP1025">
        <v>46098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56</v>
      </c>
    </row>
    <row r="1026" spans="91:118" x14ac:dyDescent="0.25">
      <c r="CM1026" t="s">
        <v>639</v>
      </c>
      <c r="CN1026" t="s">
        <v>2</v>
      </c>
      <c r="CO1026" t="s">
        <v>564</v>
      </c>
      <c r="CP1026">
        <v>46085</v>
      </c>
      <c r="CQ1026">
        <v>1</v>
      </c>
      <c r="CR1026">
        <v>1</v>
      </c>
      <c r="CU1026">
        <v>1</v>
      </c>
      <c r="CV1026">
        <v>0</v>
      </c>
      <c r="CW1026">
        <v>0</v>
      </c>
      <c r="CX1026">
        <v>0</v>
      </c>
      <c r="CY1026">
        <v>0</v>
      </c>
      <c r="DM1026">
        <v>56</v>
      </c>
    </row>
    <row r="1027" spans="91:118" x14ac:dyDescent="0.25">
      <c r="CM1027" t="s">
        <v>639</v>
      </c>
      <c r="CN1027" t="s">
        <v>2</v>
      </c>
      <c r="CO1027" t="s">
        <v>65</v>
      </c>
      <c r="CP1027">
        <v>46097</v>
      </c>
      <c r="CQ1027">
        <v>1</v>
      </c>
      <c r="CR1027">
        <v>1</v>
      </c>
      <c r="CT1027">
        <v>1</v>
      </c>
      <c r="CV1027">
        <v>3.5879629629629629E-4</v>
      </c>
      <c r="CW1027">
        <v>3.5879629629629629E-4</v>
      </c>
      <c r="CX1027">
        <v>0.28802083333333334</v>
      </c>
      <c r="CY1027">
        <v>0.11009259259259259</v>
      </c>
      <c r="CZ1027">
        <v>72</v>
      </c>
      <c r="DA1027">
        <v>171</v>
      </c>
      <c r="DB1027">
        <v>9</v>
      </c>
      <c r="DC1027" t="s">
        <v>679</v>
      </c>
      <c r="DD1027">
        <v>24534</v>
      </c>
      <c r="DE1027">
        <v>0.125</v>
      </c>
      <c r="DM1027">
        <v>56</v>
      </c>
    </row>
    <row r="1028" spans="91:118" x14ac:dyDescent="0.25">
      <c r="CM1028" t="s">
        <v>639</v>
      </c>
      <c r="CN1028" t="s">
        <v>2</v>
      </c>
      <c r="CO1028" t="s">
        <v>25</v>
      </c>
      <c r="CP1028">
        <v>46097</v>
      </c>
      <c r="CQ1028">
        <v>1</v>
      </c>
      <c r="CR1028">
        <v>1</v>
      </c>
      <c r="CT1028">
        <v>1</v>
      </c>
      <c r="CV1028">
        <v>1.4004629629629629E-3</v>
      </c>
      <c r="CW1028">
        <v>1.4004629629629629E-3</v>
      </c>
      <c r="CX1028">
        <v>0.26710648148148147</v>
      </c>
      <c r="CY1028">
        <v>9.7905092592592599E-2</v>
      </c>
      <c r="CZ1028">
        <v>55</v>
      </c>
      <c r="DA1028">
        <v>104</v>
      </c>
      <c r="DB1028">
        <v>28</v>
      </c>
      <c r="DC1028">
        <v>1.75</v>
      </c>
      <c r="DD1028">
        <v>28701</v>
      </c>
      <c r="DE1028">
        <v>0.5091</v>
      </c>
      <c r="DM1028">
        <v>56</v>
      </c>
    </row>
    <row r="1029" spans="91:118" x14ac:dyDescent="0.25">
      <c r="CM1029" t="s">
        <v>639</v>
      </c>
      <c r="CN1029" t="s">
        <v>2</v>
      </c>
      <c r="CO1029" t="s">
        <v>25</v>
      </c>
      <c r="CP1029">
        <v>46098</v>
      </c>
      <c r="CQ1029">
        <v>1</v>
      </c>
      <c r="CR1029">
        <v>1</v>
      </c>
      <c r="CS1029">
        <v>1</v>
      </c>
      <c r="CV1029">
        <v>1.5057870370370371E-2</v>
      </c>
      <c r="CW1029">
        <v>1.5057870370370371E-2</v>
      </c>
      <c r="CX1029">
        <v>0.16954861111111111</v>
      </c>
      <c r="CY1029">
        <v>0.1208449074074074</v>
      </c>
      <c r="CZ1029">
        <v>34</v>
      </c>
      <c r="DA1029">
        <v>66</v>
      </c>
      <c r="DB1029">
        <v>15</v>
      </c>
      <c r="DC1029" t="s">
        <v>679</v>
      </c>
      <c r="DD1029">
        <v>16554</v>
      </c>
      <c r="DE1029">
        <v>0.44119999999999998</v>
      </c>
      <c r="DM1029">
        <v>56</v>
      </c>
    </row>
    <row r="1030" spans="91:118" x14ac:dyDescent="0.25">
      <c r="CM1030" t="s">
        <v>639</v>
      </c>
      <c r="CN1030" t="s">
        <v>2</v>
      </c>
      <c r="CO1030" t="s">
        <v>17</v>
      </c>
      <c r="CP1030">
        <v>46086</v>
      </c>
      <c r="CQ1030">
        <v>1</v>
      </c>
      <c r="CR1030">
        <v>1</v>
      </c>
      <c r="CT1030">
        <v>1</v>
      </c>
      <c r="CV1030">
        <v>0</v>
      </c>
      <c r="CW1030">
        <v>0</v>
      </c>
      <c r="CX1030">
        <v>0.31925925925925924</v>
      </c>
      <c r="CY1030">
        <v>9.1122685185185182E-2</v>
      </c>
      <c r="CZ1030">
        <v>62</v>
      </c>
      <c r="DA1030">
        <v>148</v>
      </c>
      <c r="DB1030">
        <v>8</v>
      </c>
      <c r="DC1030">
        <v>1.625</v>
      </c>
      <c r="DD1030">
        <v>47530</v>
      </c>
      <c r="DE1030">
        <v>0.129</v>
      </c>
      <c r="DM1030">
        <v>56</v>
      </c>
    </row>
    <row r="1031" spans="91:118" x14ac:dyDescent="0.25">
      <c r="CM1031" t="s">
        <v>639</v>
      </c>
      <c r="CN1031" t="s">
        <v>2</v>
      </c>
      <c r="CO1031" t="s">
        <v>207</v>
      </c>
      <c r="CP1031">
        <v>46097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0.2517361111111111</v>
      </c>
      <c r="CY1031">
        <v>9.3171296296296294E-2</v>
      </c>
      <c r="CZ1031">
        <v>235</v>
      </c>
      <c r="DA1031">
        <v>302</v>
      </c>
      <c r="DB1031">
        <v>29</v>
      </c>
      <c r="DC1031" t="s">
        <v>907</v>
      </c>
      <c r="DD1031">
        <v>20281</v>
      </c>
      <c r="DE1031">
        <v>0.1234</v>
      </c>
      <c r="DM1031">
        <v>56</v>
      </c>
    </row>
    <row r="1032" spans="91:118" x14ac:dyDescent="0.25">
      <c r="CM1032" t="s">
        <v>639</v>
      </c>
      <c r="CN1032" t="s">
        <v>6</v>
      </c>
      <c r="CO1032" t="s">
        <v>19</v>
      </c>
      <c r="CP1032">
        <v>46087</v>
      </c>
      <c r="CQ1032">
        <v>1</v>
      </c>
      <c r="CR1032">
        <v>1</v>
      </c>
      <c r="CT1032">
        <v>1</v>
      </c>
      <c r="CV1032">
        <v>1.0416666666666667E-4</v>
      </c>
      <c r="CW1032">
        <v>1.0416666666666667E-4</v>
      </c>
      <c r="CX1032">
        <v>0.22922453703703705</v>
      </c>
      <c r="CY1032">
        <v>0.15342592592592594</v>
      </c>
      <c r="CZ1032">
        <v>197</v>
      </c>
      <c r="DA1032">
        <v>334</v>
      </c>
      <c r="DB1032">
        <v>10</v>
      </c>
      <c r="DC1032">
        <v>1.2</v>
      </c>
      <c r="DD1032">
        <v>33400</v>
      </c>
      <c r="DE1032">
        <v>5.0799999999999998E-2</v>
      </c>
      <c r="DM1032">
        <v>56</v>
      </c>
    </row>
    <row r="1033" spans="91:118" x14ac:dyDescent="0.25">
      <c r="CM1033" t="s">
        <v>639</v>
      </c>
      <c r="CN1033" t="s">
        <v>6</v>
      </c>
      <c r="CO1033" t="s">
        <v>19</v>
      </c>
      <c r="CP1033">
        <v>46093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0.26458333333333334</v>
      </c>
      <c r="CY1033">
        <v>0.12790509259259258</v>
      </c>
      <c r="CZ1033">
        <v>186</v>
      </c>
      <c r="DA1033">
        <v>287</v>
      </c>
      <c r="DB1033">
        <v>22</v>
      </c>
      <c r="DC1033" t="s">
        <v>745</v>
      </c>
      <c r="DD1033">
        <v>23129</v>
      </c>
      <c r="DE1033">
        <v>0.1183</v>
      </c>
      <c r="DM1033">
        <v>56</v>
      </c>
    </row>
    <row r="1034" spans="91:118" x14ac:dyDescent="0.25">
      <c r="CM1034" t="s">
        <v>639</v>
      </c>
      <c r="CN1034" t="s">
        <v>6</v>
      </c>
      <c r="CO1034" t="s">
        <v>80</v>
      </c>
      <c r="CP1034">
        <v>46087</v>
      </c>
      <c r="CQ1034">
        <v>1</v>
      </c>
      <c r="CR1034">
        <v>1</v>
      </c>
      <c r="CT1034">
        <v>1</v>
      </c>
      <c r="CV1034">
        <v>5.7870370370370373E-5</v>
      </c>
      <c r="CW1034">
        <v>5.7870370370370373E-5</v>
      </c>
      <c r="CX1034">
        <v>0.19446759259259258</v>
      </c>
      <c r="CY1034">
        <v>8.6365740740740743E-2</v>
      </c>
      <c r="CZ1034">
        <v>93</v>
      </c>
      <c r="DA1034">
        <v>122</v>
      </c>
      <c r="DB1034">
        <v>5</v>
      </c>
      <c r="DC1034">
        <v>2.6</v>
      </c>
      <c r="DD1034">
        <v>57745</v>
      </c>
      <c r="DE1034">
        <v>5.3800000000000001E-2</v>
      </c>
      <c r="DM1034">
        <v>56</v>
      </c>
    </row>
    <row r="1035" spans="91:118" x14ac:dyDescent="0.25">
      <c r="CM1035" t="s">
        <v>639</v>
      </c>
      <c r="CN1035" t="s">
        <v>6</v>
      </c>
      <c r="CO1035" t="s">
        <v>80</v>
      </c>
      <c r="CP1035">
        <v>46107</v>
      </c>
      <c r="CQ1035">
        <v>1</v>
      </c>
      <c r="CR1035">
        <v>1</v>
      </c>
      <c r="CT1035">
        <v>1</v>
      </c>
      <c r="CV1035">
        <v>1.273148148148148E-4</v>
      </c>
      <c r="CW1035">
        <v>1.273148148148148E-4</v>
      </c>
      <c r="CX1035">
        <v>0.20891203703703703</v>
      </c>
      <c r="CY1035">
        <v>0.13670138888888889</v>
      </c>
      <c r="CZ1035">
        <v>50</v>
      </c>
      <c r="DA1035">
        <v>87</v>
      </c>
      <c r="DB1035">
        <v>10</v>
      </c>
      <c r="DC1035">
        <v>2.1</v>
      </c>
      <c r="DD1035">
        <v>34604</v>
      </c>
      <c r="DE1035">
        <v>0.2</v>
      </c>
      <c r="DM1035">
        <v>56</v>
      </c>
    </row>
    <row r="1036" spans="91:118" x14ac:dyDescent="0.25">
      <c r="CM1036" t="s">
        <v>639</v>
      </c>
      <c r="CN1036" t="s">
        <v>6</v>
      </c>
      <c r="CO1036" t="s">
        <v>81</v>
      </c>
      <c r="CP1036">
        <v>46084</v>
      </c>
      <c r="CQ1036">
        <v>1</v>
      </c>
      <c r="CR1036">
        <v>1</v>
      </c>
      <c r="CT1036">
        <v>1</v>
      </c>
      <c r="CV1036">
        <v>9.2592592592592588E-5</v>
      </c>
      <c r="CW1036">
        <v>9.2592592592592588E-5</v>
      </c>
      <c r="CX1036">
        <v>0.28424768518518517</v>
      </c>
      <c r="CY1036">
        <v>0.13033564814814816</v>
      </c>
      <c r="CZ1036">
        <v>108</v>
      </c>
      <c r="DA1036">
        <v>195</v>
      </c>
      <c r="DB1036">
        <v>12</v>
      </c>
      <c r="DC1036">
        <v>1.75</v>
      </c>
      <c r="DD1036">
        <v>20984</v>
      </c>
      <c r="DE1036">
        <v>0.1111</v>
      </c>
      <c r="DF1036">
        <v>1</v>
      </c>
      <c r="DG1036">
        <v>8.3299999999999999E-2</v>
      </c>
      <c r="DH1036">
        <v>400</v>
      </c>
      <c r="DI1036">
        <v>400</v>
      </c>
      <c r="DM1036">
        <v>56</v>
      </c>
    </row>
    <row r="1037" spans="91:118" x14ac:dyDescent="0.25">
      <c r="CM1037" t="s">
        <v>639</v>
      </c>
      <c r="CN1037" t="s">
        <v>6</v>
      </c>
      <c r="CO1037" t="s">
        <v>81</v>
      </c>
      <c r="CP1037">
        <v>46107</v>
      </c>
      <c r="CQ1037">
        <v>1</v>
      </c>
      <c r="CR1037">
        <v>1</v>
      </c>
      <c r="CT1037">
        <v>1</v>
      </c>
      <c r="CV1037">
        <v>3.4722222222222222E-5</v>
      </c>
      <c r="CW1037">
        <v>3.4722222222222222E-5</v>
      </c>
      <c r="CX1037">
        <v>0.20945601851851853</v>
      </c>
      <c r="CY1037">
        <v>0.14614583333333334</v>
      </c>
      <c r="CZ1037">
        <v>58</v>
      </c>
      <c r="DA1037">
        <v>136</v>
      </c>
      <c r="DB1037">
        <v>18</v>
      </c>
      <c r="DC1037" t="s">
        <v>754</v>
      </c>
      <c r="DD1037">
        <v>17507</v>
      </c>
      <c r="DE1037">
        <v>0.31030000000000002</v>
      </c>
      <c r="DM1037">
        <v>56</v>
      </c>
    </row>
    <row r="1038" spans="91:118" x14ac:dyDescent="0.25">
      <c r="CM1038" t="s">
        <v>639</v>
      </c>
      <c r="CN1038" t="s">
        <v>6</v>
      </c>
      <c r="CO1038" t="s">
        <v>81</v>
      </c>
      <c r="CP1038">
        <v>46112</v>
      </c>
      <c r="CQ1038">
        <v>1</v>
      </c>
      <c r="CR1038">
        <v>1</v>
      </c>
      <c r="CS1038">
        <v>1</v>
      </c>
      <c r="CV1038">
        <v>7.858796296296296E-3</v>
      </c>
      <c r="CW1038">
        <v>7.858796296296296E-3</v>
      </c>
      <c r="CX1038">
        <v>0.18927083333333333</v>
      </c>
      <c r="CY1038">
        <v>0.1995949074074074</v>
      </c>
      <c r="CZ1038">
        <v>39</v>
      </c>
      <c r="DA1038">
        <v>85</v>
      </c>
      <c r="DB1038">
        <v>14</v>
      </c>
      <c r="DC1038" t="s">
        <v>855</v>
      </c>
      <c r="DD1038">
        <v>33071</v>
      </c>
      <c r="DE1038">
        <v>0.35899999999999999</v>
      </c>
      <c r="DF1038">
        <v>2</v>
      </c>
      <c r="DG1038">
        <v>0.1429</v>
      </c>
      <c r="DH1038">
        <v>800</v>
      </c>
      <c r="DI1038">
        <v>400</v>
      </c>
      <c r="DJ1038">
        <v>400</v>
      </c>
      <c r="DK1038">
        <v>0.5</v>
      </c>
      <c r="DM1038">
        <v>56</v>
      </c>
      <c r="DN1038">
        <v>400</v>
      </c>
    </row>
    <row r="1039" spans="91:118" x14ac:dyDescent="0.25">
      <c r="CM1039" t="s">
        <v>639</v>
      </c>
      <c r="CN1039" t="s">
        <v>6</v>
      </c>
      <c r="CO1039" t="s">
        <v>105</v>
      </c>
      <c r="CP1039">
        <v>46083</v>
      </c>
      <c r="CQ1039">
        <v>1</v>
      </c>
      <c r="CR1039">
        <v>1</v>
      </c>
      <c r="CS1039">
        <v>1</v>
      </c>
      <c r="CV1039">
        <v>5.1504629629629626E-3</v>
      </c>
      <c r="CW1039">
        <v>5.1504629629629626E-3</v>
      </c>
      <c r="CX1039">
        <v>0.21931712962962963</v>
      </c>
      <c r="CY1039">
        <v>0.10372685185185185</v>
      </c>
      <c r="CZ1039">
        <v>84</v>
      </c>
      <c r="DA1039">
        <v>155</v>
      </c>
      <c r="DB1039">
        <v>26</v>
      </c>
      <c r="DC1039" t="s">
        <v>716</v>
      </c>
      <c r="DD1039">
        <v>25911</v>
      </c>
      <c r="DE1039">
        <v>0.3095</v>
      </c>
      <c r="DF1039">
        <v>3</v>
      </c>
      <c r="DG1039">
        <v>0.1154</v>
      </c>
      <c r="DH1039">
        <v>4330</v>
      </c>
      <c r="DI1039">
        <v>1443</v>
      </c>
      <c r="DJ1039">
        <v>3725</v>
      </c>
      <c r="DK1039">
        <v>0.86029999999999995</v>
      </c>
      <c r="DL1039">
        <v>8.9099999999999999E-2</v>
      </c>
      <c r="DM1039">
        <v>56</v>
      </c>
      <c r="DN1039">
        <v>1863</v>
      </c>
    </row>
    <row r="1040" spans="91:118" x14ac:dyDescent="0.25">
      <c r="CM1040" t="s">
        <v>639</v>
      </c>
      <c r="CN1040" t="s">
        <v>6</v>
      </c>
      <c r="CO1040" t="s">
        <v>105</v>
      </c>
      <c r="CP1040">
        <v>46084</v>
      </c>
      <c r="CQ1040">
        <v>1</v>
      </c>
      <c r="CR1040">
        <v>1</v>
      </c>
      <c r="CT1040">
        <v>1</v>
      </c>
      <c r="CV1040">
        <v>1.5046296296296297E-4</v>
      </c>
      <c r="CW1040">
        <v>1.5046296296296297E-4</v>
      </c>
      <c r="CX1040">
        <v>0.26601851851851854</v>
      </c>
      <c r="CY1040">
        <v>0.17704861111111111</v>
      </c>
      <c r="CZ1040">
        <v>76</v>
      </c>
      <c r="DA1040">
        <v>181</v>
      </c>
      <c r="DB1040">
        <v>20</v>
      </c>
      <c r="DC1040">
        <v>1.8</v>
      </c>
      <c r="DD1040">
        <v>19770</v>
      </c>
      <c r="DE1040">
        <v>0.26319999999999999</v>
      </c>
      <c r="DF1040">
        <v>1</v>
      </c>
      <c r="DG1040">
        <v>0.05</v>
      </c>
      <c r="DH1040">
        <v>2000</v>
      </c>
      <c r="DI1040">
        <v>2000</v>
      </c>
      <c r="DM1040">
        <v>56</v>
      </c>
    </row>
    <row r="1041" spans="91:117" x14ac:dyDescent="0.25">
      <c r="CM1041" t="s">
        <v>639</v>
      </c>
      <c r="CN1041" t="s">
        <v>6</v>
      </c>
      <c r="CO1041" t="s">
        <v>105</v>
      </c>
      <c r="CP1041">
        <v>46087</v>
      </c>
      <c r="CQ1041">
        <v>1</v>
      </c>
      <c r="CR1041">
        <v>1</v>
      </c>
      <c r="CT1041">
        <v>1</v>
      </c>
      <c r="CV1041">
        <v>6.9444444444444444E-5</v>
      </c>
      <c r="CW1041">
        <v>6.9444444444444444E-5</v>
      </c>
      <c r="CX1041">
        <v>0.21390046296296297</v>
      </c>
      <c r="CY1041">
        <v>0.11761574074074074</v>
      </c>
      <c r="CZ1041">
        <v>55</v>
      </c>
      <c r="DA1041">
        <v>152</v>
      </c>
      <c r="DB1041">
        <v>10</v>
      </c>
      <c r="DC1041">
        <v>1.6</v>
      </c>
      <c r="DD1041">
        <v>49164</v>
      </c>
      <c r="DE1041">
        <v>0.18179999999999999</v>
      </c>
      <c r="DM1041">
        <v>56</v>
      </c>
    </row>
    <row r="1042" spans="91:117" x14ac:dyDescent="0.25">
      <c r="CM1042" t="s">
        <v>639</v>
      </c>
      <c r="CN1042" t="s">
        <v>6</v>
      </c>
      <c r="CO1042" t="s">
        <v>105</v>
      </c>
      <c r="CP1042">
        <v>46093</v>
      </c>
      <c r="CQ1042">
        <v>1</v>
      </c>
      <c r="CR1042">
        <v>1</v>
      </c>
      <c r="CT1042">
        <v>1</v>
      </c>
      <c r="CV1042">
        <v>1.9675925925925926E-4</v>
      </c>
      <c r="CW1042">
        <v>1.9675925925925926E-4</v>
      </c>
      <c r="CX1042">
        <v>0.24557870370370372</v>
      </c>
      <c r="CY1042">
        <v>0.1037037037037037</v>
      </c>
      <c r="CZ1042">
        <v>116</v>
      </c>
      <c r="DA1042">
        <v>240</v>
      </c>
      <c r="DB1042">
        <v>25</v>
      </c>
      <c r="DC1042">
        <v>1.64</v>
      </c>
      <c r="DD1042">
        <v>30627</v>
      </c>
      <c r="DE1042">
        <v>0.2155</v>
      </c>
      <c r="DM1042">
        <v>56</v>
      </c>
    </row>
    <row r="1043" spans="91:117" x14ac:dyDescent="0.25">
      <c r="CM1043" t="s">
        <v>639</v>
      </c>
      <c r="CN1043" t="s">
        <v>6</v>
      </c>
      <c r="CO1043" t="s">
        <v>26</v>
      </c>
      <c r="CP1043">
        <v>46100</v>
      </c>
      <c r="CQ1043">
        <v>1</v>
      </c>
      <c r="CR1043">
        <v>1</v>
      </c>
      <c r="CV1043">
        <v>0</v>
      </c>
      <c r="CW1043">
        <v>0</v>
      </c>
      <c r="CX1043">
        <v>0</v>
      </c>
      <c r="CY1043">
        <v>0</v>
      </c>
      <c r="DM1043">
        <v>56</v>
      </c>
    </row>
    <row r="1044" spans="91:117" x14ac:dyDescent="0.25">
      <c r="CM1044" t="s">
        <v>639</v>
      </c>
      <c r="CN1044" t="s">
        <v>6</v>
      </c>
      <c r="CO1044" t="s">
        <v>37</v>
      </c>
      <c r="CP1044">
        <v>46091</v>
      </c>
      <c r="CQ1044">
        <v>1</v>
      </c>
      <c r="CR1044">
        <v>1</v>
      </c>
      <c r="CT1044">
        <v>1</v>
      </c>
      <c r="CV1044">
        <v>1.3888888888888889E-4</v>
      </c>
      <c r="CW1044">
        <v>1.3888888888888889E-4</v>
      </c>
      <c r="CX1044">
        <v>0.27378472222222222</v>
      </c>
      <c r="CY1044">
        <v>0.11540509259259259</v>
      </c>
      <c r="CZ1044">
        <v>127</v>
      </c>
      <c r="DA1044">
        <v>228</v>
      </c>
      <c r="DB1044">
        <v>29</v>
      </c>
      <c r="DC1044" t="s">
        <v>1078</v>
      </c>
      <c r="DD1044">
        <v>13653</v>
      </c>
      <c r="DE1044">
        <v>0.2283</v>
      </c>
      <c r="DF1044">
        <v>2</v>
      </c>
      <c r="DG1044">
        <v>6.9000000000000006E-2</v>
      </c>
      <c r="DH1044">
        <v>564</v>
      </c>
      <c r="DI1044">
        <v>282</v>
      </c>
      <c r="DM1044">
        <v>56</v>
      </c>
    </row>
    <row r="1045" spans="91:117" x14ac:dyDescent="0.25">
      <c r="CM1045" t="s">
        <v>639</v>
      </c>
      <c r="CN1045" t="s">
        <v>6</v>
      </c>
      <c r="CO1045" t="s">
        <v>37</v>
      </c>
      <c r="CP1045">
        <v>46100</v>
      </c>
      <c r="CQ1045">
        <v>1</v>
      </c>
      <c r="CR1045">
        <v>1</v>
      </c>
      <c r="CS1045">
        <v>1</v>
      </c>
      <c r="CV1045">
        <v>0.13949074074074075</v>
      </c>
      <c r="CW1045">
        <v>0.13949074074074075</v>
      </c>
      <c r="CX1045">
        <v>4.9305555555555554E-2</v>
      </c>
      <c r="CY1045">
        <v>8.9606481481481481E-2</v>
      </c>
      <c r="CZ1045">
        <v>30</v>
      </c>
      <c r="DA1045">
        <v>38</v>
      </c>
      <c r="DB1045">
        <v>9</v>
      </c>
      <c r="DC1045" t="s">
        <v>723</v>
      </c>
      <c r="DD1045">
        <v>45760</v>
      </c>
      <c r="DE1045">
        <v>0.3</v>
      </c>
      <c r="DM1045">
        <v>56</v>
      </c>
    </row>
    <row r="1046" spans="91:117" x14ac:dyDescent="0.25">
      <c r="CM1046" t="s">
        <v>639</v>
      </c>
      <c r="CN1046" t="s">
        <v>6</v>
      </c>
      <c r="CO1046" t="s">
        <v>35</v>
      </c>
      <c r="CP1046">
        <v>46107</v>
      </c>
      <c r="CQ1046">
        <v>1</v>
      </c>
      <c r="CR1046">
        <v>1</v>
      </c>
      <c r="CT1046">
        <v>1</v>
      </c>
      <c r="CV1046">
        <v>8.1018518518518516E-5</v>
      </c>
      <c r="CW1046">
        <v>8.1018518518518516E-5</v>
      </c>
      <c r="CX1046">
        <v>0.22148148148148147</v>
      </c>
      <c r="CY1046">
        <v>0.13043981481481481</v>
      </c>
      <c r="CZ1046">
        <v>73</v>
      </c>
      <c r="DA1046">
        <v>132</v>
      </c>
      <c r="DB1046">
        <v>20</v>
      </c>
      <c r="DC1046">
        <v>1.45</v>
      </c>
      <c r="DD1046">
        <v>58114</v>
      </c>
      <c r="DE1046">
        <v>0.27400000000000002</v>
      </c>
      <c r="DM1046">
        <v>56</v>
      </c>
    </row>
    <row r="1047" spans="91:117" x14ac:dyDescent="0.25">
      <c r="CM1047" t="s">
        <v>639</v>
      </c>
      <c r="CN1047" t="s">
        <v>6</v>
      </c>
      <c r="CO1047" t="s">
        <v>11</v>
      </c>
      <c r="CP1047">
        <v>46093</v>
      </c>
      <c r="CQ1047">
        <v>1</v>
      </c>
      <c r="CR1047">
        <v>1</v>
      </c>
      <c r="CT1047">
        <v>1</v>
      </c>
      <c r="CV1047">
        <v>1.7361111111111112E-4</v>
      </c>
      <c r="CW1047">
        <v>1.7361111111111112E-4</v>
      </c>
      <c r="CX1047">
        <v>0.26371527777777776</v>
      </c>
      <c r="CY1047">
        <v>0.10962962962962963</v>
      </c>
      <c r="CZ1047">
        <v>118</v>
      </c>
      <c r="DA1047">
        <v>214</v>
      </c>
      <c r="DB1047">
        <v>27</v>
      </c>
      <c r="DC1047" t="s">
        <v>1054</v>
      </c>
      <c r="DD1047">
        <v>18832</v>
      </c>
      <c r="DE1047">
        <v>0.2288</v>
      </c>
      <c r="DM1047">
        <v>56</v>
      </c>
    </row>
    <row r="1048" spans="91:117" x14ac:dyDescent="0.25">
      <c r="CM1048" t="s">
        <v>639</v>
      </c>
      <c r="CN1048" t="s">
        <v>6</v>
      </c>
      <c r="CO1048" t="s">
        <v>34</v>
      </c>
      <c r="CP1048">
        <v>46087</v>
      </c>
      <c r="CQ1048">
        <v>1</v>
      </c>
      <c r="CR1048">
        <v>1</v>
      </c>
      <c r="CT1048">
        <v>1</v>
      </c>
      <c r="CV1048">
        <v>5.7870370370370373E-5</v>
      </c>
      <c r="CW1048">
        <v>5.7870370370370373E-5</v>
      </c>
      <c r="CX1048">
        <v>0.23417824074074073</v>
      </c>
      <c r="CY1048">
        <v>0.10097222222222223</v>
      </c>
      <c r="CZ1048">
        <v>114</v>
      </c>
      <c r="DA1048">
        <v>161</v>
      </c>
      <c r="DB1048">
        <v>8</v>
      </c>
      <c r="DC1048">
        <v>1.75</v>
      </c>
      <c r="DD1048">
        <v>19672</v>
      </c>
      <c r="DE1048">
        <v>7.0199999999999999E-2</v>
      </c>
      <c r="DM1048">
        <v>56</v>
      </c>
    </row>
    <row r="1049" spans="91:117" x14ac:dyDescent="0.25">
      <c r="CM1049" t="s">
        <v>639</v>
      </c>
      <c r="CN1049" t="s">
        <v>7</v>
      </c>
      <c r="CO1049" t="s">
        <v>41</v>
      </c>
      <c r="CP1049">
        <v>46100</v>
      </c>
      <c r="CQ1049">
        <v>1</v>
      </c>
      <c r="CR1049">
        <v>1</v>
      </c>
      <c r="CT1049">
        <v>1</v>
      </c>
      <c r="CV1049">
        <v>0</v>
      </c>
      <c r="CW1049">
        <v>0</v>
      </c>
      <c r="CX1049">
        <v>0.18621527777777777</v>
      </c>
      <c r="CY1049">
        <v>0.14743055555555556</v>
      </c>
      <c r="CZ1049">
        <v>104</v>
      </c>
      <c r="DA1049">
        <v>190</v>
      </c>
      <c r="DB1049">
        <v>24</v>
      </c>
      <c r="DC1049" t="s">
        <v>1116</v>
      </c>
      <c r="DD1049">
        <v>10874</v>
      </c>
      <c r="DE1049">
        <v>0.23080000000000001</v>
      </c>
      <c r="DM1049">
        <v>56</v>
      </c>
    </row>
    <row r="1050" spans="91:117" x14ac:dyDescent="0.25">
      <c r="CM1050" t="s">
        <v>639</v>
      </c>
      <c r="CN1050" t="s">
        <v>7</v>
      </c>
      <c r="CO1050" t="s">
        <v>495</v>
      </c>
      <c r="CP1050">
        <v>46093</v>
      </c>
      <c r="CQ1050">
        <v>1</v>
      </c>
      <c r="CR1050">
        <v>1</v>
      </c>
      <c r="CT1050">
        <v>1</v>
      </c>
      <c r="CV1050">
        <v>0</v>
      </c>
      <c r="CW1050">
        <v>0</v>
      </c>
      <c r="CX1050">
        <v>0.20355324074074074</v>
      </c>
      <c r="CY1050">
        <v>0.17069444444444445</v>
      </c>
      <c r="CZ1050">
        <v>154</v>
      </c>
      <c r="DA1050">
        <v>321</v>
      </c>
      <c r="DB1050">
        <v>36</v>
      </c>
      <c r="DC1050">
        <v>1.75</v>
      </c>
      <c r="DD1050">
        <v>11104</v>
      </c>
      <c r="DE1050">
        <v>0.23380000000000001</v>
      </c>
      <c r="DM1050">
        <v>56</v>
      </c>
    </row>
    <row r="1051" spans="91:117" x14ac:dyDescent="0.25">
      <c r="CM1051" t="s">
        <v>639</v>
      </c>
      <c r="CN1051" t="s">
        <v>7</v>
      </c>
      <c r="CO1051" t="s">
        <v>51</v>
      </c>
      <c r="CP1051">
        <v>46091</v>
      </c>
      <c r="CQ1051">
        <v>1</v>
      </c>
      <c r="CR1051">
        <v>1</v>
      </c>
      <c r="CT1051">
        <v>1</v>
      </c>
      <c r="CV1051">
        <v>0</v>
      </c>
      <c r="CW1051">
        <v>0</v>
      </c>
      <c r="CX1051">
        <v>0.30609953703703702</v>
      </c>
      <c r="CY1051">
        <v>0.10160879629629629</v>
      </c>
      <c r="CZ1051">
        <v>118</v>
      </c>
      <c r="DA1051">
        <v>218</v>
      </c>
      <c r="DB1051">
        <v>15</v>
      </c>
      <c r="DC1051" t="s">
        <v>862</v>
      </c>
      <c r="DD1051">
        <v>16358</v>
      </c>
      <c r="DE1051">
        <v>0.12709999999999999</v>
      </c>
      <c r="DM1051">
        <v>56</v>
      </c>
    </row>
    <row r="1052" spans="91:117" x14ac:dyDescent="0.25">
      <c r="CM1052" t="s">
        <v>639</v>
      </c>
      <c r="CN1052" t="s">
        <v>7</v>
      </c>
      <c r="CO1052" t="s">
        <v>51</v>
      </c>
      <c r="CP1052">
        <v>46100</v>
      </c>
      <c r="CQ1052">
        <v>1</v>
      </c>
      <c r="CR1052">
        <v>1</v>
      </c>
      <c r="CT1052">
        <v>1</v>
      </c>
      <c r="CV1052">
        <v>3.2291666666666666E-3</v>
      </c>
      <c r="CW1052">
        <v>3.2291666666666666E-3</v>
      </c>
      <c r="CX1052">
        <v>0.20952546296296296</v>
      </c>
      <c r="CY1052">
        <v>0.11868055555555555</v>
      </c>
      <c r="CZ1052">
        <v>98</v>
      </c>
      <c r="DA1052">
        <v>205</v>
      </c>
      <c r="DB1052">
        <v>9</v>
      </c>
      <c r="DC1052" t="s">
        <v>774</v>
      </c>
      <c r="DD1052">
        <v>37043</v>
      </c>
      <c r="DE1052">
        <v>9.1800000000000007E-2</v>
      </c>
      <c r="DM1052">
        <v>56</v>
      </c>
    </row>
    <row r="1053" spans="91:117" x14ac:dyDescent="0.25">
      <c r="CM1053" t="s">
        <v>639</v>
      </c>
      <c r="CN1053" t="s">
        <v>7</v>
      </c>
      <c r="CO1053" t="s">
        <v>49</v>
      </c>
      <c r="CP1053">
        <v>46091</v>
      </c>
      <c r="CQ1053">
        <v>1</v>
      </c>
      <c r="CR1053">
        <v>1</v>
      </c>
      <c r="CT1053">
        <v>1</v>
      </c>
      <c r="CV1053">
        <v>0</v>
      </c>
      <c r="CW1053">
        <v>0</v>
      </c>
      <c r="CX1053">
        <v>0.30238425925925927</v>
      </c>
      <c r="CY1053">
        <v>0.12612268518518518</v>
      </c>
      <c r="CZ1053">
        <v>62</v>
      </c>
      <c r="DA1053">
        <v>128</v>
      </c>
      <c r="DB1053">
        <v>26</v>
      </c>
      <c r="DC1053" t="s">
        <v>738</v>
      </c>
      <c r="DD1053">
        <v>20483</v>
      </c>
      <c r="DE1053">
        <v>0.4194</v>
      </c>
      <c r="DM1053">
        <v>56</v>
      </c>
    </row>
    <row r="1054" spans="91:117" x14ac:dyDescent="0.25">
      <c r="CM1054" t="s">
        <v>639</v>
      </c>
      <c r="CN1054" t="s">
        <v>7</v>
      </c>
      <c r="CO1054" t="s">
        <v>49</v>
      </c>
      <c r="CP1054">
        <v>46092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0.23171296296296295</v>
      </c>
      <c r="CY1054">
        <v>0.1070949074074074</v>
      </c>
      <c r="CZ1054">
        <v>54</v>
      </c>
      <c r="DA1054">
        <v>95</v>
      </c>
      <c r="DB1054">
        <v>10</v>
      </c>
      <c r="DC1054">
        <v>1.4</v>
      </c>
      <c r="DD1054">
        <v>44361</v>
      </c>
      <c r="DE1054">
        <v>0.1852</v>
      </c>
      <c r="DM1054">
        <v>56</v>
      </c>
    </row>
    <row r="1055" spans="91:117" x14ac:dyDescent="0.25">
      <c r="CM1055" t="s">
        <v>639</v>
      </c>
      <c r="CN1055" t="s">
        <v>7</v>
      </c>
      <c r="CO1055" t="s">
        <v>49</v>
      </c>
      <c r="CP1055">
        <v>46100</v>
      </c>
      <c r="CQ1055">
        <v>1</v>
      </c>
      <c r="CR1055">
        <v>1</v>
      </c>
      <c r="CT1055">
        <v>1</v>
      </c>
      <c r="CV1055">
        <v>0</v>
      </c>
      <c r="CW1055">
        <v>0</v>
      </c>
      <c r="CX1055">
        <v>0.21504629629629629</v>
      </c>
      <c r="CY1055">
        <v>0.12490740740740741</v>
      </c>
      <c r="CZ1055">
        <v>69</v>
      </c>
      <c r="DA1055">
        <v>96</v>
      </c>
      <c r="DB1055">
        <v>11</v>
      </c>
      <c r="DC1055" t="s">
        <v>685</v>
      </c>
      <c r="DD1055">
        <v>31865</v>
      </c>
      <c r="DE1055">
        <v>0.15939999999999999</v>
      </c>
      <c r="DM1055">
        <v>56</v>
      </c>
    </row>
    <row r="1056" spans="91:117" x14ac:dyDescent="0.25">
      <c r="CM1056" t="s">
        <v>639</v>
      </c>
      <c r="CN1056" t="s">
        <v>7</v>
      </c>
      <c r="CO1056" t="s">
        <v>565</v>
      </c>
      <c r="CP1056">
        <v>46101</v>
      </c>
      <c r="CQ1056">
        <v>1</v>
      </c>
      <c r="CR1056">
        <v>1</v>
      </c>
      <c r="CT1056">
        <v>1</v>
      </c>
      <c r="CV1056">
        <v>1.5046296296296297E-4</v>
      </c>
      <c r="CW1056">
        <v>1.5046296296296297E-4</v>
      </c>
      <c r="CX1056">
        <v>0.1698611111111111</v>
      </c>
      <c r="CY1056">
        <v>0.16541666666666666</v>
      </c>
      <c r="CZ1056">
        <v>89</v>
      </c>
      <c r="DA1056">
        <v>172</v>
      </c>
      <c r="DB1056">
        <v>27</v>
      </c>
      <c r="DC1056" t="s">
        <v>731</v>
      </c>
      <c r="DD1056">
        <v>10557</v>
      </c>
      <c r="DE1056">
        <v>0.3034</v>
      </c>
      <c r="DM1056">
        <v>56</v>
      </c>
    </row>
    <row r="1057" spans="91:118" x14ac:dyDescent="0.25">
      <c r="CM1057" t="s">
        <v>639</v>
      </c>
      <c r="CN1057" t="s">
        <v>7</v>
      </c>
      <c r="CO1057" t="s">
        <v>549</v>
      </c>
      <c r="CP1057">
        <v>46101</v>
      </c>
      <c r="CQ1057">
        <v>1</v>
      </c>
      <c r="CR1057">
        <v>1</v>
      </c>
      <c r="CT1057">
        <v>1</v>
      </c>
      <c r="CV1057">
        <v>6.5972222222222224E-4</v>
      </c>
      <c r="CW1057">
        <v>6.5972222222222224E-4</v>
      </c>
      <c r="CX1057">
        <v>0.22987268518518519</v>
      </c>
      <c r="CY1057">
        <v>0.13275462962962964</v>
      </c>
      <c r="CZ1057">
        <v>155</v>
      </c>
      <c r="DA1057">
        <v>229</v>
      </c>
      <c r="DB1057">
        <v>35</v>
      </c>
      <c r="DC1057" t="s">
        <v>735</v>
      </c>
      <c r="DD1057">
        <v>11885</v>
      </c>
      <c r="DE1057">
        <v>0.2258</v>
      </c>
      <c r="DM1057">
        <v>56</v>
      </c>
    </row>
    <row r="1058" spans="91:118" x14ac:dyDescent="0.25">
      <c r="CM1058" t="s">
        <v>639</v>
      </c>
      <c r="CN1058" t="s">
        <v>7</v>
      </c>
      <c r="CO1058" t="s">
        <v>73</v>
      </c>
      <c r="CP1058">
        <v>46092</v>
      </c>
      <c r="CQ1058">
        <v>1</v>
      </c>
      <c r="CR1058">
        <v>1</v>
      </c>
      <c r="CT1058">
        <v>1</v>
      </c>
      <c r="CV1058">
        <v>1.3888888888888889E-4</v>
      </c>
      <c r="CW1058">
        <v>1.3888888888888889E-4</v>
      </c>
      <c r="CX1058">
        <v>0.2287962962962963</v>
      </c>
      <c r="CY1058">
        <v>0.1200925925925926</v>
      </c>
      <c r="CZ1058">
        <v>47</v>
      </c>
      <c r="DA1058">
        <v>87</v>
      </c>
      <c r="DB1058">
        <v>10</v>
      </c>
      <c r="DC1058">
        <v>1.2</v>
      </c>
      <c r="DD1058">
        <v>22705</v>
      </c>
      <c r="DE1058">
        <v>0.21279999999999999</v>
      </c>
      <c r="DM1058">
        <v>56</v>
      </c>
    </row>
    <row r="1059" spans="91:118" x14ac:dyDescent="0.25">
      <c r="CM1059" t="s">
        <v>639</v>
      </c>
      <c r="CN1059" t="s">
        <v>3</v>
      </c>
      <c r="CO1059" t="s">
        <v>174</v>
      </c>
      <c r="CP1059">
        <v>46087</v>
      </c>
      <c r="CQ1059">
        <v>1</v>
      </c>
      <c r="CR1059">
        <v>1</v>
      </c>
      <c r="CT1059">
        <v>1</v>
      </c>
      <c r="CV1059">
        <v>2.3148148148148147E-5</v>
      </c>
      <c r="CW1059">
        <v>2.3148148148148147E-5</v>
      </c>
      <c r="CX1059">
        <v>0.23327546296296298</v>
      </c>
      <c r="CY1059">
        <v>0.10232638888888888</v>
      </c>
      <c r="CZ1059">
        <v>203</v>
      </c>
      <c r="DA1059">
        <v>245</v>
      </c>
      <c r="DB1059">
        <v>19</v>
      </c>
      <c r="DC1059" t="s">
        <v>841</v>
      </c>
      <c r="DD1059">
        <v>33897</v>
      </c>
      <c r="DE1059">
        <v>9.3600000000000003E-2</v>
      </c>
      <c r="DM1059">
        <v>56</v>
      </c>
    </row>
    <row r="1060" spans="91:118" x14ac:dyDescent="0.25">
      <c r="CM1060" t="s">
        <v>639</v>
      </c>
      <c r="CN1060" t="s">
        <v>3</v>
      </c>
      <c r="CO1060" t="s">
        <v>174</v>
      </c>
      <c r="CP1060">
        <v>46105</v>
      </c>
      <c r="CQ1060">
        <v>1</v>
      </c>
      <c r="CR1060">
        <v>1</v>
      </c>
      <c r="CT1060">
        <v>1</v>
      </c>
      <c r="CV1060">
        <v>3.4722222222222222E-5</v>
      </c>
      <c r="CW1060">
        <v>3.4722222222222222E-5</v>
      </c>
      <c r="CX1060">
        <v>0.22377314814814814</v>
      </c>
      <c r="CY1060">
        <v>0.18385416666666668</v>
      </c>
      <c r="CZ1060">
        <v>159</v>
      </c>
      <c r="DA1060">
        <v>226</v>
      </c>
      <c r="DB1060">
        <v>22</v>
      </c>
      <c r="DC1060" t="s">
        <v>686</v>
      </c>
      <c r="DD1060">
        <v>17066</v>
      </c>
      <c r="DE1060">
        <v>0.1384</v>
      </c>
      <c r="DM1060">
        <v>56</v>
      </c>
    </row>
    <row r="1061" spans="91:118" x14ac:dyDescent="0.25">
      <c r="CM1061" t="s">
        <v>639</v>
      </c>
      <c r="CN1061" t="s">
        <v>3</v>
      </c>
      <c r="CO1061" t="s">
        <v>493</v>
      </c>
      <c r="CP1061">
        <v>46092</v>
      </c>
      <c r="CQ1061">
        <v>1</v>
      </c>
      <c r="CR1061">
        <v>1</v>
      </c>
      <c r="CT1061">
        <v>1</v>
      </c>
      <c r="CV1061">
        <v>0</v>
      </c>
      <c r="CW1061">
        <v>0</v>
      </c>
      <c r="CX1061">
        <v>0.2560648148148148</v>
      </c>
      <c r="CY1061">
        <v>7.1469907407407413E-2</v>
      </c>
      <c r="CZ1061">
        <v>181</v>
      </c>
      <c r="DA1061">
        <v>207</v>
      </c>
      <c r="DB1061">
        <v>25</v>
      </c>
      <c r="DC1061">
        <v>1.4</v>
      </c>
      <c r="DD1061">
        <v>22290</v>
      </c>
      <c r="DE1061">
        <v>0.1381</v>
      </c>
      <c r="DM1061">
        <v>56</v>
      </c>
    </row>
    <row r="1062" spans="91:118" x14ac:dyDescent="0.25">
      <c r="CM1062" t="s">
        <v>639</v>
      </c>
      <c r="CN1062" t="s">
        <v>3</v>
      </c>
      <c r="CO1062" t="s">
        <v>493</v>
      </c>
      <c r="CP1062">
        <v>46105</v>
      </c>
      <c r="CQ1062">
        <v>1</v>
      </c>
      <c r="CR1062">
        <v>1</v>
      </c>
      <c r="CT1062">
        <v>1</v>
      </c>
      <c r="CV1062">
        <v>0</v>
      </c>
      <c r="CW1062">
        <v>0</v>
      </c>
      <c r="CX1062">
        <v>0.25740740740740742</v>
      </c>
      <c r="CY1062">
        <v>0.12780092592592593</v>
      </c>
      <c r="CZ1062">
        <v>154</v>
      </c>
      <c r="DA1062">
        <v>256</v>
      </c>
      <c r="DB1062">
        <v>41</v>
      </c>
      <c r="DC1062" t="s">
        <v>1171</v>
      </c>
      <c r="DD1062">
        <v>29183</v>
      </c>
      <c r="DE1062">
        <v>0.26619999999999999</v>
      </c>
      <c r="DM1062">
        <v>56</v>
      </c>
    </row>
    <row r="1063" spans="91:118" x14ac:dyDescent="0.25">
      <c r="CM1063" t="s">
        <v>639</v>
      </c>
      <c r="CN1063" t="s">
        <v>3</v>
      </c>
      <c r="CO1063" t="s">
        <v>32</v>
      </c>
      <c r="CP1063">
        <v>46091</v>
      </c>
      <c r="CQ1063">
        <v>1</v>
      </c>
      <c r="CR1063">
        <v>1</v>
      </c>
      <c r="CT1063">
        <v>1</v>
      </c>
      <c r="CV1063">
        <v>1.3888888888888889E-4</v>
      </c>
      <c r="CW1063">
        <v>1.3888888888888889E-4</v>
      </c>
      <c r="CX1063">
        <v>0.33438657407407407</v>
      </c>
      <c r="CY1063">
        <v>8.6412037037037037E-2</v>
      </c>
      <c r="CZ1063">
        <v>118</v>
      </c>
      <c r="DA1063">
        <v>290</v>
      </c>
      <c r="DB1063">
        <v>37</v>
      </c>
      <c r="DC1063" t="s">
        <v>1145</v>
      </c>
      <c r="DD1063">
        <v>36950</v>
      </c>
      <c r="DE1063">
        <v>0.31359999999999999</v>
      </c>
      <c r="DM1063">
        <v>56</v>
      </c>
    </row>
    <row r="1064" spans="91:118" x14ac:dyDescent="0.25">
      <c r="CM1064" t="s">
        <v>639</v>
      </c>
      <c r="CN1064" t="s">
        <v>3</v>
      </c>
      <c r="CO1064" t="s">
        <v>96</v>
      </c>
      <c r="CP1064">
        <v>46091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0.35214120370370372</v>
      </c>
      <c r="CY1064">
        <v>7.930555555555556E-2</v>
      </c>
      <c r="CZ1064">
        <v>94</v>
      </c>
      <c r="DA1064">
        <v>200</v>
      </c>
      <c r="DB1064">
        <v>20</v>
      </c>
      <c r="DC1064">
        <v>1.9</v>
      </c>
      <c r="DD1064">
        <v>25178</v>
      </c>
      <c r="DE1064">
        <v>0.21279999999999999</v>
      </c>
      <c r="DM1064">
        <v>56</v>
      </c>
    </row>
    <row r="1065" spans="91:118" x14ac:dyDescent="0.25">
      <c r="CM1065" t="s">
        <v>639</v>
      </c>
      <c r="CN1065" t="s">
        <v>3</v>
      </c>
      <c r="CO1065" t="s">
        <v>96</v>
      </c>
      <c r="CP1065">
        <v>46105</v>
      </c>
      <c r="CQ1065">
        <v>1</v>
      </c>
      <c r="CR1065">
        <v>1</v>
      </c>
      <c r="CT1065">
        <v>1</v>
      </c>
      <c r="CV1065">
        <v>0</v>
      </c>
      <c r="CW1065">
        <v>0</v>
      </c>
      <c r="CX1065">
        <v>0.13196759259259258</v>
      </c>
      <c r="CY1065">
        <v>8.6273148148148154E-2</v>
      </c>
      <c r="CZ1065">
        <v>56</v>
      </c>
      <c r="DA1065">
        <v>110</v>
      </c>
      <c r="DB1065">
        <v>14</v>
      </c>
      <c r="DC1065" t="s">
        <v>1030</v>
      </c>
      <c r="DD1065">
        <v>35943</v>
      </c>
      <c r="DE1065">
        <v>0.25</v>
      </c>
      <c r="DM1065">
        <v>56</v>
      </c>
    </row>
    <row r="1066" spans="91:118" x14ac:dyDescent="0.25">
      <c r="CM1066" t="s">
        <v>639</v>
      </c>
      <c r="CN1066" t="s">
        <v>3</v>
      </c>
      <c r="CO1066" t="s">
        <v>68</v>
      </c>
      <c r="CP1066">
        <v>46105</v>
      </c>
      <c r="CQ1066">
        <v>1</v>
      </c>
      <c r="CR1066">
        <v>1</v>
      </c>
      <c r="CT1066">
        <v>1</v>
      </c>
      <c r="CV1066">
        <v>1.9675925925925926E-4</v>
      </c>
      <c r="CW1066">
        <v>1.9675925925925926E-4</v>
      </c>
      <c r="CX1066">
        <v>0.201875</v>
      </c>
      <c r="CY1066">
        <v>0.12429398148148148</v>
      </c>
      <c r="CZ1066">
        <v>99</v>
      </c>
      <c r="DA1066">
        <v>144</v>
      </c>
      <c r="DB1066">
        <v>22</v>
      </c>
      <c r="DC1066">
        <v>1.5</v>
      </c>
      <c r="DD1066">
        <v>41730</v>
      </c>
      <c r="DE1066">
        <v>0.22220000000000001</v>
      </c>
      <c r="DM1066">
        <v>56</v>
      </c>
    </row>
    <row r="1067" spans="91:118" x14ac:dyDescent="0.25">
      <c r="CM1067" t="s">
        <v>639</v>
      </c>
      <c r="CN1067" t="s">
        <v>3</v>
      </c>
      <c r="CO1067" t="s">
        <v>68</v>
      </c>
      <c r="CP1067">
        <v>46112</v>
      </c>
      <c r="CQ1067">
        <v>1</v>
      </c>
      <c r="CR1067">
        <v>1</v>
      </c>
      <c r="CT1067">
        <v>1</v>
      </c>
      <c r="CV1067">
        <v>5.7870370370370373E-5</v>
      </c>
      <c r="CW1067">
        <v>5.7870370370370373E-5</v>
      </c>
      <c r="CX1067">
        <v>0.19252314814814814</v>
      </c>
      <c r="CY1067">
        <v>0.17406250000000001</v>
      </c>
      <c r="CZ1067">
        <v>73</v>
      </c>
      <c r="DA1067">
        <v>105</v>
      </c>
      <c r="DB1067">
        <v>19</v>
      </c>
      <c r="DC1067" t="s">
        <v>980</v>
      </c>
      <c r="DD1067">
        <v>53907</v>
      </c>
      <c r="DE1067">
        <v>0.26029999999999998</v>
      </c>
      <c r="DF1067">
        <v>1</v>
      </c>
      <c r="DG1067">
        <v>5.2600000000000001E-2</v>
      </c>
      <c r="DH1067">
        <v>1200</v>
      </c>
      <c r="DI1067">
        <v>1200</v>
      </c>
      <c r="DM1067">
        <v>56</v>
      </c>
    </row>
    <row r="1068" spans="91:118" x14ac:dyDescent="0.25">
      <c r="CM1068" t="s">
        <v>639</v>
      </c>
      <c r="CN1068" t="s">
        <v>3</v>
      </c>
      <c r="CO1068" t="s">
        <v>29</v>
      </c>
      <c r="CP1068">
        <v>46084</v>
      </c>
      <c r="CQ1068">
        <v>1</v>
      </c>
      <c r="CR1068">
        <v>1</v>
      </c>
      <c r="CT1068">
        <v>1</v>
      </c>
      <c r="CV1068">
        <v>1.5046296296296297E-4</v>
      </c>
      <c r="CW1068">
        <v>1.5046296296296297E-4</v>
      </c>
      <c r="CX1068">
        <v>0.29312500000000002</v>
      </c>
      <c r="CY1068">
        <v>0.12224537037037037</v>
      </c>
      <c r="CZ1068">
        <v>100</v>
      </c>
      <c r="DA1068">
        <v>210</v>
      </c>
      <c r="DB1068">
        <v>32</v>
      </c>
      <c r="DC1068">
        <v>2.15625</v>
      </c>
      <c r="DD1068">
        <v>16400</v>
      </c>
      <c r="DE1068">
        <v>0.32</v>
      </c>
      <c r="DF1068">
        <v>2</v>
      </c>
      <c r="DG1068">
        <v>6.25E-2</v>
      </c>
      <c r="DH1068">
        <v>850</v>
      </c>
      <c r="DI1068">
        <v>425</v>
      </c>
      <c r="DJ1068">
        <v>500</v>
      </c>
      <c r="DK1068">
        <v>0.58819999999999995</v>
      </c>
      <c r="DL1068">
        <v>0.18</v>
      </c>
      <c r="DM1068">
        <v>56</v>
      </c>
      <c r="DN1068">
        <v>500</v>
      </c>
    </row>
    <row r="1069" spans="91:118" x14ac:dyDescent="0.25">
      <c r="CM1069" t="s">
        <v>639</v>
      </c>
      <c r="CN1069" t="s">
        <v>3</v>
      </c>
      <c r="CO1069" t="s">
        <v>29</v>
      </c>
      <c r="CP1069">
        <v>46092</v>
      </c>
      <c r="CQ1069">
        <v>1</v>
      </c>
      <c r="CR1069">
        <v>1</v>
      </c>
      <c r="CT1069">
        <v>1</v>
      </c>
      <c r="CV1069">
        <v>4.3981481481481481E-4</v>
      </c>
      <c r="CW1069">
        <v>4.3981481481481481E-4</v>
      </c>
      <c r="CX1069">
        <v>0.27496527777777779</v>
      </c>
      <c r="CY1069">
        <v>5.4189814814814816E-2</v>
      </c>
      <c r="CZ1069">
        <v>83</v>
      </c>
      <c r="DA1069">
        <v>192</v>
      </c>
      <c r="DB1069">
        <v>12</v>
      </c>
      <c r="DC1069" t="s">
        <v>708</v>
      </c>
      <c r="DD1069">
        <v>24820</v>
      </c>
      <c r="DE1069">
        <v>0.14460000000000001</v>
      </c>
      <c r="DM1069">
        <v>56</v>
      </c>
    </row>
    <row r="1070" spans="91:118" x14ac:dyDescent="0.25">
      <c r="CM1070" t="s">
        <v>639</v>
      </c>
      <c r="CN1070" t="s">
        <v>3</v>
      </c>
      <c r="CO1070" t="s">
        <v>79</v>
      </c>
      <c r="CP1070">
        <v>46087</v>
      </c>
      <c r="CQ1070">
        <v>1</v>
      </c>
      <c r="CR1070">
        <v>1</v>
      </c>
      <c r="CT1070">
        <v>1</v>
      </c>
      <c r="CV1070">
        <v>2.5810185185185185E-3</v>
      </c>
      <c r="CW1070">
        <v>2.5810185185185185E-3</v>
      </c>
      <c r="CX1070">
        <v>0.20092592592592592</v>
      </c>
      <c r="CY1070">
        <v>5.6539351851851855E-2</v>
      </c>
      <c r="CZ1070">
        <v>65</v>
      </c>
      <c r="DA1070">
        <v>126</v>
      </c>
      <c r="DB1070">
        <v>11</v>
      </c>
      <c r="DC1070" t="s">
        <v>685</v>
      </c>
      <c r="DD1070">
        <v>41014</v>
      </c>
      <c r="DE1070">
        <v>0.16919999999999999</v>
      </c>
      <c r="DM1070">
        <v>56</v>
      </c>
    </row>
    <row r="1071" spans="91:118" x14ac:dyDescent="0.25">
      <c r="CM1071" t="s">
        <v>639</v>
      </c>
      <c r="CN1071" t="s">
        <v>3</v>
      </c>
      <c r="CO1071" t="s">
        <v>76</v>
      </c>
      <c r="CP1071">
        <v>46092</v>
      </c>
      <c r="CQ1071">
        <v>1</v>
      </c>
      <c r="CR1071">
        <v>1</v>
      </c>
      <c r="CT1071">
        <v>1</v>
      </c>
      <c r="CV1071">
        <v>2.3148148148148149E-4</v>
      </c>
      <c r="CW1071">
        <v>2.3148148148148149E-4</v>
      </c>
      <c r="CX1071">
        <v>0.2691898148148148</v>
      </c>
      <c r="CY1071">
        <v>7.3043981481481488E-2</v>
      </c>
      <c r="CZ1071">
        <v>71</v>
      </c>
      <c r="DA1071">
        <v>91</v>
      </c>
      <c r="DB1071">
        <v>15</v>
      </c>
      <c r="DC1071" t="s">
        <v>903</v>
      </c>
      <c r="DD1071">
        <v>30132</v>
      </c>
      <c r="DE1071">
        <v>0.21129999999999999</v>
      </c>
      <c r="DM1071">
        <v>56</v>
      </c>
    </row>
    <row r="1072" spans="91:118" x14ac:dyDescent="0.25">
      <c r="CM1072" t="s">
        <v>639</v>
      </c>
      <c r="CN1072" t="s">
        <v>125</v>
      </c>
      <c r="CO1072" t="s">
        <v>18</v>
      </c>
      <c r="CP1072">
        <v>46083</v>
      </c>
      <c r="CQ1072">
        <v>1</v>
      </c>
      <c r="CR1072">
        <v>1</v>
      </c>
      <c r="CT1072">
        <v>1</v>
      </c>
      <c r="CV1072">
        <v>0</v>
      </c>
      <c r="CW1072">
        <v>0</v>
      </c>
      <c r="CX1072">
        <v>0.28030092592592593</v>
      </c>
      <c r="CY1072">
        <v>5.2418981481481483E-2</v>
      </c>
      <c r="CZ1072">
        <v>134</v>
      </c>
      <c r="DA1072">
        <v>236</v>
      </c>
      <c r="DB1072">
        <v>22</v>
      </c>
      <c r="DC1072" t="s">
        <v>722</v>
      </c>
      <c r="DD1072">
        <v>31475</v>
      </c>
      <c r="DE1072">
        <v>0.16420000000000001</v>
      </c>
      <c r="DF1072">
        <v>6</v>
      </c>
      <c r="DG1072">
        <v>0.2727</v>
      </c>
      <c r="DH1072">
        <v>8555</v>
      </c>
      <c r="DI1072">
        <v>1426</v>
      </c>
      <c r="DJ1072">
        <v>6055</v>
      </c>
      <c r="DK1072">
        <v>0.70779999999999998</v>
      </c>
      <c r="DM1072">
        <v>54</v>
      </c>
      <c r="DN1072">
        <v>1211</v>
      </c>
    </row>
    <row r="1073" spans="91:118" x14ac:dyDescent="0.25">
      <c r="CM1073" t="s">
        <v>639</v>
      </c>
      <c r="CN1073" t="s">
        <v>125</v>
      </c>
      <c r="CO1073" t="s">
        <v>85</v>
      </c>
      <c r="CP1073">
        <v>46097</v>
      </c>
      <c r="CQ1073">
        <v>1</v>
      </c>
      <c r="CR1073">
        <v>1</v>
      </c>
      <c r="CT1073">
        <v>1</v>
      </c>
      <c r="CV1073">
        <v>0</v>
      </c>
      <c r="CW1073">
        <v>0</v>
      </c>
      <c r="CX1073">
        <v>0.31092592592592594</v>
      </c>
      <c r="CY1073">
        <v>0.10111111111111111</v>
      </c>
      <c r="CZ1073">
        <v>90</v>
      </c>
      <c r="DA1073">
        <v>202</v>
      </c>
      <c r="DB1073">
        <v>36</v>
      </c>
      <c r="DC1073" t="s">
        <v>679</v>
      </c>
      <c r="DD1073">
        <v>23983</v>
      </c>
      <c r="DE1073">
        <v>0.4</v>
      </c>
      <c r="DF1073">
        <v>2</v>
      </c>
      <c r="DG1073">
        <v>5.5599999999999997E-2</v>
      </c>
      <c r="DH1073">
        <v>4000</v>
      </c>
      <c r="DI1073">
        <v>2000</v>
      </c>
      <c r="DM1073">
        <v>54</v>
      </c>
    </row>
    <row r="1074" spans="91:118" x14ac:dyDescent="0.25">
      <c r="CM1074" t="s">
        <v>639</v>
      </c>
      <c r="CN1074" t="s">
        <v>125</v>
      </c>
      <c r="CO1074" t="s">
        <v>61</v>
      </c>
      <c r="CP1074">
        <v>46097</v>
      </c>
      <c r="CQ1074">
        <v>1</v>
      </c>
      <c r="CR1074">
        <v>1</v>
      </c>
      <c r="CT1074">
        <v>1</v>
      </c>
      <c r="CV1074">
        <v>1.0416666666666667E-4</v>
      </c>
      <c r="CW1074">
        <v>1.0416666666666667E-4</v>
      </c>
      <c r="CX1074">
        <v>0.29263888888888889</v>
      </c>
      <c r="CY1074">
        <v>0.10375</v>
      </c>
      <c r="CZ1074">
        <v>99</v>
      </c>
      <c r="DA1074">
        <v>267</v>
      </c>
      <c r="DB1074">
        <v>32</v>
      </c>
      <c r="DC1074">
        <v>1.8125</v>
      </c>
      <c r="DD1074">
        <v>34558</v>
      </c>
      <c r="DE1074">
        <v>0.32319999999999999</v>
      </c>
      <c r="DF1074">
        <v>1</v>
      </c>
      <c r="DG1074">
        <v>3.1300000000000001E-2</v>
      </c>
      <c r="DH1074">
        <v>1000</v>
      </c>
      <c r="DI1074">
        <v>1000</v>
      </c>
      <c r="DM1074">
        <v>54</v>
      </c>
    </row>
    <row r="1075" spans="91:118" x14ac:dyDescent="0.25">
      <c r="CM1075" t="s">
        <v>639</v>
      </c>
      <c r="CN1075" t="s">
        <v>6</v>
      </c>
      <c r="CO1075" t="s">
        <v>37</v>
      </c>
      <c r="CP1075">
        <v>46085</v>
      </c>
      <c r="CQ1075">
        <v>1</v>
      </c>
      <c r="CR1075">
        <v>1</v>
      </c>
      <c r="CS1075">
        <v>1</v>
      </c>
      <c r="CV1075">
        <v>0.1560300925925926</v>
      </c>
      <c r="CW1075">
        <v>0.1560300925925926</v>
      </c>
      <c r="CX1075">
        <v>0.1064699074074074</v>
      </c>
      <c r="CY1075">
        <v>0.13827546296296298</v>
      </c>
      <c r="CZ1075">
        <v>64</v>
      </c>
      <c r="DA1075">
        <v>78</v>
      </c>
      <c r="DB1075">
        <v>13</v>
      </c>
      <c r="DC1075" t="s">
        <v>709</v>
      </c>
      <c r="DD1075">
        <v>21431</v>
      </c>
      <c r="DE1075">
        <v>0.2031</v>
      </c>
      <c r="DF1075">
        <v>2</v>
      </c>
      <c r="DG1075">
        <v>0.15379999999999999</v>
      </c>
      <c r="DH1075">
        <v>1260</v>
      </c>
      <c r="DI1075">
        <v>630</v>
      </c>
      <c r="DJ1075">
        <v>840</v>
      </c>
      <c r="DK1075">
        <v>0.66669999999999996</v>
      </c>
      <c r="DM1075">
        <v>54</v>
      </c>
      <c r="DN1075">
        <v>840</v>
      </c>
    </row>
    <row r="1076" spans="91:118" x14ac:dyDescent="0.25">
      <c r="CM1076" t="s">
        <v>639</v>
      </c>
      <c r="CN1076" t="s">
        <v>7</v>
      </c>
      <c r="CO1076" t="s">
        <v>565</v>
      </c>
      <c r="CP1076">
        <v>46112</v>
      </c>
      <c r="CQ1076">
        <v>1</v>
      </c>
      <c r="CR1076">
        <v>1</v>
      </c>
      <c r="CT1076">
        <v>1</v>
      </c>
      <c r="CV1076">
        <v>1.0416666666666667E-4</v>
      </c>
      <c r="CW1076">
        <v>1.0416666666666667E-4</v>
      </c>
      <c r="CX1076">
        <v>0.11009259259259259</v>
      </c>
      <c r="CY1076">
        <v>0.26504629629629628</v>
      </c>
      <c r="CZ1076">
        <v>65</v>
      </c>
      <c r="DA1076">
        <v>91</v>
      </c>
      <c r="DB1076">
        <v>24</v>
      </c>
      <c r="DC1076" t="s">
        <v>723</v>
      </c>
      <c r="DD1076">
        <v>14060</v>
      </c>
      <c r="DE1076">
        <v>0.36919999999999997</v>
      </c>
      <c r="DF1076">
        <v>1</v>
      </c>
      <c r="DG1076">
        <v>4.1700000000000001E-2</v>
      </c>
      <c r="DH1076">
        <v>1000</v>
      </c>
      <c r="DI1076">
        <v>1000</v>
      </c>
      <c r="DM1076">
        <v>54</v>
      </c>
    </row>
    <row r="1077" spans="91:118" x14ac:dyDescent="0.25">
      <c r="CM1077" t="s">
        <v>639</v>
      </c>
      <c r="CN1077" t="s">
        <v>7</v>
      </c>
      <c r="CO1077" t="s">
        <v>557</v>
      </c>
      <c r="CP1077">
        <v>46083</v>
      </c>
      <c r="CQ1077">
        <v>1</v>
      </c>
      <c r="CR1077">
        <v>1</v>
      </c>
      <c r="CS1077">
        <v>1</v>
      </c>
      <c r="CV1077">
        <v>4.4270833333333336E-2</v>
      </c>
      <c r="CW1077">
        <v>4.4270833333333336E-2</v>
      </c>
      <c r="CX1077">
        <v>0.21760416666666665</v>
      </c>
      <c r="CY1077">
        <v>7.6805555555555557E-2</v>
      </c>
      <c r="CZ1077">
        <v>88</v>
      </c>
      <c r="DA1077">
        <v>103</v>
      </c>
      <c r="DB1077">
        <v>25</v>
      </c>
      <c r="DC1077">
        <v>1.4</v>
      </c>
      <c r="DD1077">
        <v>5554</v>
      </c>
      <c r="DE1077">
        <v>0.28410000000000002</v>
      </c>
      <c r="DF1077">
        <v>2</v>
      </c>
      <c r="DG1077">
        <v>0.08</v>
      </c>
      <c r="DH1077">
        <v>560</v>
      </c>
      <c r="DI1077">
        <v>280</v>
      </c>
      <c r="DJ1077">
        <v>300</v>
      </c>
      <c r="DK1077">
        <v>0.53569999999999995</v>
      </c>
      <c r="DM1077">
        <v>54</v>
      </c>
      <c r="DN1077">
        <v>300</v>
      </c>
    </row>
    <row r="1078" spans="91:118" x14ac:dyDescent="0.25">
      <c r="CM1078" t="s">
        <v>639</v>
      </c>
      <c r="CN1078" t="s">
        <v>3</v>
      </c>
      <c r="CO1078" t="s">
        <v>493</v>
      </c>
      <c r="CP1078">
        <v>46083</v>
      </c>
      <c r="CQ1078">
        <v>1</v>
      </c>
      <c r="CR1078">
        <v>1</v>
      </c>
      <c r="CT1078">
        <v>1</v>
      </c>
      <c r="CV1078">
        <v>1.6435185185185185E-3</v>
      </c>
      <c r="CW1078">
        <v>1.6435185185185185E-3</v>
      </c>
      <c r="CX1078">
        <v>0.2863310185185185</v>
      </c>
      <c r="CY1078">
        <v>4.9340277777777775E-2</v>
      </c>
      <c r="CZ1078">
        <v>92</v>
      </c>
      <c r="DA1078">
        <v>158</v>
      </c>
      <c r="DB1078">
        <v>46</v>
      </c>
      <c r="DC1078" t="s">
        <v>753</v>
      </c>
      <c r="DD1078">
        <v>23755</v>
      </c>
      <c r="DE1078">
        <v>0.5</v>
      </c>
      <c r="DF1078">
        <v>5</v>
      </c>
      <c r="DG1078">
        <v>0.1087</v>
      </c>
      <c r="DH1078">
        <v>3780</v>
      </c>
      <c r="DI1078">
        <v>756</v>
      </c>
      <c r="DJ1078">
        <v>3220</v>
      </c>
      <c r="DK1078">
        <v>0.85189999999999999</v>
      </c>
      <c r="DM1078">
        <v>54</v>
      </c>
      <c r="DN1078">
        <v>1610</v>
      </c>
    </row>
    <row r="1079" spans="91:118" x14ac:dyDescent="0.25">
      <c r="CM1079" t="s">
        <v>639</v>
      </c>
      <c r="CN1079" t="s">
        <v>3</v>
      </c>
      <c r="CO1079" t="s">
        <v>493</v>
      </c>
      <c r="CP1079">
        <v>46107</v>
      </c>
      <c r="CQ1079">
        <v>1</v>
      </c>
      <c r="CR1079">
        <v>1</v>
      </c>
      <c r="CT1079">
        <v>1</v>
      </c>
      <c r="CV1079">
        <v>8.1018518518518516E-5</v>
      </c>
      <c r="CW1079">
        <v>8.1018518518518516E-5</v>
      </c>
      <c r="CX1079">
        <v>0.20208333333333334</v>
      </c>
      <c r="CY1079">
        <v>0.13545138888888889</v>
      </c>
      <c r="CZ1079">
        <v>108</v>
      </c>
      <c r="DA1079">
        <v>156</v>
      </c>
      <c r="DB1079">
        <v>22</v>
      </c>
      <c r="DC1079" t="s">
        <v>878</v>
      </c>
      <c r="DD1079">
        <v>22025</v>
      </c>
      <c r="DE1079">
        <v>0.20369999999999999</v>
      </c>
      <c r="DF1079">
        <v>2</v>
      </c>
      <c r="DG1079">
        <v>9.0899999999999995E-2</v>
      </c>
      <c r="DH1079">
        <v>797</v>
      </c>
      <c r="DI1079">
        <v>399</v>
      </c>
      <c r="DJ1079">
        <v>97</v>
      </c>
      <c r="DK1079">
        <v>0.1217</v>
      </c>
      <c r="DL1079">
        <v>5.96E-2</v>
      </c>
      <c r="DM1079">
        <v>54</v>
      </c>
      <c r="DN1079">
        <v>97</v>
      </c>
    </row>
    <row r="1080" spans="91:118" x14ac:dyDescent="0.25">
      <c r="CM1080" t="s">
        <v>639</v>
      </c>
      <c r="CN1080" t="s">
        <v>3</v>
      </c>
      <c r="CO1080" t="s">
        <v>68</v>
      </c>
      <c r="CP1080">
        <v>46084</v>
      </c>
      <c r="CQ1080">
        <v>1</v>
      </c>
      <c r="CR1080">
        <v>1</v>
      </c>
      <c r="CT1080">
        <v>1</v>
      </c>
      <c r="CV1080">
        <v>1.6203703703703703E-4</v>
      </c>
      <c r="CW1080">
        <v>1.6203703703703703E-4</v>
      </c>
      <c r="CX1080">
        <v>0.29802083333333335</v>
      </c>
      <c r="CY1080">
        <v>0.10803240740740741</v>
      </c>
      <c r="CZ1080">
        <v>110</v>
      </c>
      <c r="DA1080">
        <v>221</v>
      </c>
      <c r="DB1080">
        <v>26</v>
      </c>
      <c r="DC1080" t="s">
        <v>762</v>
      </c>
      <c r="DD1080">
        <v>32130</v>
      </c>
      <c r="DE1080">
        <v>0.2364</v>
      </c>
      <c r="DF1080">
        <v>2</v>
      </c>
      <c r="DG1080">
        <v>7.6899999999999996E-2</v>
      </c>
      <c r="DH1080">
        <v>2200</v>
      </c>
      <c r="DI1080">
        <v>1100</v>
      </c>
      <c r="DJ1080">
        <v>1200</v>
      </c>
      <c r="DK1080">
        <v>0.54549999999999998</v>
      </c>
      <c r="DL1080">
        <v>0.15509999999999999</v>
      </c>
      <c r="DM1080">
        <v>54</v>
      </c>
      <c r="DN1080">
        <v>600</v>
      </c>
    </row>
    <row r="1081" spans="91:118" x14ac:dyDescent="0.25">
      <c r="CM1081" t="s">
        <v>639</v>
      </c>
      <c r="CN1081" t="s">
        <v>2</v>
      </c>
      <c r="CO1081" t="s">
        <v>42</v>
      </c>
      <c r="CP1081">
        <v>46086</v>
      </c>
      <c r="CQ1081">
        <v>1</v>
      </c>
      <c r="CR1081">
        <v>1</v>
      </c>
      <c r="CV1081">
        <v>0</v>
      </c>
      <c r="CW1081">
        <v>0</v>
      </c>
      <c r="CX1081">
        <v>0</v>
      </c>
      <c r="CY1081">
        <v>0</v>
      </c>
      <c r="DM1081">
        <v>52</v>
      </c>
    </row>
    <row r="1082" spans="91:118" x14ac:dyDescent="0.25">
      <c r="CM1082" t="s">
        <v>639</v>
      </c>
      <c r="CN1082" t="s">
        <v>2</v>
      </c>
      <c r="CO1082" t="s">
        <v>564</v>
      </c>
      <c r="CP1082">
        <v>46086</v>
      </c>
      <c r="CQ1082">
        <v>1</v>
      </c>
      <c r="CR1082">
        <v>1</v>
      </c>
      <c r="CU1082">
        <v>1</v>
      </c>
      <c r="CV1082">
        <v>0</v>
      </c>
      <c r="CW1082">
        <v>0</v>
      </c>
      <c r="CX1082">
        <v>0</v>
      </c>
      <c r="CY1082">
        <v>0</v>
      </c>
      <c r="DM1082">
        <v>52</v>
      </c>
    </row>
    <row r="1083" spans="91:118" x14ac:dyDescent="0.25">
      <c r="CM1083" t="s">
        <v>639</v>
      </c>
      <c r="CN1083" t="s">
        <v>6</v>
      </c>
      <c r="CO1083" t="s">
        <v>26</v>
      </c>
      <c r="CP1083">
        <v>46097</v>
      </c>
      <c r="CQ1083">
        <v>1</v>
      </c>
      <c r="CR1083">
        <v>1</v>
      </c>
      <c r="CV1083">
        <v>0</v>
      </c>
      <c r="CW1083">
        <v>0</v>
      </c>
      <c r="CX1083">
        <v>0</v>
      </c>
      <c r="CY1083">
        <v>0</v>
      </c>
      <c r="DM1083">
        <v>52</v>
      </c>
    </row>
    <row r="1084" spans="91:118" x14ac:dyDescent="0.25">
      <c r="CM1084" t="s">
        <v>639</v>
      </c>
      <c r="CN1084" t="s">
        <v>7</v>
      </c>
      <c r="CO1084" t="s">
        <v>58</v>
      </c>
      <c r="CP1084">
        <v>46091</v>
      </c>
      <c r="CQ1084">
        <v>1</v>
      </c>
      <c r="CR1084">
        <v>1</v>
      </c>
      <c r="CV1084">
        <v>0</v>
      </c>
      <c r="CW1084">
        <v>0</v>
      </c>
      <c r="CX1084">
        <v>0</v>
      </c>
      <c r="CY1084">
        <v>0</v>
      </c>
      <c r="DM1084">
        <v>52</v>
      </c>
    </row>
    <row r="1085" spans="91:118" x14ac:dyDescent="0.25">
      <c r="CM1085" t="s">
        <v>639</v>
      </c>
      <c r="CN1085" t="s">
        <v>7</v>
      </c>
      <c r="CO1085" t="s">
        <v>58</v>
      </c>
      <c r="CP1085">
        <v>46100</v>
      </c>
      <c r="CQ1085">
        <v>1</v>
      </c>
      <c r="CR1085">
        <v>1</v>
      </c>
      <c r="CV1085">
        <v>0</v>
      </c>
      <c r="CW1085">
        <v>0</v>
      </c>
      <c r="CX1085">
        <v>0</v>
      </c>
      <c r="CY1085">
        <v>0</v>
      </c>
      <c r="DM1085">
        <v>52</v>
      </c>
    </row>
    <row r="1086" spans="91:118" x14ac:dyDescent="0.25">
      <c r="CM1086" t="s">
        <v>639</v>
      </c>
      <c r="CN1086" t="s">
        <v>7</v>
      </c>
      <c r="CO1086" t="s">
        <v>58</v>
      </c>
      <c r="CP1086">
        <v>46101</v>
      </c>
      <c r="CQ1086">
        <v>1</v>
      </c>
      <c r="CR1086">
        <v>1</v>
      </c>
      <c r="CV1086">
        <v>0</v>
      </c>
      <c r="CW1086">
        <v>0</v>
      </c>
      <c r="CX1086">
        <v>0</v>
      </c>
      <c r="CY1086">
        <v>0</v>
      </c>
      <c r="DM1086">
        <v>52</v>
      </c>
    </row>
    <row r="1087" spans="91:118" x14ac:dyDescent="0.25">
      <c r="CM1087" t="s">
        <v>639</v>
      </c>
      <c r="CN1087" t="s">
        <v>7</v>
      </c>
      <c r="CO1087" t="s">
        <v>566</v>
      </c>
      <c r="CP1087">
        <v>46101</v>
      </c>
      <c r="CQ1087">
        <v>1</v>
      </c>
      <c r="CR1087">
        <v>1</v>
      </c>
      <c r="CS1087">
        <v>1</v>
      </c>
      <c r="CV1087">
        <v>1.3865740740740741E-2</v>
      </c>
      <c r="CW1087">
        <v>1.3865740740740741E-2</v>
      </c>
      <c r="CX1087">
        <v>0.17025462962962962</v>
      </c>
      <c r="CY1087">
        <v>0.17332175925925927</v>
      </c>
      <c r="CZ1087">
        <v>106</v>
      </c>
      <c r="DA1087">
        <v>201</v>
      </c>
      <c r="DB1087">
        <v>19</v>
      </c>
      <c r="DC1087" t="s">
        <v>980</v>
      </c>
      <c r="DD1087">
        <v>6823</v>
      </c>
      <c r="DE1087">
        <v>0.1792</v>
      </c>
      <c r="DF1087">
        <v>1</v>
      </c>
      <c r="DG1087">
        <v>5.2600000000000001E-2</v>
      </c>
      <c r="DH1087">
        <v>200</v>
      </c>
      <c r="DI1087">
        <v>200</v>
      </c>
      <c r="DM1087">
        <v>52</v>
      </c>
    </row>
    <row r="1088" spans="91:118" x14ac:dyDescent="0.25">
      <c r="CM1088" t="s">
        <v>639</v>
      </c>
      <c r="CN1088" t="s">
        <v>3</v>
      </c>
      <c r="CO1088" t="s">
        <v>174</v>
      </c>
      <c r="CP1088">
        <v>46083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0.2628125</v>
      </c>
      <c r="CY1088">
        <v>7.0277777777777772E-2</v>
      </c>
      <c r="CZ1088">
        <v>177</v>
      </c>
      <c r="DA1088">
        <v>206</v>
      </c>
      <c r="DB1088">
        <v>30</v>
      </c>
      <c r="DC1088" t="s">
        <v>747</v>
      </c>
      <c r="DD1088">
        <v>23356</v>
      </c>
      <c r="DE1088">
        <v>0.16950000000000001</v>
      </c>
      <c r="DF1088">
        <v>4</v>
      </c>
      <c r="DG1088">
        <v>0.1333</v>
      </c>
      <c r="DH1088">
        <v>2120</v>
      </c>
      <c r="DI1088">
        <v>530</v>
      </c>
      <c r="DJ1088">
        <v>720</v>
      </c>
      <c r="DK1088">
        <v>0.33960000000000001</v>
      </c>
      <c r="DM1088">
        <v>52</v>
      </c>
      <c r="DN1088">
        <v>360</v>
      </c>
    </row>
    <row r="1089" spans="91:117" x14ac:dyDescent="0.25">
      <c r="CM1089" t="s">
        <v>639</v>
      </c>
      <c r="CN1089" t="s">
        <v>3</v>
      </c>
      <c r="CO1089" t="s">
        <v>79</v>
      </c>
      <c r="CP1089">
        <v>46108</v>
      </c>
      <c r="CQ1089">
        <v>1</v>
      </c>
      <c r="CR1089">
        <v>1</v>
      </c>
      <c r="CT1089">
        <v>1</v>
      </c>
      <c r="CV1089">
        <v>3.4722222222222222E-5</v>
      </c>
      <c r="CW1089">
        <v>3.4722222222222222E-5</v>
      </c>
      <c r="CX1089">
        <v>0.17292824074074073</v>
      </c>
      <c r="CY1089">
        <v>0.12179398148148148</v>
      </c>
      <c r="CZ1089">
        <v>99</v>
      </c>
      <c r="DA1089">
        <v>155</v>
      </c>
      <c r="DB1089">
        <v>17</v>
      </c>
      <c r="DC1089" t="s">
        <v>733</v>
      </c>
      <c r="DD1089">
        <v>30355</v>
      </c>
      <c r="DE1089">
        <v>0.17169999999999999</v>
      </c>
      <c r="DF1089">
        <v>1</v>
      </c>
      <c r="DG1089">
        <v>5.8799999999999998E-2</v>
      </c>
      <c r="DH1089">
        <v>600</v>
      </c>
      <c r="DI1089">
        <v>600</v>
      </c>
      <c r="DM1089">
        <v>52</v>
      </c>
    </row>
    <row r="1090" spans="91:117" x14ac:dyDescent="0.25">
      <c r="CM1090" t="s">
        <v>639</v>
      </c>
      <c r="CN1090" t="s">
        <v>3</v>
      </c>
      <c r="CO1090" t="s">
        <v>76</v>
      </c>
      <c r="CP1090">
        <v>46108</v>
      </c>
      <c r="CQ1090">
        <v>1</v>
      </c>
      <c r="CR1090">
        <v>1</v>
      </c>
      <c r="CT1090">
        <v>1</v>
      </c>
      <c r="CV1090">
        <v>0</v>
      </c>
      <c r="CW1090">
        <v>0</v>
      </c>
      <c r="CX1090">
        <v>0.20267361111111112</v>
      </c>
      <c r="CY1090">
        <v>0.12076388888888889</v>
      </c>
      <c r="CZ1090">
        <v>76</v>
      </c>
      <c r="DA1090">
        <v>100</v>
      </c>
      <c r="DB1090">
        <v>15</v>
      </c>
      <c r="DC1090">
        <v>1.4</v>
      </c>
      <c r="DD1090">
        <v>19620</v>
      </c>
      <c r="DE1090">
        <v>0.19739999999999999</v>
      </c>
      <c r="DF1090">
        <v>1</v>
      </c>
      <c r="DG1090">
        <v>6.6699999999999995E-2</v>
      </c>
      <c r="DH1090">
        <v>500</v>
      </c>
      <c r="DI1090">
        <v>500</v>
      </c>
      <c r="DM1090">
        <v>52</v>
      </c>
    </row>
    <row r="1091" spans="91:117" x14ac:dyDescent="0.25">
      <c r="CM1091" t="s">
        <v>639</v>
      </c>
      <c r="CN1091" t="s">
        <v>125</v>
      </c>
      <c r="CO1091" t="s">
        <v>109</v>
      </c>
      <c r="CP1091">
        <v>46112</v>
      </c>
      <c r="CQ1091">
        <v>1</v>
      </c>
      <c r="CR1091">
        <v>1</v>
      </c>
      <c r="CS1091">
        <v>1</v>
      </c>
      <c r="CV1091">
        <v>7.8240740740740736E-3</v>
      </c>
      <c r="CW1091">
        <v>7.8240740740740736E-3</v>
      </c>
      <c r="CX1091">
        <v>0.2354050925925926</v>
      </c>
      <c r="CY1091">
        <v>0.15291666666666667</v>
      </c>
      <c r="CZ1091">
        <v>84</v>
      </c>
      <c r="DA1091">
        <v>138</v>
      </c>
      <c r="DB1091">
        <v>13</v>
      </c>
      <c r="DC1091" t="s">
        <v>884</v>
      </c>
      <c r="DD1091">
        <v>20792</v>
      </c>
      <c r="DE1091">
        <v>0.15479999999999999</v>
      </c>
      <c r="DM1091">
        <v>50</v>
      </c>
    </row>
    <row r="1092" spans="91:117" x14ac:dyDescent="0.25">
      <c r="CM1092" t="s">
        <v>639</v>
      </c>
      <c r="CN1092" t="s">
        <v>2</v>
      </c>
      <c r="CO1092" t="s">
        <v>377</v>
      </c>
      <c r="CP1092">
        <v>46084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0.3089351851851852</v>
      </c>
      <c r="CY1092">
        <v>0.12108796296296297</v>
      </c>
      <c r="CZ1092">
        <v>115</v>
      </c>
      <c r="DA1092">
        <v>175</v>
      </c>
      <c r="DB1092">
        <v>22</v>
      </c>
      <c r="DC1092" t="s">
        <v>1022</v>
      </c>
      <c r="DD1092">
        <v>18026</v>
      </c>
      <c r="DE1092">
        <v>0.1913</v>
      </c>
      <c r="DM1092">
        <v>50</v>
      </c>
    </row>
    <row r="1093" spans="91:117" x14ac:dyDescent="0.25">
      <c r="CM1093" t="s">
        <v>639</v>
      </c>
      <c r="CN1093" t="s">
        <v>2</v>
      </c>
      <c r="CO1093" t="s">
        <v>207</v>
      </c>
      <c r="CP1093">
        <v>46083</v>
      </c>
      <c r="CQ1093">
        <v>1</v>
      </c>
      <c r="CR1093">
        <v>1</v>
      </c>
      <c r="CT1093">
        <v>1</v>
      </c>
      <c r="CV1093">
        <v>4.6296296296296294E-5</v>
      </c>
      <c r="CW1093">
        <v>4.6296296296296294E-5</v>
      </c>
      <c r="CX1093">
        <v>0.24118055555555556</v>
      </c>
      <c r="CY1093">
        <v>7.2488425925925928E-2</v>
      </c>
      <c r="CZ1093">
        <v>179</v>
      </c>
      <c r="DA1093">
        <v>260</v>
      </c>
      <c r="DB1093">
        <v>23</v>
      </c>
      <c r="DC1093" t="s">
        <v>900</v>
      </c>
      <c r="DD1093">
        <v>15990</v>
      </c>
      <c r="DE1093">
        <v>0.1285</v>
      </c>
      <c r="DF1093">
        <v>2</v>
      </c>
      <c r="DG1093">
        <v>8.6999999999999994E-2</v>
      </c>
      <c r="DH1093">
        <v>1175</v>
      </c>
      <c r="DI1093">
        <v>588</v>
      </c>
      <c r="DM1093">
        <v>50</v>
      </c>
    </row>
    <row r="1094" spans="91:117" x14ac:dyDescent="0.25">
      <c r="CM1094" t="s">
        <v>639</v>
      </c>
      <c r="CN1094" t="s">
        <v>6</v>
      </c>
      <c r="CO1094" t="s">
        <v>19</v>
      </c>
      <c r="CP1094">
        <v>46092</v>
      </c>
      <c r="CQ1094">
        <v>1</v>
      </c>
      <c r="CR1094">
        <v>1</v>
      </c>
      <c r="CT1094">
        <v>1</v>
      </c>
      <c r="CV1094">
        <v>0</v>
      </c>
      <c r="CW1094">
        <v>0</v>
      </c>
      <c r="CX1094">
        <v>0.25486111111111109</v>
      </c>
      <c r="CY1094">
        <v>0.11501157407407407</v>
      </c>
      <c r="CZ1094">
        <v>142</v>
      </c>
      <c r="DA1094">
        <v>267</v>
      </c>
      <c r="DB1094">
        <v>12</v>
      </c>
      <c r="DC1094" t="s">
        <v>761</v>
      </c>
      <c r="DD1094">
        <v>41000</v>
      </c>
      <c r="DE1094">
        <v>8.4500000000000006E-2</v>
      </c>
      <c r="DM1094">
        <v>50</v>
      </c>
    </row>
    <row r="1095" spans="91:117" x14ac:dyDescent="0.25">
      <c r="CM1095" t="s">
        <v>639</v>
      </c>
      <c r="CN1095" t="s">
        <v>6</v>
      </c>
      <c r="CO1095" t="s">
        <v>19</v>
      </c>
      <c r="CP1095">
        <v>46101</v>
      </c>
      <c r="CQ1095">
        <v>1</v>
      </c>
      <c r="CR1095">
        <v>1</v>
      </c>
      <c r="CT1095">
        <v>1</v>
      </c>
      <c r="CV1095">
        <v>0</v>
      </c>
      <c r="CW1095">
        <v>0</v>
      </c>
      <c r="CX1095">
        <v>0.23179398148148148</v>
      </c>
      <c r="CY1095">
        <v>0.12609953703703702</v>
      </c>
      <c r="CZ1095">
        <v>232</v>
      </c>
      <c r="DA1095">
        <v>370</v>
      </c>
      <c r="DB1095">
        <v>23</v>
      </c>
      <c r="DC1095" t="s">
        <v>854</v>
      </c>
      <c r="DD1095">
        <v>23629</v>
      </c>
      <c r="DE1095">
        <v>9.9099999999999994E-2</v>
      </c>
      <c r="DM1095">
        <v>50</v>
      </c>
    </row>
    <row r="1096" spans="91:117" x14ac:dyDescent="0.25">
      <c r="CM1096" t="s">
        <v>639</v>
      </c>
      <c r="CN1096" t="s">
        <v>6</v>
      </c>
      <c r="CO1096" t="s">
        <v>19</v>
      </c>
      <c r="CP1096">
        <v>46105</v>
      </c>
      <c r="CQ1096">
        <v>1</v>
      </c>
      <c r="CR1096">
        <v>1</v>
      </c>
      <c r="CT1096">
        <v>1</v>
      </c>
      <c r="CV1096">
        <v>1.5046296296296297E-4</v>
      </c>
      <c r="CW1096">
        <v>1.5046296296296297E-4</v>
      </c>
      <c r="CX1096">
        <v>0.28038194444444442</v>
      </c>
      <c r="CY1096">
        <v>0.11855324074074074</v>
      </c>
      <c r="CZ1096">
        <v>198</v>
      </c>
      <c r="DA1096">
        <v>297</v>
      </c>
      <c r="DB1096">
        <v>32</v>
      </c>
      <c r="DC1096">
        <v>1.59375</v>
      </c>
      <c r="DD1096">
        <v>16236</v>
      </c>
      <c r="DE1096">
        <v>0.16159999999999999</v>
      </c>
      <c r="DM1096">
        <v>50</v>
      </c>
    </row>
    <row r="1097" spans="91:117" x14ac:dyDescent="0.25">
      <c r="CM1097" t="s">
        <v>639</v>
      </c>
      <c r="CN1097" t="s">
        <v>6</v>
      </c>
      <c r="CO1097" t="s">
        <v>80</v>
      </c>
      <c r="CP1097">
        <v>46092</v>
      </c>
      <c r="CQ1097">
        <v>1</v>
      </c>
      <c r="CR1097">
        <v>1</v>
      </c>
      <c r="CT1097">
        <v>1</v>
      </c>
      <c r="CV1097">
        <v>9.2592592592592588E-5</v>
      </c>
      <c r="CW1097">
        <v>9.2592592592592588E-5</v>
      </c>
      <c r="CX1097">
        <v>0.24596064814814814</v>
      </c>
      <c r="CY1097">
        <v>9.3391203703703699E-2</v>
      </c>
      <c r="CZ1097">
        <v>102</v>
      </c>
      <c r="DA1097">
        <v>123</v>
      </c>
      <c r="DB1097">
        <v>7</v>
      </c>
      <c r="DC1097" t="s">
        <v>855</v>
      </c>
      <c r="DD1097">
        <v>47301</v>
      </c>
      <c r="DE1097">
        <v>6.8599999999999994E-2</v>
      </c>
      <c r="DM1097">
        <v>50</v>
      </c>
    </row>
    <row r="1098" spans="91:117" x14ac:dyDescent="0.25">
      <c r="CM1098" t="s">
        <v>639</v>
      </c>
      <c r="CN1098" t="s">
        <v>6</v>
      </c>
      <c r="CO1098" t="s">
        <v>80</v>
      </c>
      <c r="CP1098">
        <v>46105</v>
      </c>
      <c r="CQ1098">
        <v>1</v>
      </c>
      <c r="CR1098">
        <v>1</v>
      </c>
      <c r="CT1098">
        <v>1</v>
      </c>
      <c r="CV1098">
        <v>8.1018518518518516E-5</v>
      </c>
      <c r="CW1098">
        <v>8.1018518518518516E-5</v>
      </c>
      <c r="CX1098">
        <v>0.20799768518518519</v>
      </c>
      <c r="CY1098">
        <v>0.17267361111111112</v>
      </c>
      <c r="CZ1098">
        <v>86</v>
      </c>
      <c r="DA1098">
        <v>132</v>
      </c>
      <c r="DB1098">
        <v>16</v>
      </c>
      <c r="DC1098">
        <v>2</v>
      </c>
      <c r="DD1098">
        <v>30121</v>
      </c>
      <c r="DE1098">
        <v>0.186</v>
      </c>
      <c r="DM1098">
        <v>50</v>
      </c>
    </row>
    <row r="1099" spans="91:117" x14ac:dyDescent="0.25">
      <c r="CM1099" t="s">
        <v>639</v>
      </c>
      <c r="CN1099" t="s">
        <v>6</v>
      </c>
      <c r="CO1099" t="s">
        <v>105</v>
      </c>
      <c r="CP1099">
        <v>46092</v>
      </c>
      <c r="CQ1099">
        <v>1</v>
      </c>
      <c r="CR1099">
        <v>1</v>
      </c>
      <c r="CT1099">
        <v>1</v>
      </c>
      <c r="CV1099">
        <v>5.7870370370370373E-5</v>
      </c>
      <c r="CW1099">
        <v>5.7870370370370373E-5</v>
      </c>
      <c r="CX1099">
        <v>0.22962962962962963</v>
      </c>
      <c r="CY1099">
        <v>0.11234953703703704</v>
      </c>
      <c r="CZ1099">
        <v>72</v>
      </c>
      <c r="DA1099">
        <v>154</v>
      </c>
      <c r="DB1099">
        <v>14</v>
      </c>
      <c r="DC1099">
        <v>1.5</v>
      </c>
      <c r="DD1099">
        <v>30592</v>
      </c>
      <c r="DE1099">
        <v>0.19439999999999999</v>
      </c>
      <c r="DM1099">
        <v>50</v>
      </c>
    </row>
    <row r="1100" spans="91:117" x14ac:dyDescent="0.25">
      <c r="CM1100" t="s">
        <v>639</v>
      </c>
      <c r="CN1100" t="s">
        <v>6</v>
      </c>
      <c r="CO1100" t="s">
        <v>105</v>
      </c>
      <c r="CP1100">
        <v>46101</v>
      </c>
      <c r="CQ1100">
        <v>1</v>
      </c>
      <c r="CR1100">
        <v>1</v>
      </c>
      <c r="CT1100">
        <v>1</v>
      </c>
      <c r="CV1100">
        <v>1.7361111111111112E-4</v>
      </c>
      <c r="CW1100">
        <v>1.7361111111111112E-4</v>
      </c>
      <c r="CX1100">
        <v>0.19818287037037038</v>
      </c>
      <c r="CY1100">
        <v>9.0509259259259262E-2</v>
      </c>
      <c r="CZ1100">
        <v>93</v>
      </c>
      <c r="DA1100">
        <v>220</v>
      </c>
      <c r="DB1100">
        <v>22</v>
      </c>
      <c r="DC1100" t="s">
        <v>703</v>
      </c>
      <c r="DD1100">
        <v>35516</v>
      </c>
      <c r="DE1100">
        <v>0.2366</v>
      </c>
      <c r="DM1100">
        <v>50</v>
      </c>
    </row>
    <row r="1101" spans="91:117" x14ac:dyDescent="0.25">
      <c r="CM1101" t="s">
        <v>639</v>
      </c>
      <c r="CN1101" t="s">
        <v>6</v>
      </c>
      <c r="CO1101" t="s">
        <v>105</v>
      </c>
      <c r="CP1101">
        <v>46105</v>
      </c>
      <c r="CQ1101">
        <v>1</v>
      </c>
      <c r="CR1101">
        <v>1</v>
      </c>
      <c r="CT1101">
        <v>1</v>
      </c>
      <c r="CV1101">
        <v>1.8518518518518518E-4</v>
      </c>
      <c r="CW1101">
        <v>1.8518518518518518E-4</v>
      </c>
      <c r="CX1101">
        <v>0.26221064814814815</v>
      </c>
      <c r="CY1101">
        <v>0.12091435185185186</v>
      </c>
      <c r="CZ1101">
        <v>124</v>
      </c>
      <c r="DA1101">
        <v>244</v>
      </c>
      <c r="DB1101">
        <v>20</v>
      </c>
      <c r="DC1101">
        <v>1.55</v>
      </c>
      <c r="DD1101">
        <v>34060</v>
      </c>
      <c r="DE1101">
        <v>0.1613</v>
      </c>
      <c r="DM1101">
        <v>50</v>
      </c>
    </row>
    <row r="1102" spans="91:117" x14ac:dyDescent="0.25">
      <c r="CM1102" t="s">
        <v>639</v>
      </c>
      <c r="CN1102" t="s">
        <v>6</v>
      </c>
      <c r="CO1102" t="s">
        <v>35</v>
      </c>
      <c r="CP1102">
        <v>46101</v>
      </c>
      <c r="CQ1102">
        <v>1</v>
      </c>
      <c r="CR1102">
        <v>1</v>
      </c>
      <c r="CT1102">
        <v>1</v>
      </c>
      <c r="CV1102">
        <v>4.9768518518518521E-4</v>
      </c>
      <c r="CW1102">
        <v>4.9768518518518521E-4</v>
      </c>
      <c r="CX1102">
        <v>0.16922453703703705</v>
      </c>
      <c r="CY1102">
        <v>0.1812037037037037</v>
      </c>
      <c r="CZ1102">
        <v>60</v>
      </c>
      <c r="DA1102">
        <v>108</v>
      </c>
      <c r="DB1102">
        <v>18</v>
      </c>
      <c r="DC1102" t="s">
        <v>679</v>
      </c>
      <c r="DD1102">
        <v>30675</v>
      </c>
      <c r="DE1102">
        <v>0.3</v>
      </c>
      <c r="DM1102">
        <v>50</v>
      </c>
    </row>
    <row r="1103" spans="91:117" x14ac:dyDescent="0.25">
      <c r="CM1103" t="s">
        <v>639</v>
      </c>
      <c r="CN1103" t="s">
        <v>6</v>
      </c>
      <c r="CO1103" t="s">
        <v>50</v>
      </c>
      <c r="CP1103">
        <v>46092</v>
      </c>
      <c r="CQ1103">
        <v>1</v>
      </c>
      <c r="CR1103">
        <v>1</v>
      </c>
      <c r="CT1103">
        <v>1</v>
      </c>
      <c r="CV1103">
        <v>1.0416666666666667E-4</v>
      </c>
      <c r="CW1103">
        <v>1.0416666666666667E-4</v>
      </c>
      <c r="CX1103">
        <v>0.19444444444444445</v>
      </c>
      <c r="CY1103">
        <v>0.11045138888888889</v>
      </c>
      <c r="CZ1103">
        <v>105</v>
      </c>
      <c r="DA1103">
        <v>210</v>
      </c>
      <c r="DB1103">
        <v>18</v>
      </c>
      <c r="DC1103" t="s">
        <v>754</v>
      </c>
      <c r="DD1103">
        <v>25250</v>
      </c>
      <c r="DE1103">
        <v>0.1714</v>
      </c>
      <c r="DM1103">
        <v>50</v>
      </c>
    </row>
    <row r="1104" spans="91:117" x14ac:dyDescent="0.25">
      <c r="CM1104" t="s">
        <v>639</v>
      </c>
      <c r="CN1104" t="s">
        <v>6</v>
      </c>
      <c r="CO1104" t="s">
        <v>11</v>
      </c>
      <c r="CP1104">
        <v>46086</v>
      </c>
      <c r="CQ1104">
        <v>1</v>
      </c>
      <c r="CR1104">
        <v>1</v>
      </c>
      <c r="CT1104">
        <v>1</v>
      </c>
      <c r="CV1104">
        <v>1.0416666666666667E-4</v>
      </c>
      <c r="CW1104">
        <v>1.0416666666666667E-4</v>
      </c>
      <c r="CX1104">
        <v>0.35105324074074074</v>
      </c>
      <c r="CY1104">
        <v>8.1956018518518525E-2</v>
      </c>
      <c r="CZ1104">
        <v>165</v>
      </c>
      <c r="DA1104">
        <v>325</v>
      </c>
      <c r="DB1104">
        <v>42</v>
      </c>
      <c r="DC1104" t="s">
        <v>708</v>
      </c>
      <c r="DD1104">
        <v>13096</v>
      </c>
      <c r="DE1104">
        <v>0.2545</v>
      </c>
      <c r="DF1104">
        <v>1</v>
      </c>
      <c r="DG1104">
        <v>2.3800000000000002E-2</v>
      </c>
      <c r="DH1104">
        <v>150</v>
      </c>
      <c r="DI1104">
        <v>150</v>
      </c>
      <c r="DM1104">
        <v>50</v>
      </c>
    </row>
    <row r="1105" spans="91:117" x14ac:dyDescent="0.25">
      <c r="CM1105" t="s">
        <v>639</v>
      </c>
      <c r="CN1105" t="s">
        <v>7</v>
      </c>
      <c r="CO1105" t="s">
        <v>58</v>
      </c>
      <c r="CP1105">
        <v>46092</v>
      </c>
      <c r="CQ1105">
        <v>1</v>
      </c>
      <c r="CR1105">
        <v>1</v>
      </c>
      <c r="CV1105">
        <v>0</v>
      </c>
      <c r="CW1105">
        <v>0</v>
      </c>
      <c r="CX1105">
        <v>0</v>
      </c>
      <c r="CY1105">
        <v>0</v>
      </c>
      <c r="DM1105">
        <v>50</v>
      </c>
    </row>
    <row r="1106" spans="91:117" x14ac:dyDescent="0.25">
      <c r="CM1106" t="s">
        <v>639</v>
      </c>
      <c r="CN1106" t="s">
        <v>7</v>
      </c>
      <c r="CO1106" t="s">
        <v>58</v>
      </c>
      <c r="CP1106">
        <v>46093</v>
      </c>
      <c r="CQ1106">
        <v>1</v>
      </c>
      <c r="CR1106">
        <v>1</v>
      </c>
      <c r="CV1106">
        <v>0</v>
      </c>
      <c r="CW1106">
        <v>0</v>
      </c>
      <c r="CX1106">
        <v>0</v>
      </c>
      <c r="CY1106">
        <v>0</v>
      </c>
      <c r="DM1106">
        <v>50</v>
      </c>
    </row>
    <row r="1107" spans="91:117" x14ac:dyDescent="0.25">
      <c r="CM1107" t="s">
        <v>639</v>
      </c>
      <c r="CN1107" t="s">
        <v>7</v>
      </c>
      <c r="CO1107" t="s">
        <v>58</v>
      </c>
      <c r="CP1107">
        <v>46106</v>
      </c>
      <c r="CQ1107">
        <v>1</v>
      </c>
      <c r="CR1107">
        <v>1</v>
      </c>
      <c r="CV1107">
        <v>0</v>
      </c>
      <c r="CW1107">
        <v>0</v>
      </c>
      <c r="CX1107">
        <v>0</v>
      </c>
      <c r="CY1107">
        <v>0</v>
      </c>
      <c r="DM1107">
        <v>50</v>
      </c>
    </row>
    <row r="1108" spans="91:117" x14ac:dyDescent="0.25">
      <c r="CM1108" t="s">
        <v>639</v>
      </c>
      <c r="CN1108" t="s">
        <v>7</v>
      </c>
      <c r="CO1108" t="s">
        <v>49</v>
      </c>
      <c r="CP1108">
        <v>46093</v>
      </c>
      <c r="CQ1108">
        <v>1</v>
      </c>
      <c r="CR1108">
        <v>1</v>
      </c>
      <c r="CS1108">
        <v>1</v>
      </c>
      <c r="CV1108">
        <v>7.1759259259259259E-3</v>
      </c>
      <c r="CW1108">
        <v>7.1759259259259259E-3</v>
      </c>
      <c r="CX1108">
        <v>0.20787037037037037</v>
      </c>
      <c r="CY1108">
        <v>0.11728009259259259</v>
      </c>
      <c r="CZ1108">
        <v>69</v>
      </c>
      <c r="DA1108">
        <v>119</v>
      </c>
      <c r="DB1108">
        <v>25</v>
      </c>
      <c r="DC1108">
        <v>1.88</v>
      </c>
      <c r="DD1108">
        <v>14614</v>
      </c>
      <c r="DE1108">
        <v>0.36230000000000001</v>
      </c>
      <c r="DM1108">
        <v>50</v>
      </c>
    </row>
    <row r="1109" spans="91:117" x14ac:dyDescent="0.25">
      <c r="CM1109" t="s">
        <v>639</v>
      </c>
      <c r="CN1109" t="s">
        <v>7</v>
      </c>
      <c r="CO1109" t="s">
        <v>77</v>
      </c>
      <c r="CP1109">
        <v>46092</v>
      </c>
      <c r="CQ1109">
        <v>1</v>
      </c>
      <c r="CR1109">
        <v>1</v>
      </c>
      <c r="CS1109">
        <v>1</v>
      </c>
      <c r="CV1109">
        <v>1.4155092592592592E-2</v>
      </c>
      <c r="CW1109">
        <v>1.4155092592592592E-2</v>
      </c>
      <c r="CX1109">
        <v>0.21564814814814814</v>
      </c>
      <c r="CY1109">
        <v>0.10982638888888889</v>
      </c>
      <c r="CZ1109">
        <v>71</v>
      </c>
      <c r="DA1109">
        <v>163</v>
      </c>
      <c r="DB1109">
        <v>17</v>
      </c>
      <c r="DC1109" t="s">
        <v>787</v>
      </c>
      <c r="DD1109">
        <v>16602</v>
      </c>
      <c r="DE1109">
        <v>0.2394</v>
      </c>
      <c r="DM1109">
        <v>50</v>
      </c>
    </row>
    <row r="1110" spans="91:117" x14ac:dyDescent="0.25">
      <c r="CM1110" t="s">
        <v>639</v>
      </c>
      <c r="CN1110" t="s">
        <v>7</v>
      </c>
      <c r="CO1110" t="s">
        <v>566</v>
      </c>
      <c r="CP1110">
        <v>46106</v>
      </c>
      <c r="CQ1110">
        <v>1</v>
      </c>
      <c r="CR1110">
        <v>1</v>
      </c>
      <c r="CS1110">
        <v>1</v>
      </c>
      <c r="CV1110">
        <v>6.5509259259259262E-3</v>
      </c>
      <c r="CW1110">
        <v>6.5509259259259262E-3</v>
      </c>
      <c r="CX1110">
        <v>0.15766203703703704</v>
      </c>
      <c r="CY1110">
        <v>0.15020833333333333</v>
      </c>
      <c r="CZ1110">
        <v>102</v>
      </c>
      <c r="DA1110">
        <v>188</v>
      </c>
      <c r="DB1110">
        <v>26</v>
      </c>
      <c r="DC1110" t="s">
        <v>1172</v>
      </c>
      <c r="DD1110">
        <v>9357</v>
      </c>
      <c r="DE1110">
        <v>0.25490000000000002</v>
      </c>
      <c r="DM1110">
        <v>50</v>
      </c>
    </row>
    <row r="1111" spans="91:117" x14ac:dyDescent="0.25">
      <c r="CM1111" t="s">
        <v>639</v>
      </c>
      <c r="CN1111" t="s">
        <v>3</v>
      </c>
      <c r="CO1111" t="s">
        <v>174</v>
      </c>
      <c r="CP1111">
        <v>46085</v>
      </c>
      <c r="CQ1111">
        <v>1</v>
      </c>
      <c r="CR1111">
        <v>1</v>
      </c>
      <c r="CT1111">
        <v>1</v>
      </c>
      <c r="CV1111">
        <v>3.4722222222222222E-5</v>
      </c>
      <c r="CW1111">
        <v>3.4722222222222222E-5</v>
      </c>
      <c r="CX1111">
        <v>0.25390046296296298</v>
      </c>
      <c r="CY1111">
        <v>9.0277777777777776E-2</v>
      </c>
      <c r="CZ1111">
        <v>218</v>
      </c>
      <c r="DA1111">
        <v>269</v>
      </c>
      <c r="DB1111">
        <v>28</v>
      </c>
      <c r="DC1111" t="s">
        <v>1047</v>
      </c>
      <c r="DD1111">
        <v>27167</v>
      </c>
      <c r="DE1111">
        <v>0.12839999999999999</v>
      </c>
      <c r="DM1111">
        <v>50</v>
      </c>
    </row>
    <row r="1112" spans="91:117" x14ac:dyDescent="0.25">
      <c r="CM1112" t="s">
        <v>639</v>
      </c>
      <c r="CN1112" t="s">
        <v>3</v>
      </c>
      <c r="CO1112" t="s">
        <v>174</v>
      </c>
      <c r="CP1112">
        <v>46099</v>
      </c>
      <c r="CQ1112">
        <v>1</v>
      </c>
      <c r="CR1112">
        <v>1</v>
      </c>
      <c r="CT1112">
        <v>1</v>
      </c>
      <c r="CV1112">
        <v>2.3148148148148147E-5</v>
      </c>
      <c r="CW1112">
        <v>2.3148148148148147E-5</v>
      </c>
      <c r="CX1112">
        <v>0.26907407407407408</v>
      </c>
      <c r="CY1112">
        <v>0.14386574074074074</v>
      </c>
      <c r="CZ1112">
        <v>253</v>
      </c>
      <c r="DA1112">
        <v>354</v>
      </c>
      <c r="DB1112">
        <v>29</v>
      </c>
      <c r="DC1112" t="s">
        <v>1173</v>
      </c>
      <c r="DD1112">
        <v>36784</v>
      </c>
      <c r="DE1112">
        <v>0.11459999999999999</v>
      </c>
      <c r="DM1112">
        <v>50</v>
      </c>
    </row>
    <row r="1113" spans="91:117" x14ac:dyDescent="0.25">
      <c r="CM1113" t="s">
        <v>639</v>
      </c>
      <c r="CN1113" t="s">
        <v>3</v>
      </c>
      <c r="CO1113" t="s">
        <v>493</v>
      </c>
      <c r="CP1113">
        <v>46093</v>
      </c>
      <c r="CQ1113">
        <v>1</v>
      </c>
      <c r="CR1113">
        <v>1</v>
      </c>
      <c r="CT1113">
        <v>1</v>
      </c>
      <c r="CV1113">
        <v>0</v>
      </c>
      <c r="CW1113">
        <v>0</v>
      </c>
      <c r="CX1113">
        <v>0.26560185185185187</v>
      </c>
      <c r="CY1113">
        <v>8.3449074074074078E-2</v>
      </c>
      <c r="CZ1113">
        <v>146</v>
      </c>
      <c r="DA1113">
        <v>248</v>
      </c>
      <c r="DB1113">
        <v>39</v>
      </c>
      <c r="DC1113" t="s">
        <v>1143</v>
      </c>
      <c r="DD1113">
        <v>15966</v>
      </c>
      <c r="DE1113">
        <v>0.2671</v>
      </c>
      <c r="DM1113">
        <v>50</v>
      </c>
    </row>
    <row r="1114" spans="91:117" x14ac:dyDescent="0.25">
      <c r="CM1114" t="s">
        <v>639</v>
      </c>
      <c r="CN1114" t="s">
        <v>3</v>
      </c>
      <c r="CO1114" t="s">
        <v>493</v>
      </c>
      <c r="CP1114">
        <v>46111</v>
      </c>
      <c r="CQ1114">
        <v>1</v>
      </c>
      <c r="CR1114">
        <v>1</v>
      </c>
      <c r="CT1114">
        <v>1</v>
      </c>
      <c r="CV1114">
        <v>5.7870370370370373E-5</v>
      </c>
      <c r="CW1114">
        <v>5.7870370370370373E-5</v>
      </c>
      <c r="CX1114">
        <v>0.24537037037037038</v>
      </c>
      <c r="CY1114">
        <v>0.14126157407407408</v>
      </c>
      <c r="CZ1114">
        <v>216</v>
      </c>
      <c r="DA1114">
        <v>299</v>
      </c>
      <c r="DB1114">
        <v>39</v>
      </c>
      <c r="DC1114" t="s">
        <v>679</v>
      </c>
      <c r="DD1114">
        <v>21833</v>
      </c>
      <c r="DE1114">
        <v>0.18060000000000001</v>
      </c>
      <c r="DM1114">
        <v>50</v>
      </c>
    </row>
    <row r="1115" spans="91:117" x14ac:dyDescent="0.25">
      <c r="CM1115" t="s">
        <v>639</v>
      </c>
      <c r="CN1115" t="s">
        <v>3</v>
      </c>
      <c r="CO1115" t="s">
        <v>32</v>
      </c>
      <c r="CP1115">
        <v>46085</v>
      </c>
      <c r="CQ1115">
        <v>1</v>
      </c>
      <c r="CR1115">
        <v>1</v>
      </c>
      <c r="CT1115">
        <v>1</v>
      </c>
      <c r="CV1115">
        <v>1.3888888888888889E-4</v>
      </c>
      <c r="CW1115">
        <v>1.3888888888888889E-4</v>
      </c>
      <c r="CX1115">
        <v>0.28312500000000002</v>
      </c>
      <c r="CY1115">
        <v>7.1226851851851847E-2</v>
      </c>
      <c r="CZ1115">
        <v>94</v>
      </c>
      <c r="DA1115">
        <v>209</v>
      </c>
      <c r="DB1115">
        <v>41</v>
      </c>
      <c r="DC1115" t="s">
        <v>1070</v>
      </c>
      <c r="DD1115">
        <v>26851</v>
      </c>
      <c r="DE1115">
        <v>0.43619999999999998</v>
      </c>
      <c r="DM1115">
        <v>50</v>
      </c>
    </row>
    <row r="1116" spans="91:117" x14ac:dyDescent="0.25">
      <c r="CM1116" t="s">
        <v>639</v>
      </c>
      <c r="CN1116" t="s">
        <v>3</v>
      </c>
      <c r="CO1116" t="s">
        <v>96</v>
      </c>
      <c r="CP1116">
        <v>46085</v>
      </c>
      <c r="CQ1116">
        <v>1</v>
      </c>
      <c r="CR1116">
        <v>1</v>
      </c>
      <c r="CT1116">
        <v>1</v>
      </c>
      <c r="CV1116">
        <v>3.1134259259259257E-3</v>
      </c>
      <c r="CW1116">
        <v>3.1134259259259257E-3</v>
      </c>
      <c r="CX1116">
        <v>0.24812500000000001</v>
      </c>
      <c r="CY1116">
        <v>0.1032175925925926</v>
      </c>
      <c r="CZ1116">
        <v>74</v>
      </c>
      <c r="DA1116">
        <v>170</v>
      </c>
      <c r="DB1116">
        <v>22</v>
      </c>
      <c r="DC1116" t="s">
        <v>745</v>
      </c>
      <c r="DD1116">
        <v>26419</v>
      </c>
      <c r="DE1116">
        <v>0.29730000000000001</v>
      </c>
      <c r="DF1116">
        <v>1</v>
      </c>
      <c r="DG1116">
        <v>4.5499999999999999E-2</v>
      </c>
      <c r="DH1116">
        <v>150</v>
      </c>
      <c r="DI1116">
        <v>150</v>
      </c>
      <c r="DM1116">
        <v>50</v>
      </c>
    </row>
    <row r="1117" spans="91:117" x14ac:dyDescent="0.25">
      <c r="CM1117" t="s">
        <v>639</v>
      </c>
      <c r="CN1117" t="s">
        <v>3</v>
      </c>
      <c r="CO1117" t="s">
        <v>96</v>
      </c>
      <c r="CP1117">
        <v>46093</v>
      </c>
      <c r="CQ1117">
        <v>1</v>
      </c>
      <c r="CR1117">
        <v>1</v>
      </c>
      <c r="CT1117">
        <v>1</v>
      </c>
      <c r="CV1117">
        <v>0</v>
      </c>
      <c r="CW1117">
        <v>0</v>
      </c>
      <c r="CX1117">
        <v>0.20444444444444446</v>
      </c>
      <c r="CY1117">
        <v>0.10780092592592593</v>
      </c>
      <c r="CZ1117">
        <v>87</v>
      </c>
      <c r="DA1117">
        <v>170</v>
      </c>
      <c r="DB1117">
        <v>27</v>
      </c>
      <c r="DC1117" t="s">
        <v>834</v>
      </c>
      <c r="DD1117">
        <v>23265</v>
      </c>
      <c r="DE1117">
        <v>0.31030000000000002</v>
      </c>
      <c r="DM1117">
        <v>50</v>
      </c>
    </row>
    <row r="1118" spans="91:117" x14ac:dyDescent="0.25">
      <c r="CM1118" t="s">
        <v>639</v>
      </c>
      <c r="CN1118" t="s">
        <v>3</v>
      </c>
      <c r="CO1118" t="s">
        <v>96</v>
      </c>
      <c r="CP1118">
        <v>46099</v>
      </c>
      <c r="CQ1118">
        <v>1</v>
      </c>
      <c r="CR1118">
        <v>1</v>
      </c>
      <c r="CT1118">
        <v>1</v>
      </c>
      <c r="CV1118">
        <v>1.6550925925925926E-3</v>
      </c>
      <c r="CW1118">
        <v>1.6550925925925926E-3</v>
      </c>
      <c r="CX1118">
        <v>0.27622685185185186</v>
      </c>
      <c r="CY1118">
        <v>0.11895833333333333</v>
      </c>
      <c r="CZ1118">
        <v>112</v>
      </c>
      <c r="DA1118">
        <v>233</v>
      </c>
      <c r="DB1118">
        <v>22</v>
      </c>
      <c r="DC1118" t="s">
        <v>857</v>
      </c>
      <c r="DD1118">
        <v>31630</v>
      </c>
      <c r="DE1118">
        <v>0.19639999999999999</v>
      </c>
      <c r="DM1118">
        <v>50</v>
      </c>
    </row>
    <row r="1119" spans="91:117" x14ac:dyDescent="0.25">
      <c r="CM1119" t="s">
        <v>639</v>
      </c>
      <c r="CN1119" t="s">
        <v>3</v>
      </c>
      <c r="CO1119" t="s">
        <v>68</v>
      </c>
      <c r="CP1119">
        <v>46087</v>
      </c>
      <c r="CQ1119">
        <v>1</v>
      </c>
      <c r="CR1119">
        <v>1</v>
      </c>
      <c r="CV1119">
        <v>0</v>
      </c>
      <c r="CW1119">
        <v>0</v>
      </c>
      <c r="CX1119">
        <v>0</v>
      </c>
      <c r="CY1119">
        <v>0</v>
      </c>
      <c r="DM1119">
        <v>50</v>
      </c>
    </row>
    <row r="1120" spans="91:117" x14ac:dyDescent="0.25">
      <c r="CM1120" t="s">
        <v>639</v>
      </c>
      <c r="CN1120" t="s">
        <v>3</v>
      </c>
      <c r="CO1120" t="s">
        <v>68</v>
      </c>
      <c r="CP1120">
        <v>46093</v>
      </c>
      <c r="CQ1120">
        <v>1</v>
      </c>
      <c r="CR1120">
        <v>1</v>
      </c>
      <c r="CT1120">
        <v>1</v>
      </c>
      <c r="CV1120">
        <v>1.1574074074074075E-4</v>
      </c>
      <c r="CW1120">
        <v>1.1574074074074075E-4</v>
      </c>
      <c r="CX1120">
        <v>0.22761574074074073</v>
      </c>
      <c r="CY1120">
        <v>5.3877314814814815E-2</v>
      </c>
      <c r="CZ1120">
        <v>115</v>
      </c>
      <c r="DA1120">
        <v>249</v>
      </c>
      <c r="DB1120">
        <v>19</v>
      </c>
      <c r="DC1120" t="s">
        <v>941</v>
      </c>
      <c r="DD1120">
        <v>39053</v>
      </c>
      <c r="DE1120">
        <v>0.16520000000000001</v>
      </c>
      <c r="DM1120">
        <v>50</v>
      </c>
    </row>
    <row r="1121" spans="91:118" x14ac:dyDescent="0.25">
      <c r="CM1121" t="s">
        <v>639</v>
      </c>
      <c r="CN1121" t="s">
        <v>3</v>
      </c>
      <c r="CO1121" t="s">
        <v>29</v>
      </c>
      <c r="CP1121">
        <v>46085</v>
      </c>
      <c r="CQ1121">
        <v>1</v>
      </c>
      <c r="CR1121">
        <v>1</v>
      </c>
      <c r="CT1121">
        <v>1</v>
      </c>
      <c r="CV1121">
        <v>6.9444444444444444E-5</v>
      </c>
      <c r="CW1121">
        <v>6.9444444444444444E-5</v>
      </c>
      <c r="CX1121">
        <v>0.27791666666666665</v>
      </c>
      <c r="CY1121">
        <v>7.4537037037037041E-2</v>
      </c>
      <c r="CZ1121">
        <v>129</v>
      </c>
      <c r="DA1121">
        <v>210</v>
      </c>
      <c r="DB1121">
        <v>17</v>
      </c>
      <c r="DC1121" t="s">
        <v>777</v>
      </c>
      <c r="DD1121">
        <v>9451</v>
      </c>
      <c r="DE1121">
        <v>0.1318</v>
      </c>
      <c r="DM1121">
        <v>50</v>
      </c>
    </row>
    <row r="1122" spans="91:118" x14ac:dyDescent="0.25">
      <c r="CM1122" t="s">
        <v>639</v>
      </c>
      <c r="CN1122" t="s">
        <v>3</v>
      </c>
      <c r="CO1122" t="s">
        <v>29</v>
      </c>
      <c r="CP1122">
        <v>46091</v>
      </c>
      <c r="CQ1122">
        <v>1</v>
      </c>
      <c r="CR1122">
        <v>1</v>
      </c>
      <c r="CS1122">
        <v>1</v>
      </c>
      <c r="CV1122">
        <v>6.4699074074074077E-3</v>
      </c>
      <c r="CW1122">
        <v>6.4699074074074077E-3</v>
      </c>
      <c r="CX1122">
        <v>0.29730324074074072</v>
      </c>
      <c r="CY1122">
        <v>0.10916666666666666</v>
      </c>
      <c r="CZ1122">
        <v>138</v>
      </c>
      <c r="DA1122">
        <v>241</v>
      </c>
      <c r="DB1122">
        <v>22</v>
      </c>
      <c r="DC1122" t="s">
        <v>852</v>
      </c>
      <c r="DD1122">
        <v>26608</v>
      </c>
      <c r="DE1122">
        <v>0.15939999999999999</v>
      </c>
      <c r="DM1122">
        <v>50</v>
      </c>
    </row>
    <row r="1123" spans="91:118" x14ac:dyDescent="0.25">
      <c r="CM1123" t="s">
        <v>639</v>
      </c>
      <c r="CN1123" t="s">
        <v>3</v>
      </c>
      <c r="CO1123" t="s">
        <v>29</v>
      </c>
      <c r="CP1123">
        <v>46099</v>
      </c>
      <c r="CQ1123">
        <v>1</v>
      </c>
      <c r="CR1123">
        <v>1</v>
      </c>
      <c r="CT1123">
        <v>1</v>
      </c>
      <c r="CV1123">
        <v>0</v>
      </c>
      <c r="CW1123">
        <v>0</v>
      </c>
      <c r="CX1123">
        <v>0.26275462962962964</v>
      </c>
      <c r="CY1123">
        <v>0.1385763888888889</v>
      </c>
      <c r="CZ1123">
        <v>155</v>
      </c>
      <c r="DA1123">
        <v>286</v>
      </c>
      <c r="DB1123">
        <v>28</v>
      </c>
      <c r="DC1123" t="s">
        <v>1047</v>
      </c>
      <c r="DD1123">
        <v>21965</v>
      </c>
      <c r="DE1123">
        <v>0.18060000000000001</v>
      </c>
      <c r="DM1123">
        <v>50</v>
      </c>
    </row>
    <row r="1124" spans="91:118" x14ac:dyDescent="0.25">
      <c r="CM1124" t="s">
        <v>639</v>
      </c>
      <c r="CN1124" t="s">
        <v>3</v>
      </c>
      <c r="CO1124" t="s">
        <v>76</v>
      </c>
      <c r="CP1124">
        <v>46099</v>
      </c>
      <c r="CQ1124">
        <v>1</v>
      </c>
      <c r="CR1124">
        <v>1</v>
      </c>
      <c r="CT1124">
        <v>1</v>
      </c>
      <c r="CV1124">
        <v>1.7361111111111112E-4</v>
      </c>
      <c r="CW1124">
        <v>1.7361111111111112E-4</v>
      </c>
      <c r="CX1124">
        <v>0.21795138888888888</v>
      </c>
      <c r="CY1124">
        <v>8.0717592592592591E-2</v>
      </c>
      <c r="CZ1124">
        <v>114</v>
      </c>
      <c r="DA1124">
        <v>136</v>
      </c>
      <c r="DB1124">
        <v>17</v>
      </c>
      <c r="DC1124" t="s">
        <v>844</v>
      </c>
      <c r="DD1124">
        <v>11155</v>
      </c>
      <c r="DE1124">
        <v>0.14910000000000001</v>
      </c>
      <c r="DM1124">
        <v>50</v>
      </c>
    </row>
    <row r="1125" spans="91:118" x14ac:dyDescent="0.25">
      <c r="CM1125" t="s">
        <v>639</v>
      </c>
      <c r="CN1125" t="s">
        <v>125</v>
      </c>
      <c r="CO1125" t="s">
        <v>72</v>
      </c>
      <c r="CP1125">
        <v>46090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48</v>
      </c>
    </row>
    <row r="1126" spans="91:118" x14ac:dyDescent="0.25">
      <c r="CM1126" t="s">
        <v>639</v>
      </c>
      <c r="CN1126" t="s">
        <v>125</v>
      </c>
      <c r="CO1126" t="s">
        <v>10</v>
      </c>
      <c r="CP1126">
        <v>46090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48</v>
      </c>
    </row>
    <row r="1127" spans="91:118" x14ac:dyDescent="0.25">
      <c r="CM1127" t="s">
        <v>639</v>
      </c>
      <c r="CN1127" t="s">
        <v>2</v>
      </c>
      <c r="CO1127" t="s">
        <v>42</v>
      </c>
      <c r="CP1127">
        <v>46097</v>
      </c>
      <c r="CQ1127">
        <v>1</v>
      </c>
      <c r="CR1127">
        <v>1</v>
      </c>
      <c r="CV1127">
        <v>0</v>
      </c>
      <c r="CW1127">
        <v>0</v>
      </c>
      <c r="CX1127">
        <v>0</v>
      </c>
      <c r="CY1127">
        <v>0</v>
      </c>
      <c r="DM1127">
        <v>48</v>
      </c>
    </row>
    <row r="1128" spans="91:118" x14ac:dyDescent="0.25">
      <c r="CM1128" t="s">
        <v>639</v>
      </c>
      <c r="CN1128" t="s">
        <v>2</v>
      </c>
      <c r="CO1128" t="s">
        <v>17</v>
      </c>
      <c r="CP1128">
        <v>46097</v>
      </c>
      <c r="CQ1128">
        <v>1</v>
      </c>
      <c r="CR1128">
        <v>1</v>
      </c>
      <c r="CV1128">
        <v>3.7962962962962963E-3</v>
      </c>
      <c r="CW1128">
        <v>3.7962962962962963E-3</v>
      </c>
      <c r="CX1128">
        <v>0.20069444444444445</v>
      </c>
      <c r="CY1128">
        <v>0.12108796296296297</v>
      </c>
      <c r="CZ1128">
        <v>66</v>
      </c>
      <c r="DA1128">
        <v>126</v>
      </c>
      <c r="DB1128">
        <v>17</v>
      </c>
      <c r="DC1128" t="s">
        <v>849</v>
      </c>
      <c r="DD1128">
        <v>44585</v>
      </c>
      <c r="DE1128">
        <v>0.2576</v>
      </c>
      <c r="DM1128">
        <v>48</v>
      </c>
    </row>
    <row r="1129" spans="91:118" x14ac:dyDescent="0.25">
      <c r="CM1129" t="s">
        <v>639</v>
      </c>
      <c r="CN1129" t="s">
        <v>6</v>
      </c>
      <c r="CO1129" t="s">
        <v>80</v>
      </c>
      <c r="CP1129">
        <v>46083</v>
      </c>
      <c r="CQ1129">
        <v>1</v>
      </c>
      <c r="CR1129">
        <v>1</v>
      </c>
      <c r="CT1129">
        <v>1</v>
      </c>
      <c r="CV1129">
        <v>1.5046296296296297E-4</v>
      </c>
      <c r="CW1129">
        <v>1.5046296296296297E-4</v>
      </c>
      <c r="CX1129">
        <v>0.21211805555555555</v>
      </c>
      <c r="CY1129">
        <v>0.10431712962962963</v>
      </c>
      <c r="CZ1129">
        <v>46</v>
      </c>
      <c r="DA1129">
        <v>81</v>
      </c>
      <c r="DB1129">
        <v>11</v>
      </c>
      <c r="DC1129">
        <v>2</v>
      </c>
      <c r="DD1129">
        <v>47247</v>
      </c>
      <c r="DE1129">
        <v>0.23910000000000001</v>
      </c>
      <c r="DF1129">
        <v>2</v>
      </c>
      <c r="DG1129">
        <v>0.18179999999999999</v>
      </c>
      <c r="DH1129">
        <v>2400</v>
      </c>
      <c r="DI1129">
        <v>1200</v>
      </c>
      <c r="DJ1129">
        <v>400</v>
      </c>
      <c r="DK1129">
        <v>0.16669999999999999</v>
      </c>
      <c r="DM1129">
        <v>48</v>
      </c>
      <c r="DN1129">
        <v>400</v>
      </c>
    </row>
    <row r="1130" spans="91:118" x14ac:dyDescent="0.25">
      <c r="CM1130" t="s">
        <v>639</v>
      </c>
      <c r="CN1130" t="s">
        <v>6</v>
      </c>
      <c r="CO1130" t="s">
        <v>105</v>
      </c>
      <c r="CP1130">
        <v>46104</v>
      </c>
      <c r="CQ1130">
        <v>1</v>
      </c>
      <c r="CR1130">
        <v>1</v>
      </c>
      <c r="CT1130">
        <v>1</v>
      </c>
      <c r="CV1130">
        <v>3.4722222222222222E-5</v>
      </c>
      <c r="CW1130">
        <v>3.4722222222222222E-5</v>
      </c>
      <c r="CX1130">
        <v>0.18177083333333333</v>
      </c>
      <c r="CY1130">
        <v>0.16336805555555556</v>
      </c>
      <c r="CZ1130">
        <v>86</v>
      </c>
      <c r="DA1130">
        <v>172</v>
      </c>
      <c r="DB1130">
        <v>19</v>
      </c>
      <c r="DC1130" t="s">
        <v>696</v>
      </c>
      <c r="DD1130">
        <v>42338</v>
      </c>
      <c r="DE1130">
        <v>0.22090000000000001</v>
      </c>
      <c r="DF1130">
        <v>1</v>
      </c>
      <c r="DG1130">
        <v>5.2600000000000001E-2</v>
      </c>
      <c r="DH1130">
        <v>1000</v>
      </c>
      <c r="DI1130">
        <v>1000</v>
      </c>
      <c r="DM1130">
        <v>48</v>
      </c>
    </row>
    <row r="1131" spans="91:118" x14ac:dyDescent="0.25">
      <c r="CM1131" t="s">
        <v>639</v>
      </c>
      <c r="CN1131" t="s">
        <v>6</v>
      </c>
      <c r="CO1131" t="s">
        <v>105</v>
      </c>
      <c r="CP1131">
        <v>46107</v>
      </c>
      <c r="CQ1131">
        <v>1</v>
      </c>
      <c r="CR1131">
        <v>1</v>
      </c>
      <c r="CS1131">
        <v>1</v>
      </c>
      <c r="CV1131">
        <v>9.2824074074074076E-3</v>
      </c>
      <c r="CW1131">
        <v>9.2824074074074076E-3</v>
      </c>
      <c r="CX1131">
        <v>0.21190972222222224</v>
      </c>
      <c r="CY1131">
        <v>0.12825231481481481</v>
      </c>
      <c r="CZ1131">
        <v>76</v>
      </c>
      <c r="DA1131">
        <v>163</v>
      </c>
      <c r="DB1131">
        <v>15</v>
      </c>
      <c r="DC1131">
        <v>1.4</v>
      </c>
      <c r="DD1131">
        <v>47491</v>
      </c>
      <c r="DE1131">
        <v>0.19739999999999999</v>
      </c>
      <c r="DM1131">
        <v>48</v>
      </c>
    </row>
    <row r="1132" spans="91:118" x14ac:dyDescent="0.25">
      <c r="CM1132" t="s">
        <v>639</v>
      </c>
      <c r="CN1132" t="s">
        <v>6</v>
      </c>
      <c r="CO1132" t="s">
        <v>26</v>
      </c>
      <c r="CP1132">
        <v>46087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48</v>
      </c>
    </row>
    <row r="1133" spans="91:118" x14ac:dyDescent="0.25">
      <c r="CM1133" t="s">
        <v>639</v>
      </c>
      <c r="CN1133" t="s">
        <v>6</v>
      </c>
      <c r="CO1133" t="s">
        <v>26</v>
      </c>
      <c r="CP1133">
        <v>46093</v>
      </c>
      <c r="CQ1133">
        <v>1</v>
      </c>
      <c r="CR1133">
        <v>1</v>
      </c>
      <c r="CV1133">
        <v>0</v>
      </c>
      <c r="CW1133">
        <v>0</v>
      </c>
      <c r="CX1133">
        <v>0</v>
      </c>
      <c r="CY1133">
        <v>0</v>
      </c>
      <c r="DM1133">
        <v>48</v>
      </c>
    </row>
    <row r="1134" spans="91:118" x14ac:dyDescent="0.25">
      <c r="CM1134" t="s">
        <v>639</v>
      </c>
      <c r="CN1134" t="s">
        <v>6</v>
      </c>
      <c r="CO1134" t="s">
        <v>26</v>
      </c>
      <c r="CP1134">
        <v>46107</v>
      </c>
      <c r="CQ1134">
        <v>1</v>
      </c>
      <c r="CR1134">
        <v>1</v>
      </c>
      <c r="CV1134">
        <v>0</v>
      </c>
      <c r="CW1134">
        <v>0</v>
      </c>
      <c r="CX1134">
        <v>0</v>
      </c>
      <c r="CY1134">
        <v>0</v>
      </c>
      <c r="DM1134">
        <v>48</v>
      </c>
    </row>
    <row r="1135" spans="91:118" x14ac:dyDescent="0.25">
      <c r="CM1135" t="s">
        <v>639</v>
      </c>
      <c r="CN1135" t="s">
        <v>6</v>
      </c>
      <c r="CO1135" t="s">
        <v>35</v>
      </c>
      <c r="CP1135">
        <v>46099</v>
      </c>
      <c r="CQ1135">
        <v>1</v>
      </c>
      <c r="CR1135">
        <v>1</v>
      </c>
      <c r="CT1135">
        <v>1</v>
      </c>
      <c r="CV1135">
        <v>6.9444444444444444E-5</v>
      </c>
      <c r="CW1135">
        <v>6.9444444444444444E-5</v>
      </c>
      <c r="CX1135">
        <v>0.25031249999999999</v>
      </c>
      <c r="CY1135">
        <v>0.14443287037037036</v>
      </c>
      <c r="CZ1135">
        <v>97</v>
      </c>
      <c r="DA1135">
        <v>166</v>
      </c>
      <c r="DB1135">
        <v>32</v>
      </c>
      <c r="DC1135">
        <v>1.96875</v>
      </c>
      <c r="DD1135">
        <v>20469</v>
      </c>
      <c r="DE1135">
        <v>0.32990000000000003</v>
      </c>
      <c r="DF1135">
        <v>1</v>
      </c>
      <c r="DG1135">
        <v>3.1300000000000001E-2</v>
      </c>
      <c r="DH1135">
        <v>310</v>
      </c>
      <c r="DI1135">
        <v>310</v>
      </c>
      <c r="DM1135">
        <v>48</v>
      </c>
    </row>
    <row r="1136" spans="91:118" x14ac:dyDescent="0.25">
      <c r="CM1136" t="s">
        <v>639</v>
      </c>
      <c r="CN1136" t="s">
        <v>6</v>
      </c>
      <c r="CO1136" t="s">
        <v>50</v>
      </c>
      <c r="CP1136">
        <v>46093</v>
      </c>
      <c r="CQ1136">
        <v>1</v>
      </c>
      <c r="CR1136">
        <v>1</v>
      </c>
      <c r="CS1136">
        <v>1</v>
      </c>
      <c r="CV1136">
        <v>7.4305555555555557E-3</v>
      </c>
      <c r="CW1136">
        <v>7.4305555555555557E-3</v>
      </c>
      <c r="CX1136">
        <v>0.22116898148148148</v>
      </c>
      <c r="CY1136">
        <v>0.12989583333333332</v>
      </c>
      <c r="CZ1136">
        <v>98</v>
      </c>
      <c r="DA1136">
        <v>182</v>
      </c>
      <c r="DB1136">
        <v>18</v>
      </c>
      <c r="DC1136" t="s">
        <v>720</v>
      </c>
      <c r="DD1136">
        <v>22010</v>
      </c>
      <c r="DE1136">
        <v>0.1837</v>
      </c>
      <c r="DM1136">
        <v>48</v>
      </c>
    </row>
    <row r="1137" spans="91:117" x14ac:dyDescent="0.25">
      <c r="CM1137" t="s">
        <v>639</v>
      </c>
      <c r="CN1137" t="s">
        <v>7</v>
      </c>
      <c r="CO1137" t="s">
        <v>58</v>
      </c>
      <c r="CP1137">
        <v>46083</v>
      </c>
      <c r="CQ1137">
        <v>1</v>
      </c>
      <c r="CR1137">
        <v>1</v>
      </c>
      <c r="CV1137">
        <v>0</v>
      </c>
      <c r="CW1137">
        <v>0</v>
      </c>
      <c r="CX1137">
        <v>0</v>
      </c>
      <c r="CY1137">
        <v>0</v>
      </c>
      <c r="DM1137">
        <v>48</v>
      </c>
    </row>
    <row r="1138" spans="91:117" x14ac:dyDescent="0.25">
      <c r="CM1138" t="s">
        <v>639</v>
      </c>
      <c r="CN1138" t="s">
        <v>7</v>
      </c>
      <c r="CO1138" t="s">
        <v>563</v>
      </c>
      <c r="CP1138">
        <v>46083</v>
      </c>
      <c r="CQ1138">
        <v>1</v>
      </c>
      <c r="CR1138">
        <v>1</v>
      </c>
      <c r="CS1138">
        <v>1</v>
      </c>
      <c r="CV1138">
        <v>9.0162037037037034E-3</v>
      </c>
      <c r="CW1138">
        <v>9.0162037037037034E-3</v>
      </c>
      <c r="CX1138">
        <v>9.3333333333333338E-2</v>
      </c>
      <c r="CY1138">
        <v>0.27393518518518517</v>
      </c>
      <c r="CZ1138">
        <v>27</v>
      </c>
      <c r="DA1138">
        <v>49</v>
      </c>
      <c r="DB1138">
        <v>7</v>
      </c>
      <c r="DC1138" t="s">
        <v>855</v>
      </c>
      <c r="DD1138">
        <v>2930</v>
      </c>
      <c r="DE1138">
        <v>0.25929999999999997</v>
      </c>
      <c r="DM1138">
        <v>48</v>
      </c>
    </row>
    <row r="1139" spans="91:117" x14ac:dyDescent="0.25">
      <c r="CM1139" t="s">
        <v>639</v>
      </c>
      <c r="CN1139" t="s">
        <v>7</v>
      </c>
      <c r="CO1139" t="s">
        <v>565</v>
      </c>
      <c r="CP1139">
        <v>46083</v>
      </c>
      <c r="CQ1139">
        <v>1</v>
      </c>
      <c r="CR1139">
        <v>1</v>
      </c>
      <c r="CU1139">
        <v>1</v>
      </c>
      <c r="CV1139">
        <v>0</v>
      </c>
      <c r="CW1139">
        <v>0</v>
      </c>
      <c r="CX1139">
        <v>0</v>
      </c>
      <c r="CY1139">
        <v>0</v>
      </c>
      <c r="DM1139">
        <v>48</v>
      </c>
    </row>
    <row r="1140" spans="91:117" x14ac:dyDescent="0.25">
      <c r="CM1140" t="s">
        <v>639</v>
      </c>
      <c r="CN1140" t="s">
        <v>7</v>
      </c>
      <c r="CO1140" t="s">
        <v>497</v>
      </c>
      <c r="CP1140">
        <v>46083</v>
      </c>
      <c r="CQ1140">
        <v>1</v>
      </c>
      <c r="CR1140">
        <v>1</v>
      </c>
      <c r="CU1140">
        <v>1</v>
      </c>
      <c r="CV1140">
        <v>0</v>
      </c>
      <c r="CW1140">
        <v>0</v>
      </c>
      <c r="CX1140">
        <v>0</v>
      </c>
      <c r="CY1140">
        <v>0</v>
      </c>
      <c r="DM1140">
        <v>48</v>
      </c>
    </row>
    <row r="1141" spans="91:117" x14ac:dyDescent="0.25">
      <c r="CM1141" t="s">
        <v>639</v>
      </c>
      <c r="CN1141" t="s">
        <v>3</v>
      </c>
      <c r="CO1141" t="s">
        <v>78</v>
      </c>
      <c r="CP1141">
        <v>46092</v>
      </c>
      <c r="CQ1141">
        <v>1</v>
      </c>
      <c r="CR1141">
        <v>1</v>
      </c>
      <c r="CV1141">
        <v>3.5879629629629629E-4</v>
      </c>
      <c r="CW1141">
        <v>3.5879629629629629E-4</v>
      </c>
      <c r="CX1141">
        <v>0.18487268518518518</v>
      </c>
      <c r="CY1141">
        <v>0.17945601851851853</v>
      </c>
      <c r="CZ1141">
        <v>42</v>
      </c>
      <c r="DA1141">
        <v>78</v>
      </c>
      <c r="DB1141">
        <v>24</v>
      </c>
      <c r="DC1141">
        <v>1.5</v>
      </c>
      <c r="DD1141">
        <v>33995</v>
      </c>
      <c r="DE1141">
        <v>0.57140000000000002</v>
      </c>
      <c r="DM1141">
        <v>48</v>
      </c>
    </row>
    <row r="1142" spans="91:117" x14ac:dyDescent="0.25">
      <c r="CM1142" t="s">
        <v>639</v>
      </c>
      <c r="CN1142" t="s">
        <v>3</v>
      </c>
      <c r="CO1142" t="s">
        <v>78</v>
      </c>
      <c r="CP1142">
        <v>46098</v>
      </c>
      <c r="CQ1142">
        <v>1</v>
      </c>
      <c r="CR1142">
        <v>1</v>
      </c>
      <c r="CV1142">
        <v>1.7361111111111112E-4</v>
      </c>
      <c r="CW1142">
        <v>1.7361111111111112E-4</v>
      </c>
      <c r="CX1142">
        <v>0.15395833333333334</v>
      </c>
      <c r="CY1142">
        <v>0.15721064814814814</v>
      </c>
      <c r="CZ1142">
        <v>66</v>
      </c>
      <c r="DA1142">
        <v>110</v>
      </c>
      <c r="DB1142">
        <v>23</v>
      </c>
      <c r="DC1142" t="s">
        <v>719</v>
      </c>
      <c r="DD1142">
        <v>18204</v>
      </c>
      <c r="DE1142">
        <v>0.34849999999999998</v>
      </c>
      <c r="DF1142">
        <v>1</v>
      </c>
      <c r="DG1142">
        <v>4.3499999999999997E-2</v>
      </c>
      <c r="DH1142">
        <v>1000</v>
      </c>
      <c r="DI1142">
        <v>1000</v>
      </c>
      <c r="DM1142">
        <v>48</v>
      </c>
    </row>
    <row r="1143" spans="91:117" x14ac:dyDescent="0.25">
      <c r="CM1143" t="s">
        <v>639</v>
      </c>
      <c r="CN1143" t="s">
        <v>3</v>
      </c>
      <c r="CO1143" t="s">
        <v>78</v>
      </c>
      <c r="CP1143">
        <v>46112</v>
      </c>
      <c r="CQ1143">
        <v>1</v>
      </c>
      <c r="CR1143">
        <v>1</v>
      </c>
      <c r="CT1143">
        <v>1</v>
      </c>
      <c r="CV1143">
        <v>8.564814814814815E-4</v>
      </c>
      <c r="CW1143">
        <v>8.564814814814815E-4</v>
      </c>
      <c r="CX1143">
        <v>0.15329861111111112</v>
      </c>
      <c r="CY1143">
        <v>0.22555555555555556</v>
      </c>
      <c r="CZ1143">
        <v>52</v>
      </c>
      <c r="DA1143">
        <v>132</v>
      </c>
      <c r="DB1143">
        <v>28</v>
      </c>
      <c r="DC1143" t="s">
        <v>855</v>
      </c>
      <c r="DD1143">
        <v>20328</v>
      </c>
      <c r="DE1143">
        <v>0.53849999999999998</v>
      </c>
      <c r="DF1143">
        <v>1</v>
      </c>
      <c r="DG1143">
        <v>3.5700000000000003E-2</v>
      </c>
      <c r="DH1143">
        <v>1000</v>
      </c>
      <c r="DI1143">
        <v>1000</v>
      </c>
      <c r="DM1143">
        <v>48</v>
      </c>
    </row>
    <row r="1144" spans="91:117" x14ac:dyDescent="0.25">
      <c r="CM1144" t="s">
        <v>639</v>
      </c>
      <c r="CN1144" t="s">
        <v>125</v>
      </c>
      <c r="CO1144" t="s">
        <v>60</v>
      </c>
      <c r="CP1144">
        <v>46098</v>
      </c>
      <c r="CQ1144">
        <v>1</v>
      </c>
      <c r="CR1144">
        <v>1</v>
      </c>
      <c r="CT1144">
        <v>1</v>
      </c>
      <c r="CV1144">
        <v>4.6296296296296294E-5</v>
      </c>
      <c r="CW1144">
        <v>4.6296296296296294E-5</v>
      </c>
      <c r="CX1144">
        <v>0.20394675925925926</v>
      </c>
      <c r="CY1144">
        <v>0.12503472222222223</v>
      </c>
      <c r="CZ1144">
        <v>84</v>
      </c>
      <c r="DA1144">
        <v>131</v>
      </c>
      <c r="DB1144">
        <v>13</v>
      </c>
      <c r="DC1144" t="s">
        <v>785</v>
      </c>
      <c r="DD1144">
        <v>25681</v>
      </c>
      <c r="DE1144">
        <v>0.15479999999999999</v>
      </c>
      <c r="DM1144">
        <v>46</v>
      </c>
    </row>
    <row r="1145" spans="91:117" x14ac:dyDescent="0.25">
      <c r="CM1145" t="s">
        <v>639</v>
      </c>
      <c r="CN1145" t="s">
        <v>125</v>
      </c>
      <c r="CO1145" t="s">
        <v>85</v>
      </c>
      <c r="CP1145">
        <v>46101</v>
      </c>
      <c r="CQ1145">
        <v>1</v>
      </c>
      <c r="CR1145">
        <v>1</v>
      </c>
      <c r="CT1145">
        <v>1</v>
      </c>
      <c r="CV1145">
        <v>1.7361111111111112E-4</v>
      </c>
      <c r="CW1145">
        <v>1.7361111111111112E-4</v>
      </c>
      <c r="CX1145">
        <v>0.22770833333333335</v>
      </c>
      <c r="CY1145">
        <v>0.12202546296296296</v>
      </c>
      <c r="CZ1145">
        <v>68</v>
      </c>
      <c r="DA1145">
        <v>194</v>
      </c>
      <c r="DB1145">
        <v>11</v>
      </c>
      <c r="DC1145" t="s">
        <v>685</v>
      </c>
      <c r="DD1145">
        <v>30501</v>
      </c>
      <c r="DE1145">
        <v>0.1618</v>
      </c>
      <c r="DM1145">
        <v>46</v>
      </c>
    </row>
    <row r="1146" spans="91:117" x14ac:dyDescent="0.25">
      <c r="CM1146" t="s">
        <v>639</v>
      </c>
      <c r="CN1146" t="s">
        <v>125</v>
      </c>
      <c r="CO1146" t="s">
        <v>72</v>
      </c>
      <c r="CP1146">
        <v>46101</v>
      </c>
      <c r="CQ1146">
        <v>1</v>
      </c>
      <c r="CR1146">
        <v>1</v>
      </c>
      <c r="CT1146">
        <v>1</v>
      </c>
      <c r="CV1146">
        <v>4.6296296296296294E-5</v>
      </c>
      <c r="CW1146">
        <v>4.6296296296296294E-5</v>
      </c>
      <c r="CX1146">
        <v>0.19048611111111111</v>
      </c>
      <c r="CY1146">
        <v>0.1398726851851852</v>
      </c>
      <c r="CZ1146">
        <v>113</v>
      </c>
      <c r="DA1146">
        <v>276</v>
      </c>
      <c r="DB1146">
        <v>13</v>
      </c>
      <c r="DC1146" t="s">
        <v>739</v>
      </c>
      <c r="DD1146">
        <v>34315</v>
      </c>
      <c r="DE1146">
        <v>0.115</v>
      </c>
      <c r="DM1146">
        <v>46</v>
      </c>
    </row>
    <row r="1147" spans="91:117" x14ac:dyDescent="0.25">
      <c r="CM1147" t="s">
        <v>639</v>
      </c>
      <c r="CN1147" t="s">
        <v>125</v>
      </c>
      <c r="CO1147" t="s">
        <v>122</v>
      </c>
      <c r="CP1147">
        <v>46098</v>
      </c>
      <c r="CQ1147">
        <v>1</v>
      </c>
      <c r="CR1147">
        <v>1</v>
      </c>
      <c r="CT1147">
        <v>1</v>
      </c>
      <c r="CV1147">
        <v>0</v>
      </c>
      <c r="CW1147">
        <v>0</v>
      </c>
      <c r="CX1147">
        <v>0.22484953703703703</v>
      </c>
      <c r="CY1147">
        <v>8.8703703703703701E-2</v>
      </c>
      <c r="CZ1147">
        <v>67</v>
      </c>
      <c r="DA1147">
        <v>245</v>
      </c>
      <c r="DB1147">
        <v>11</v>
      </c>
      <c r="DC1147">
        <v>2</v>
      </c>
      <c r="DD1147">
        <v>57113</v>
      </c>
      <c r="DE1147">
        <v>0.16420000000000001</v>
      </c>
      <c r="DM1147">
        <v>46</v>
      </c>
    </row>
    <row r="1148" spans="91:117" x14ac:dyDescent="0.25">
      <c r="CM1148" t="s">
        <v>639</v>
      </c>
      <c r="CN1148" t="s">
        <v>125</v>
      </c>
      <c r="CO1148" t="s">
        <v>206</v>
      </c>
      <c r="CP1148">
        <v>46098</v>
      </c>
      <c r="CQ1148">
        <v>1</v>
      </c>
      <c r="CR1148">
        <v>1</v>
      </c>
      <c r="CT1148">
        <v>1</v>
      </c>
      <c r="CV1148">
        <v>1.6203703703703703E-4</v>
      </c>
      <c r="CW1148">
        <v>1.6203703703703703E-4</v>
      </c>
      <c r="CX1148">
        <v>0.21839120370370371</v>
      </c>
      <c r="CY1148">
        <v>0.13777777777777778</v>
      </c>
      <c r="CZ1148">
        <v>144</v>
      </c>
      <c r="DA1148">
        <v>361</v>
      </c>
      <c r="DB1148">
        <v>20</v>
      </c>
      <c r="DC1148">
        <v>1.7</v>
      </c>
      <c r="DD1148">
        <v>29571</v>
      </c>
      <c r="DE1148">
        <v>0.1389</v>
      </c>
      <c r="DM1148">
        <v>46</v>
      </c>
    </row>
    <row r="1149" spans="91:117" x14ac:dyDescent="0.25">
      <c r="CM1149" t="s">
        <v>639</v>
      </c>
      <c r="CN1149" t="s">
        <v>125</v>
      </c>
      <c r="CO1149" t="s">
        <v>206</v>
      </c>
      <c r="CP1149">
        <v>46101</v>
      </c>
      <c r="CQ1149">
        <v>1</v>
      </c>
      <c r="CR1149">
        <v>1</v>
      </c>
      <c r="CT1149">
        <v>1</v>
      </c>
      <c r="CV1149">
        <v>4.6296296296296294E-5</v>
      </c>
      <c r="CW1149">
        <v>4.6296296296296294E-5</v>
      </c>
      <c r="CX1149">
        <v>0.21425925925925926</v>
      </c>
      <c r="CY1149">
        <v>0.13665509259259259</v>
      </c>
      <c r="CZ1149">
        <v>136</v>
      </c>
      <c r="DA1149">
        <v>356</v>
      </c>
      <c r="DB1149">
        <v>14</v>
      </c>
      <c r="DC1149" t="s">
        <v>1030</v>
      </c>
      <c r="DD1149">
        <v>27650</v>
      </c>
      <c r="DE1149">
        <v>0.10290000000000001</v>
      </c>
      <c r="DM1149">
        <v>46</v>
      </c>
    </row>
    <row r="1150" spans="91:117" x14ac:dyDescent="0.25">
      <c r="CM1150" t="s">
        <v>639</v>
      </c>
      <c r="CN1150" t="s">
        <v>2</v>
      </c>
      <c r="CO1150" t="s">
        <v>15</v>
      </c>
      <c r="CP1150">
        <v>46091</v>
      </c>
      <c r="CQ1150">
        <v>1</v>
      </c>
      <c r="CR1150">
        <v>1</v>
      </c>
      <c r="CT1150">
        <v>1</v>
      </c>
      <c r="CV1150">
        <v>2.3148148148148147E-5</v>
      </c>
      <c r="CW1150">
        <v>2.3148148148148147E-5</v>
      </c>
      <c r="CX1150">
        <v>0.30615740740740743</v>
      </c>
      <c r="CY1150">
        <v>8.9236111111111113E-2</v>
      </c>
      <c r="CZ1150">
        <v>153</v>
      </c>
      <c r="DA1150">
        <v>191</v>
      </c>
      <c r="DB1150">
        <v>15</v>
      </c>
      <c r="DC1150" t="s">
        <v>744</v>
      </c>
      <c r="DD1150">
        <v>36301</v>
      </c>
      <c r="DE1150">
        <v>9.8000000000000004E-2</v>
      </c>
      <c r="DM1150">
        <v>46</v>
      </c>
    </row>
    <row r="1151" spans="91:117" x14ac:dyDescent="0.25">
      <c r="CM1151" t="s">
        <v>639</v>
      </c>
      <c r="CN1151" t="s">
        <v>2</v>
      </c>
      <c r="CO1151" t="s">
        <v>377</v>
      </c>
      <c r="CP1151">
        <v>46104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0.12805555555555556</v>
      </c>
      <c r="CY1151">
        <v>0.20309027777777777</v>
      </c>
      <c r="CZ1151">
        <v>91</v>
      </c>
      <c r="DA1151">
        <v>168</v>
      </c>
      <c r="DB1151">
        <v>19</v>
      </c>
      <c r="DC1151" t="s">
        <v>1174</v>
      </c>
      <c r="DD1151">
        <v>18993</v>
      </c>
      <c r="DE1151">
        <v>0.20880000000000001</v>
      </c>
      <c r="DM1151">
        <v>46</v>
      </c>
    </row>
    <row r="1152" spans="91:117" x14ac:dyDescent="0.25">
      <c r="CM1152" t="s">
        <v>639</v>
      </c>
      <c r="CN1152" t="s">
        <v>2</v>
      </c>
      <c r="CO1152" t="s">
        <v>22</v>
      </c>
      <c r="CP1152">
        <v>46104</v>
      </c>
      <c r="CQ1152">
        <v>1</v>
      </c>
      <c r="CR1152">
        <v>1</v>
      </c>
      <c r="CT1152">
        <v>1</v>
      </c>
      <c r="CV1152">
        <v>0</v>
      </c>
      <c r="CW1152">
        <v>0</v>
      </c>
      <c r="CX1152">
        <v>0.17341435185185186</v>
      </c>
      <c r="CY1152">
        <v>0.13236111111111112</v>
      </c>
      <c r="CZ1152">
        <v>67</v>
      </c>
      <c r="DA1152">
        <v>133</v>
      </c>
      <c r="DB1152">
        <v>22</v>
      </c>
      <c r="DC1152" t="s">
        <v>703</v>
      </c>
      <c r="DD1152">
        <v>24371</v>
      </c>
      <c r="DE1152">
        <v>0.32840000000000003</v>
      </c>
      <c r="DM1152">
        <v>46</v>
      </c>
    </row>
    <row r="1153" spans="91:117" x14ac:dyDescent="0.25">
      <c r="CM1153" t="s">
        <v>639</v>
      </c>
      <c r="CN1153" t="s">
        <v>2</v>
      </c>
      <c r="CO1153" t="s">
        <v>13</v>
      </c>
      <c r="CP1153">
        <v>46084</v>
      </c>
      <c r="CQ1153">
        <v>1</v>
      </c>
      <c r="CR1153">
        <v>1</v>
      </c>
      <c r="CS1153">
        <v>1</v>
      </c>
      <c r="CV1153">
        <v>1.3946759259259259E-2</v>
      </c>
      <c r="CW1153">
        <v>1.3946759259259259E-2</v>
      </c>
      <c r="CX1153">
        <v>0.33291666666666669</v>
      </c>
      <c r="CY1153">
        <v>7.2523148148148142E-2</v>
      </c>
      <c r="CZ1153">
        <v>100</v>
      </c>
      <c r="DA1153">
        <v>210</v>
      </c>
      <c r="DB1153">
        <v>21</v>
      </c>
      <c r="DC1153" t="s">
        <v>967</v>
      </c>
      <c r="DD1153">
        <v>25546</v>
      </c>
      <c r="DE1153">
        <v>0.21</v>
      </c>
      <c r="DM1153">
        <v>46</v>
      </c>
    </row>
    <row r="1154" spans="91:117" x14ac:dyDescent="0.25">
      <c r="CM1154" t="s">
        <v>639</v>
      </c>
      <c r="CN1154" t="s">
        <v>2</v>
      </c>
      <c r="CO1154" t="s">
        <v>42</v>
      </c>
      <c r="CP1154">
        <v>46084</v>
      </c>
      <c r="CQ1154">
        <v>1</v>
      </c>
      <c r="CR1154">
        <v>1</v>
      </c>
      <c r="CV1154">
        <v>0</v>
      </c>
      <c r="CW1154">
        <v>0</v>
      </c>
      <c r="CX1154">
        <v>0</v>
      </c>
      <c r="CY1154">
        <v>0</v>
      </c>
      <c r="DM1154">
        <v>46</v>
      </c>
    </row>
    <row r="1155" spans="91:117" x14ac:dyDescent="0.25">
      <c r="CM1155" t="s">
        <v>639</v>
      </c>
      <c r="CN1155" t="s">
        <v>2</v>
      </c>
      <c r="CO1155" t="s">
        <v>564</v>
      </c>
      <c r="CP1155">
        <v>46084</v>
      </c>
      <c r="CQ1155">
        <v>1</v>
      </c>
      <c r="CR1155">
        <v>1</v>
      </c>
      <c r="CU1155">
        <v>1</v>
      </c>
      <c r="CV1155">
        <v>0</v>
      </c>
      <c r="CW1155">
        <v>0</v>
      </c>
      <c r="CX1155">
        <v>0</v>
      </c>
      <c r="CY1155">
        <v>0</v>
      </c>
      <c r="DM1155">
        <v>46</v>
      </c>
    </row>
    <row r="1156" spans="91:117" x14ac:dyDescent="0.25">
      <c r="CM1156" t="s">
        <v>639</v>
      </c>
      <c r="CN1156" t="s">
        <v>2</v>
      </c>
      <c r="CO1156" t="s">
        <v>564</v>
      </c>
      <c r="CP1156">
        <v>46091</v>
      </c>
      <c r="CQ1156">
        <v>1</v>
      </c>
      <c r="CR1156">
        <v>1</v>
      </c>
      <c r="CT1156">
        <v>1</v>
      </c>
      <c r="CV1156">
        <v>0</v>
      </c>
      <c r="CW1156">
        <v>0</v>
      </c>
      <c r="CX1156">
        <v>0.30482638888888891</v>
      </c>
      <c r="CY1156">
        <v>8.7835648148148149E-2</v>
      </c>
      <c r="CZ1156">
        <v>70</v>
      </c>
      <c r="DA1156">
        <v>87</v>
      </c>
      <c r="DB1156">
        <v>8</v>
      </c>
      <c r="DC1156">
        <v>1.125</v>
      </c>
      <c r="DD1156">
        <v>16461</v>
      </c>
      <c r="DE1156">
        <v>0.1143</v>
      </c>
      <c r="DM1156">
        <v>46</v>
      </c>
    </row>
    <row r="1157" spans="91:117" x14ac:dyDescent="0.25">
      <c r="CM1157" t="s">
        <v>639</v>
      </c>
      <c r="CN1157" t="s">
        <v>2</v>
      </c>
      <c r="CO1157" t="s">
        <v>17</v>
      </c>
      <c r="CP1157">
        <v>46084</v>
      </c>
      <c r="CQ1157">
        <v>1</v>
      </c>
      <c r="CR1157">
        <v>1</v>
      </c>
      <c r="CV1157">
        <v>3.7152777777777778E-3</v>
      </c>
      <c r="CW1157">
        <v>3.7152777777777778E-3</v>
      </c>
      <c r="CX1157">
        <v>0.28333333333333333</v>
      </c>
      <c r="CY1157">
        <v>7.4629629629629629E-2</v>
      </c>
      <c r="CZ1157">
        <v>64</v>
      </c>
      <c r="DA1157">
        <v>127</v>
      </c>
      <c r="DB1157">
        <v>14</v>
      </c>
      <c r="DC1157" t="s">
        <v>767</v>
      </c>
      <c r="DD1157">
        <v>37161</v>
      </c>
      <c r="DE1157">
        <v>0.21879999999999999</v>
      </c>
      <c r="DM1157">
        <v>46</v>
      </c>
    </row>
    <row r="1158" spans="91:117" x14ac:dyDescent="0.25">
      <c r="CM1158" t="s">
        <v>639</v>
      </c>
      <c r="CN1158" t="s">
        <v>2</v>
      </c>
      <c r="CO1158" t="s">
        <v>17</v>
      </c>
      <c r="CP1158">
        <v>46091</v>
      </c>
      <c r="CQ1158">
        <v>1</v>
      </c>
      <c r="CR1158">
        <v>1</v>
      </c>
      <c r="CT1158">
        <v>1</v>
      </c>
      <c r="CV1158">
        <v>6.9444444444444444E-5</v>
      </c>
      <c r="CW1158">
        <v>6.9444444444444444E-5</v>
      </c>
      <c r="CX1158">
        <v>0.2933912037037037</v>
      </c>
      <c r="CY1158">
        <v>0.10811342592592593</v>
      </c>
      <c r="CZ1158">
        <v>59</v>
      </c>
      <c r="DA1158">
        <v>133</v>
      </c>
      <c r="DB1158">
        <v>18</v>
      </c>
      <c r="DC1158" t="s">
        <v>679</v>
      </c>
      <c r="DD1158">
        <v>35855</v>
      </c>
      <c r="DE1158">
        <v>0.30509999999999998</v>
      </c>
      <c r="DM1158">
        <v>46</v>
      </c>
    </row>
    <row r="1159" spans="91:117" x14ac:dyDescent="0.25">
      <c r="CM1159" t="s">
        <v>639</v>
      </c>
      <c r="CN1159" t="s">
        <v>6</v>
      </c>
      <c r="CO1159" t="s">
        <v>19</v>
      </c>
      <c r="CP1159">
        <v>46090</v>
      </c>
      <c r="CQ1159">
        <v>1</v>
      </c>
      <c r="CR1159">
        <v>1</v>
      </c>
      <c r="CT1159">
        <v>1</v>
      </c>
      <c r="CV1159">
        <v>4.6296296296296294E-5</v>
      </c>
      <c r="CW1159">
        <v>4.6296296296296294E-5</v>
      </c>
      <c r="CX1159">
        <v>0.27184027777777775</v>
      </c>
      <c r="CY1159">
        <v>6.1990740740740742E-2</v>
      </c>
      <c r="CZ1159">
        <v>180</v>
      </c>
      <c r="DA1159">
        <v>279</v>
      </c>
      <c r="DB1159">
        <v>25</v>
      </c>
      <c r="DC1159">
        <v>1.44</v>
      </c>
      <c r="DD1159">
        <v>29141</v>
      </c>
      <c r="DE1159">
        <v>0.1389</v>
      </c>
      <c r="DM1159">
        <v>46</v>
      </c>
    </row>
    <row r="1160" spans="91:117" x14ac:dyDescent="0.25">
      <c r="CM1160" t="s">
        <v>639</v>
      </c>
      <c r="CN1160" t="s">
        <v>6</v>
      </c>
      <c r="CO1160" t="s">
        <v>19</v>
      </c>
      <c r="CP1160">
        <v>46106</v>
      </c>
      <c r="CQ1160">
        <v>1</v>
      </c>
      <c r="CR1160">
        <v>1</v>
      </c>
      <c r="CT1160">
        <v>1</v>
      </c>
      <c r="CV1160">
        <v>5.4398148148148144E-4</v>
      </c>
      <c r="CW1160">
        <v>5.4398148148148144E-4</v>
      </c>
      <c r="CX1160">
        <v>0.17435185185185184</v>
      </c>
      <c r="CY1160">
        <v>0.16700231481481481</v>
      </c>
      <c r="CZ1160">
        <v>150</v>
      </c>
      <c r="DA1160">
        <v>218</v>
      </c>
      <c r="DB1160">
        <v>10</v>
      </c>
      <c r="DC1160">
        <v>1.8</v>
      </c>
      <c r="DD1160">
        <v>55236</v>
      </c>
      <c r="DE1160">
        <v>6.6699999999999995E-2</v>
      </c>
      <c r="DM1160">
        <v>46</v>
      </c>
    </row>
    <row r="1161" spans="91:117" x14ac:dyDescent="0.25">
      <c r="CM1161" t="s">
        <v>639</v>
      </c>
      <c r="CN1161" t="s">
        <v>6</v>
      </c>
      <c r="CO1161" t="s">
        <v>105</v>
      </c>
      <c r="CP1161">
        <v>46090</v>
      </c>
      <c r="CQ1161">
        <v>1</v>
      </c>
      <c r="CR1161">
        <v>1</v>
      </c>
      <c r="CT1161">
        <v>1</v>
      </c>
      <c r="CV1161">
        <v>2.0833333333333335E-4</v>
      </c>
      <c r="CW1161">
        <v>2.0833333333333335E-4</v>
      </c>
      <c r="CX1161">
        <v>0.21840277777777778</v>
      </c>
      <c r="CY1161">
        <v>9.6388888888888885E-2</v>
      </c>
      <c r="CZ1161">
        <v>56</v>
      </c>
      <c r="DA1161">
        <v>146</v>
      </c>
      <c r="DB1161">
        <v>9</v>
      </c>
      <c r="DC1161" t="s">
        <v>695</v>
      </c>
      <c r="DD1161">
        <v>31678</v>
      </c>
      <c r="DE1161">
        <v>0.16070000000000001</v>
      </c>
      <c r="DM1161">
        <v>46</v>
      </c>
    </row>
    <row r="1162" spans="91:117" x14ac:dyDescent="0.25">
      <c r="CM1162" t="s">
        <v>639</v>
      </c>
      <c r="CN1162" t="s">
        <v>6</v>
      </c>
      <c r="CO1162" t="s">
        <v>37</v>
      </c>
      <c r="CP1162">
        <v>46094</v>
      </c>
      <c r="CQ1162">
        <v>1</v>
      </c>
      <c r="CR1162">
        <v>1</v>
      </c>
      <c r="CS1162">
        <v>1</v>
      </c>
      <c r="CV1162">
        <v>4.7569444444444447E-3</v>
      </c>
      <c r="CW1162">
        <v>4.7569444444444447E-3</v>
      </c>
      <c r="CX1162">
        <v>0.19315972222222222</v>
      </c>
      <c r="CY1162">
        <v>0.15237268518518518</v>
      </c>
      <c r="CZ1162">
        <v>105</v>
      </c>
      <c r="DA1162">
        <v>172</v>
      </c>
      <c r="DB1162">
        <v>23</v>
      </c>
      <c r="DC1162" t="s">
        <v>959</v>
      </c>
      <c r="DD1162">
        <v>18549</v>
      </c>
      <c r="DE1162">
        <v>0.219</v>
      </c>
      <c r="DF1162">
        <v>1</v>
      </c>
      <c r="DG1162">
        <v>4.3499999999999997E-2</v>
      </c>
      <c r="DH1162">
        <v>580</v>
      </c>
      <c r="DI1162">
        <v>580</v>
      </c>
      <c r="DM1162">
        <v>46</v>
      </c>
    </row>
    <row r="1163" spans="91:117" x14ac:dyDescent="0.25">
      <c r="CM1163" t="s">
        <v>639</v>
      </c>
      <c r="CN1163" t="s">
        <v>6</v>
      </c>
      <c r="CO1163" t="s">
        <v>97</v>
      </c>
      <c r="CP1163">
        <v>46090</v>
      </c>
      <c r="CQ1163">
        <v>1</v>
      </c>
      <c r="CR1163">
        <v>1</v>
      </c>
      <c r="CT1163">
        <v>1</v>
      </c>
      <c r="CV1163">
        <v>1.3888888888888889E-4</v>
      </c>
      <c r="CW1163">
        <v>1.3888888888888889E-4</v>
      </c>
      <c r="CX1163">
        <v>0.17741898148148147</v>
      </c>
      <c r="CY1163">
        <v>0.15112268518518518</v>
      </c>
      <c r="CZ1163">
        <v>93</v>
      </c>
      <c r="DA1163">
        <v>150</v>
      </c>
      <c r="DB1163">
        <v>23</v>
      </c>
      <c r="DC1163" t="s">
        <v>861</v>
      </c>
      <c r="DD1163">
        <v>20186</v>
      </c>
      <c r="DE1163">
        <v>0.24729999999999999</v>
      </c>
      <c r="DM1163">
        <v>46</v>
      </c>
    </row>
    <row r="1164" spans="91:117" x14ac:dyDescent="0.25">
      <c r="CM1164" t="s">
        <v>639</v>
      </c>
      <c r="CN1164" t="s">
        <v>7</v>
      </c>
      <c r="CO1164" t="s">
        <v>565</v>
      </c>
      <c r="CP1164">
        <v>46087</v>
      </c>
      <c r="CQ1164">
        <v>1</v>
      </c>
      <c r="CR1164">
        <v>1</v>
      </c>
      <c r="CT1164">
        <v>1</v>
      </c>
      <c r="CV1164">
        <v>5.7870370370370373E-5</v>
      </c>
      <c r="CW1164">
        <v>5.7870370370370373E-5</v>
      </c>
      <c r="CX1164">
        <v>0.24883101851851852</v>
      </c>
      <c r="CY1164">
        <v>7.9814814814814811E-2</v>
      </c>
      <c r="CZ1164">
        <v>57</v>
      </c>
      <c r="DA1164">
        <v>100</v>
      </c>
      <c r="DB1164">
        <v>23</v>
      </c>
      <c r="DC1164" t="s">
        <v>802</v>
      </c>
      <c r="DD1164">
        <v>8773</v>
      </c>
      <c r="DE1164">
        <v>0.40350000000000003</v>
      </c>
      <c r="DM1164">
        <v>46</v>
      </c>
    </row>
    <row r="1165" spans="91:117" x14ac:dyDescent="0.25">
      <c r="CM1165" t="s">
        <v>639</v>
      </c>
      <c r="CN1165" t="s">
        <v>7</v>
      </c>
      <c r="CO1165" t="s">
        <v>557</v>
      </c>
      <c r="CP1165">
        <v>46112</v>
      </c>
      <c r="CQ1165">
        <v>1</v>
      </c>
      <c r="CR1165">
        <v>1</v>
      </c>
      <c r="CT1165">
        <v>1</v>
      </c>
      <c r="CV1165">
        <v>0</v>
      </c>
      <c r="CW1165">
        <v>0</v>
      </c>
      <c r="CX1165">
        <v>0.23413194444444443</v>
      </c>
      <c r="CY1165">
        <v>0.14792824074074074</v>
      </c>
      <c r="CZ1165">
        <v>123</v>
      </c>
      <c r="DA1165">
        <v>169</v>
      </c>
      <c r="DB1165">
        <v>38</v>
      </c>
      <c r="DC1165" t="s">
        <v>1175</v>
      </c>
      <c r="DD1165">
        <v>15618</v>
      </c>
      <c r="DE1165">
        <v>0.30890000000000001</v>
      </c>
      <c r="DM1165">
        <v>46</v>
      </c>
    </row>
    <row r="1166" spans="91:117" x14ac:dyDescent="0.25">
      <c r="CM1166" t="s">
        <v>639</v>
      </c>
      <c r="CN1166" t="s">
        <v>3</v>
      </c>
      <c r="CO1166" t="s">
        <v>174</v>
      </c>
      <c r="CP1166">
        <v>46101</v>
      </c>
      <c r="CQ1166">
        <v>1</v>
      </c>
      <c r="CR1166">
        <v>1</v>
      </c>
      <c r="CT1166">
        <v>1</v>
      </c>
      <c r="CV1166">
        <v>3.3217592592592591E-3</v>
      </c>
      <c r="CW1166">
        <v>3.3217592592592591E-3</v>
      </c>
      <c r="CX1166">
        <v>0.21810185185185185</v>
      </c>
      <c r="CY1166">
        <v>0.12128472222222222</v>
      </c>
      <c r="CZ1166">
        <v>197</v>
      </c>
      <c r="DA1166">
        <v>273</v>
      </c>
      <c r="DB1166">
        <v>19</v>
      </c>
      <c r="DC1166" t="s">
        <v>1176</v>
      </c>
      <c r="DD1166">
        <v>22087</v>
      </c>
      <c r="DE1166">
        <v>9.64E-2</v>
      </c>
      <c r="DM1166">
        <v>46</v>
      </c>
    </row>
    <row r="1167" spans="91:117" x14ac:dyDescent="0.25">
      <c r="CM1167" t="s">
        <v>639</v>
      </c>
      <c r="CN1167" t="s">
        <v>3</v>
      </c>
      <c r="CO1167" t="s">
        <v>493</v>
      </c>
      <c r="CP1167">
        <v>46086</v>
      </c>
      <c r="CQ1167">
        <v>1</v>
      </c>
      <c r="CR1167">
        <v>1</v>
      </c>
      <c r="CT1167">
        <v>1</v>
      </c>
      <c r="CV1167">
        <v>0</v>
      </c>
      <c r="CW1167">
        <v>0</v>
      </c>
      <c r="CX1167">
        <v>0.3379050925925926</v>
      </c>
      <c r="CY1167">
        <v>7.1168981481481486E-2</v>
      </c>
      <c r="CZ1167">
        <v>254</v>
      </c>
      <c r="DA1167">
        <v>295</v>
      </c>
      <c r="DB1167">
        <v>41</v>
      </c>
      <c r="DC1167" t="s">
        <v>1177</v>
      </c>
      <c r="DD1167">
        <v>22158</v>
      </c>
      <c r="DE1167">
        <v>0.16139999999999999</v>
      </c>
      <c r="DF1167">
        <v>1</v>
      </c>
      <c r="DG1167">
        <v>2.4400000000000002E-2</v>
      </c>
      <c r="DH1167">
        <v>500</v>
      </c>
      <c r="DI1167">
        <v>500</v>
      </c>
      <c r="DM1167">
        <v>46</v>
      </c>
    </row>
    <row r="1168" spans="91:117" x14ac:dyDescent="0.25">
      <c r="CM1168" t="s">
        <v>639</v>
      </c>
      <c r="CN1168" t="s">
        <v>3</v>
      </c>
      <c r="CO1168" t="s">
        <v>493</v>
      </c>
      <c r="CP1168">
        <v>46094</v>
      </c>
      <c r="CQ1168">
        <v>1</v>
      </c>
      <c r="CR1168">
        <v>1</v>
      </c>
      <c r="CT1168">
        <v>1</v>
      </c>
      <c r="CV1168">
        <v>0</v>
      </c>
      <c r="CW1168">
        <v>0</v>
      </c>
      <c r="CX1168">
        <v>0.2593287037037037</v>
      </c>
      <c r="CY1168">
        <v>8.3935185185185182E-2</v>
      </c>
      <c r="CZ1168">
        <v>198</v>
      </c>
      <c r="DA1168">
        <v>293</v>
      </c>
      <c r="DB1168">
        <v>26</v>
      </c>
      <c r="DC1168" t="s">
        <v>716</v>
      </c>
      <c r="DD1168">
        <v>24174</v>
      </c>
      <c r="DE1168">
        <v>0.1313</v>
      </c>
      <c r="DM1168">
        <v>46</v>
      </c>
    </row>
    <row r="1169" spans="91:117" x14ac:dyDescent="0.25">
      <c r="CM1169" t="s">
        <v>639</v>
      </c>
      <c r="CN1169" t="s">
        <v>3</v>
      </c>
      <c r="CO1169" t="s">
        <v>32</v>
      </c>
      <c r="CP1169">
        <v>46094</v>
      </c>
      <c r="CQ1169">
        <v>1</v>
      </c>
      <c r="CR1169">
        <v>1</v>
      </c>
      <c r="CT1169">
        <v>1</v>
      </c>
      <c r="CV1169">
        <v>3.1250000000000001E-4</v>
      </c>
      <c r="CW1169">
        <v>3.1250000000000001E-4</v>
      </c>
      <c r="CX1169">
        <v>0.24289351851851851</v>
      </c>
      <c r="CY1169">
        <v>0.12277777777777778</v>
      </c>
      <c r="CZ1169">
        <v>102</v>
      </c>
      <c r="DA1169">
        <v>217</v>
      </c>
      <c r="DB1169">
        <v>40</v>
      </c>
      <c r="DC1169">
        <v>1.625</v>
      </c>
      <c r="DD1169">
        <v>23379</v>
      </c>
      <c r="DE1169">
        <v>0.39219999999999999</v>
      </c>
      <c r="DM1169">
        <v>46</v>
      </c>
    </row>
    <row r="1170" spans="91:117" x14ac:dyDescent="0.25">
      <c r="CM1170" t="s">
        <v>639</v>
      </c>
      <c r="CN1170" t="s">
        <v>3</v>
      </c>
      <c r="CO1170" t="s">
        <v>32</v>
      </c>
      <c r="CP1170">
        <v>46098</v>
      </c>
      <c r="CQ1170">
        <v>1</v>
      </c>
      <c r="CR1170">
        <v>1</v>
      </c>
      <c r="CT1170">
        <v>1</v>
      </c>
      <c r="CV1170">
        <v>1.0416666666666667E-4</v>
      </c>
      <c r="CW1170">
        <v>1.0416666666666667E-4</v>
      </c>
      <c r="CX1170">
        <v>0.17473379629629629</v>
      </c>
      <c r="CY1170">
        <v>0.14151620370370371</v>
      </c>
      <c r="CZ1170">
        <v>80</v>
      </c>
      <c r="DA1170">
        <v>168</v>
      </c>
      <c r="DB1170">
        <v>34</v>
      </c>
      <c r="DC1170" t="s">
        <v>800</v>
      </c>
      <c r="DD1170">
        <v>20814</v>
      </c>
      <c r="DE1170">
        <v>0.42499999999999999</v>
      </c>
      <c r="DM1170">
        <v>46</v>
      </c>
    </row>
    <row r="1171" spans="91:117" x14ac:dyDescent="0.25">
      <c r="CM1171" t="s">
        <v>639</v>
      </c>
      <c r="CN1171" t="s">
        <v>3</v>
      </c>
      <c r="CO1171" t="s">
        <v>96</v>
      </c>
      <c r="CP1171">
        <v>46101</v>
      </c>
      <c r="CQ1171">
        <v>1</v>
      </c>
      <c r="CR1171">
        <v>1</v>
      </c>
      <c r="CT1171">
        <v>1</v>
      </c>
      <c r="CV1171">
        <v>1.5856481481481481E-3</v>
      </c>
      <c r="CW1171">
        <v>1.5856481481481481E-3</v>
      </c>
      <c r="CX1171">
        <v>0.21233796296296295</v>
      </c>
      <c r="CY1171">
        <v>0.13039351851851852</v>
      </c>
      <c r="CZ1171">
        <v>81</v>
      </c>
      <c r="DA1171">
        <v>153</v>
      </c>
      <c r="DB1171">
        <v>20</v>
      </c>
      <c r="DC1171">
        <v>1.4</v>
      </c>
      <c r="DD1171">
        <v>26913</v>
      </c>
      <c r="DE1171">
        <v>0.24690000000000001</v>
      </c>
      <c r="DM1171">
        <v>46</v>
      </c>
    </row>
    <row r="1172" spans="91:117" x14ac:dyDescent="0.25">
      <c r="CM1172" t="s">
        <v>639</v>
      </c>
      <c r="CN1172" t="s">
        <v>3</v>
      </c>
      <c r="CO1172" t="s">
        <v>96</v>
      </c>
      <c r="CP1172">
        <v>46111</v>
      </c>
      <c r="CQ1172">
        <v>1</v>
      </c>
      <c r="CR1172">
        <v>1</v>
      </c>
      <c r="CS1172">
        <v>1</v>
      </c>
      <c r="CV1172">
        <v>4.2245370370370371E-3</v>
      </c>
      <c r="CW1172">
        <v>4.2245370370370371E-3</v>
      </c>
      <c r="CX1172">
        <v>0.23054398148148147</v>
      </c>
      <c r="CY1172">
        <v>0.15995370370370371</v>
      </c>
      <c r="CZ1172">
        <v>101</v>
      </c>
      <c r="DA1172">
        <v>186</v>
      </c>
      <c r="DB1172">
        <v>29</v>
      </c>
      <c r="DC1172" t="s">
        <v>872</v>
      </c>
      <c r="DD1172">
        <v>16265</v>
      </c>
      <c r="DE1172">
        <v>0.28710000000000002</v>
      </c>
      <c r="DM1172">
        <v>46</v>
      </c>
    </row>
    <row r="1173" spans="91:117" x14ac:dyDescent="0.25">
      <c r="CM1173" t="s">
        <v>639</v>
      </c>
      <c r="CN1173" t="s">
        <v>3</v>
      </c>
      <c r="CO1173" t="s">
        <v>68</v>
      </c>
      <c r="CP1173">
        <v>46101</v>
      </c>
      <c r="CQ1173">
        <v>1</v>
      </c>
      <c r="CR1173">
        <v>1</v>
      </c>
      <c r="CS1173">
        <v>1</v>
      </c>
      <c r="CV1173">
        <v>6.4236111111111108E-3</v>
      </c>
      <c r="CW1173">
        <v>6.4236111111111108E-3</v>
      </c>
      <c r="CX1173">
        <v>0.20306712962962964</v>
      </c>
      <c r="CY1173">
        <v>0.10957175925925926</v>
      </c>
      <c r="CZ1173">
        <v>110</v>
      </c>
      <c r="DA1173">
        <v>224</v>
      </c>
      <c r="DB1173">
        <v>17</v>
      </c>
      <c r="DC1173" t="s">
        <v>896</v>
      </c>
      <c r="DD1173">
        <v>31976</v>
      </c>
      <c r="DE1173">
        <v>0.1545</v>
      </c>
      <c r="DF1173">
        <v>1</v>
      </c>
      <c r="DG1173">
        <v>5.8799999999999998E-2</v>
      </c>
      <c r="DH1173">
        <v>330</v>
      </c>
      <c r="DI1173">
        <v>330</v>
      </c>
      <c r="DM1173">
        <v>46</v>
      </c>
    </row>
    <row r="1174" spans="91:117" x14ac:dyDescent="0.25">
      <c r="CM1174" t="s">
        <v>639</v>
      </c>
      <c r="CN1174" t="s">
        <v>3</v>
      </c>
      <c r="CO1174" t="s">
        <v>68</v>
      </c>
      <c r="CP1174">
        <v>46111</v>
      </c>
      <c r="CQ1174">
        <v>1</v>
      </c>
      <c r="CR1174">
        <v>1</v>
      </c>
      <c r="CS1174">
        <v>1</v>
      </c>
      <c r="CV1174">
        <v>1.7233796296296296E-2</v>
      </c>
      <c r="CW1174">
        <v>1.7233796296296296E-2</v>
      </c>
      <c r="CX1174">
        <v>0.23151620370370371</v>
      </c>
      <c r="CY1174">
        <v>0.11071759259259259</v>
      </c>
      <c r="CZ1174">
        <v>82</v>
      </c>
      <c r="DA1174">
        <v>108</v>
      </c>
      <c r="DB1174">
        <v>22</v>
      </c>
      <c r="DC1174" t="s">
        <v>700</v>
      </c>
      <c r="DD1174">
        <v>37134</v>
      </c>
      <c r="DE1174">
        <v>0.26829999999999998</v>
      </c>
      <c r="DM1174">
        <v>46</v>
      </c>
    </row>
    <row r="1175" spans="91:117" x14ac:dyDescent="0.25">
      <c r="CM1175" t="s">
        <v>639</v>
      </c>
      <c r="CN1175" t="s">
        <v>3</v>
      </c>
      <c r="CO1175" t="s">
        <v>29</v>
      </c>
      <c r="CP1175">
        <v>46098</v>
      </c>
      <c r="CQ1175">
        <v>1</v>
      </c>
      <c r="CR1175">
        <v>1</v>
      </c>
      <c r="CT1175">
        <v>1</v>
      </c>
      <c r="CV1175">
        <v>0</v>
      </c>
      <c r="CW1175">
        <v>0</v>
      </c>
      <c r="CX1175">
        <v>0.19883101851851853</v>
      </c>
      <c r="CY1175">
        <v>0.1181712962962963</v>
      </c>
      <c r="CZ1175">
        <v>100</v>
      </c>
      <c r="DA1175">
        <v>166</v>
      </c>
      <c r="DB1175">
        <v>27</v>
      </c>
      <c r="DC1175" t="s">
        <v>870</v>
      </c>
      <c r="DD1175">
        <v>16866</v>
      </c>
      <c r="DE1175">
        <v>0.27</v>
      </c>
      <c r="DM1175">
        <v>46</v>
      </c>
    </row>
    <row r="1176" spans="91:117" x14ac:dyDescent="0.25">
      <c r="CM1176" t="s">
        <v>639</v>
      </c>
      <c r="CN1176" t="s">
        <v>3</v>
      </c>
      <c r="CO1176" t="s">
        <v>79</v>
      </c>
      <c r="CP1176">
        <v>46111</v>
      </c>
      <c r="CQ1176">
        <v>1</v>
      </c>
      <c r="CR1176">
        <v>1</v>
      </c>
      <c r="CS1176">
        <v>1</v>
      </c>
      <c r="CV1176">
        <v>0.12908564814814816</v>
      </c>
      <c r="CW1176">
        <v>0.12908564814814816</v>
      </c>
      <c r="CX1176">
        <v>0.17783564814814815</v>
      </c>
      <c r="CY1176">
        <v>8.5868055555555559E-2</v>
      </c>
      <c r="CZ1176">
        <v>58</v>
      </c>
      <c r="DA1176">
        <v>113</v>
      </c>
      <c r="DB1176">
        <v>22</v>
      </c>
      <c r="DC1176" t="s">
        <v>745</v>
      </c>
      <c r="DD1176">
        <v>48472</v>
      </c>
      <c r="DE1176">
        <v>0.37930000000000003</v>
      </c>
      <c r="DM1176">
        <v>46</v>
      </c>
    </row>
    <row r="1177" spans="91:117" x14ac:dyDescent="0.25">
      <c r="CM1177" t="s">
        <v>639</v>
      </c>
      <c r="CN1177" t="s">
        <v>3</v>
      </c>
      <c r="CO1177" t="s">
        <v>76</v>
      </c>
      <c r="CP1177">
        <v>46094</v>
      </c>
      <c r="CQ1177">
        <v>1</v>
      </c>
      <c r="CR1177">
        <v>1</v>
      </c>
      <c r="CT1177">
        <v>1</v>
      </c>
      <c r="CV1177">
        <v>1.7361111111111112E-4</v>
      </c>
      <c r="CW1177">
        <v>1.7361111111111112E-4</v>
      </c>
      <c r="CX1177">
        <v>0.22995370370370372</v>
      </c>
      <c r="CY1177">
        <v>8.0451388888888892E-2</v>
      </c>
      <c r="CZ1177">
        <v>75</v>
      </c>
      <c r="DA1177">
        <v>98</v>
      </c>
      <c r="DB1177">
        <v>21</v>
      </c>
      <c r="DC1177" t="s">
        <v>750</v>
      </c>
      <c r="DD1177">
        <v>12467</v>
      </c>
      <c r="DE1177">
        <v>0.28000000000000003</v>
      </c>
      <c r="DM1177">
        <v>46</v>
      </c>
    </row>
    <row r="1178" spans="91:117" x14ac:dyDescent="0.25">
      <c r="CM1178" t="s">
        <v>639</v>
      </c>
      <c r="CN1178" t="s">
        <v>6</v>
      </c>
      <c r="CO1178" t="s">
        <v>97</v>
      </c>
      <c r="CP1178">
        <v>46091</v>
      </c>
      <c r="CQ1178">
        <v>1</v>
      </c>
      <c r="CR1178">
        <v>1</v>
      </c>
      <c r="CT1178">
        <v>1</v>
      </c>
      <c r="CV1178">
        <v>3.4722222222222222E-5</v>
      </c>
      <c r="CW1178">
        <v>3.4722222222222222E-5</v>
      </c>
      <c r="CX1178">
        <v>0.36041666666666666</v>
      </c>
      <c r="CY1178">
        <v>4.8506944444444443E-2</v>
      </c>
      <c r="CZ1178">
        <v>168</v>
      </c>
      <c r="DA1178">
        <v>259</v>
      </c>
      <c r="DB1178">
        <v>41</v>
      </c>
      <c r="DC1178" t="s">
        <v>1178</v>
      </c>
      <c r="DD1178">
        <v>13871</v>
      </c>
      <c r="DE1178">
        <v>0.24399999999999999</v>
      </c>
      <c r="DF1178">
        <v>1</v>
      </c>
      <c r="DG1178">
        <v>2.4400000000000002E-2</v>
      </c>
      <c r="DH1178">
        <v>295</v>
      </c>
      <c r="DI1178">
        <v>295</v>
      </c>
      <c r="DM1178">
        <v>44</v>
      </c>
    </row>
    <row r="1179" spans="91:117" x14ac:dyDescent="0.25">
      <c r="CM1179" t="s">
        <v>639</v>
      </c>
      <c r="CN1179" t="s">
        <v>3</v>
      </c>
      <c r="CO1179" t="s">
        <v>29</v>
      </c>
      <c r="CP1179">
        <v>46108</v>
      </c>
      <c r="CQ1179">
        <v>1</v>
      </c>
      <c r="CR1179">
        <v>1</v>
      </c>
      <c r="CT1179">
        <v>1</v>
      </c>
      <c r="CV1179">
        <v>0</v>
      </c>
      <c r="CW1179">
        <v>0</v>
      </c>
      <c r="CX1179">
        <v>0.21445601851851853</v>
      </c>
      <c r="CY1179">
        <v>0.12072916666666667</v>
      </c>
      <c r="CZ1179">
        <v>139</v>
      </c>
      <c r="DA1179">
        <v>207</v>
      </c>
      <c r="DB1179">
        <v>19</v>
      </c>
      <c r="DC1179" t="s">
        <v>696</v>
      </c>
      <c r="DD1179">
        <v>21326</v>
      </c>
      <c r="DE1179">
        <v>0.13669999999999999</v>
      </c>
      <c r="DF1179">
        <v>1</v>
      </c>
      <c r="DG1179">
        <v>5.2600000000000001E-2</v>
      </c>
      <c r="DH1179">
        <v>125</v>
      </c>
      <c r="DI1179">
        <v>125</v>
      </c>
      <c r="DM1179">
        <v>44</v>
      </c>
    </row>
    <row r="1180" spans="91:117" x14ac:dyDescent="0.25">
      <c r="CM1180" t="s">
        <v>639</v>
      </c>
      <c r="CN1180" t="s">
        <v>6</v>
      </c>
      <c r="CO1180" t="s">
        <v>80</v>
      </c>
      <c r="CP1180">
        <v>46086</v>
      </c>
      <c r="CQ1180">
        <v>1</v>
      </c>
      <c r="CR1180">
        <v>1</v>
      </c>
      <c r="CT1180">
        <v>1</v>
      </c>
      <c r="CV1180">
        <v>9.2592592592592588E-5</v>
      </c>
      <c r="CW1180">
        <v>9.2592592592592588E-5</v>
      </c>
      <c r="CX1180">
        <v>0.32177083333333334</v>
      </c>
      <c r="CY1180">
        <v>9.1284722222222225E-2</v>
      </c>
      <c r="CZ1180">
        <v>94</v>
      </c>
      <c r="DA1180">
        <v>122</v>
      </c>
      <c r="DB1180">
        <v>16</v>
      </c>
      <c r="DC1180">
        <v>1.625</v>
      </c>
      <c r="DD1180">
        <v>50625</v>
      </c>
      <c r="DE1180">
        <v>0.17019999999999999</v>
      </c>
      <c r="DM1180">
        <v>42</v>
      </c>
    </row>
    <row r="1181" spans="91:117" x14ac:dyDescent="0.25">
      <c r="CM1181" t="s">
        <v>639</v>
      </c>
      <c r="CN1181" t="s">
        <v>6</v>
      </c>
      <c r="CO1181" t="s">
        <v>80</v>
      </c>
      <c r="CP1181">
        <v>46094</v>
      </c>
      <c r="CQ1181">
        <v>1</v>
      </c>
      <c r="CR1181">
        <v>1</v>
      </c>
      <c r="CT1181">
        <v>1</v>
      </c>
      <c r="CV1181">
        <v>1.7361111111111112E-4</v>
      </c>
      <c r="CW1181">
        <v>1.7361111111111112E-4</v>
      </c>
      <c r="CX1181">
        <v>0.20605324074074075</v>
      </c>
      <c r="CY1181">
        <v>0.14123842592592592</v>
      </c>
      <c r="CZ1181">
        <v>60</v>
      </c>
      <c r="DA1181">
        <v>88</v>
      </c>
      <c r="DB1181">
        <v>10</v>
      </c>
      <c r="DC1181">
        <v>1.8</v>
      </c>
      <c r="DD1181">
        <v>60373</v>
      </c>
      <c r="DE1181">
        <v>0.16669999999999999</v>
      </c>
      <c r="DM1181">
        <v>42</v>
      </c>
    </row>
    <row r="1182" spans="91:117" x14ac:dyDescent="0.25">
      <c r="CM1182" t="s">
        <v>639</v>
      </c>
      <c r="CN1182" t="s">
        <v>6</v>
      </c>
      <c r="CO1182" t="s">
        <v>105</v>
      </c>
      <c r="CP1182">
        <v>46091</v>
      </c>
      <c r="CQ1182">
        <v>1</v>
      </c>
      <c r="CR1182">
        <v>1</v>
      </c>
      <c r="CT1182">
        <v>1</v>
      </c>
      <c r="CV1182">
        <v>2.4189814814814816E-3</v>
      </c>
      <c r="CW1182">
        <v>2.4189814814814816E-3</v>
      </c>
      <c r="CX1182">
        <v>0.29170138888888891</v>
      </c>
      <c r="CY1182">
        <v>9.7719907407407408E-2</v>
      </c>
      <c r="CZ1182">
        <v>104</v>
      </c>
      <c r="DA1182">
        <v>242</v>
      </c>
      <c r="DB1182">
        <v>14</v>
      </c>
      <c r="DC1182" t="s">
        <v>750</v>
      </c>
      <c r="DD1182">
        <v>41724</v>
      </c>
      <c r="DE1182">
        <v>0.1346</v>
      </c>
      <c r="DM1182">
        <v>42</v>
      </c>
    </row>
    <row r="1183" spans="91:117" x14ac:dyDescent="0.25">
      <c r="CM1183" t="s">
        <v>639</v>
      </c>
      <c r="CN1183" t="s">
        <v>6</v>
      </c>
      <c r="CO1183" t="s">
        <v>26</v>
      </c>
      <c r="CP1183">
        <v>46092</v>
      </c>
      <c r="CQ1183">
        <v>1</v>
      </c>
      <c r="CR1183">
        <v>1</v>
      </c>
      <c r="CV1183">
        <v>0</v>
      </c>
      <c r="CW1183">
        <v>0</v>
      </c>
      <c r="CX1183">
        <v>0</v>
      </c>
      <c r="CY1183">
        <v>0</v>
      </c>
      <c r="DM1183">
        <v>42</v>
      </c>
    </row>
    <row r="1184" spans="91:117" x14ac:dyDescent="0.25">
      <c r="CM1184" t="s">
        <v>639</v>
      </c>
      <c r="CN1184" t="s">
        <v>6</v>
      </c>
      <c r="CO1184" t="s">
        <v>26</v>
      </c>
      <c r="CP1184">
        <v>46101</v>
      </c>
      <c r="CQ1184">
        <v>1</v>
      </c>
      <c r="CR1184">
        <v>1</v>
      </c>
      <c r="CV1184">
        <v>0</v>
      </c>
      <c r="CW1184">
        <v>0</v>
      </c>
      <c r="CX1184">
        <v>0</v>
      </c>
      <c r="CY1184">
        <v>0</v>
      </c>
      <c r="DM1184">
        <v>42</v>
      </c>
    </row>
    <row r="1185" spans="91:118" x14ac:dyDescent="0.25">
      <c r="CM1185" t="s">
        <v>639</v>
      </c>
      <c r="CN1185" t="s">
        <v>6</v>
      </c>
      <c r="CO1185" t="s">
        <v>26</v>
      </c>
      <c r="CP1185">
        <v>46105</v>
      </c>
      <c r="CQ1185">
        <v>1</v>
      </c>
      <c r="CR1185">
        <v>1</v>
      </c>
      <c r="CV1185">
        <v>0</v>
      </c>
      <c r="CW1185">
        <v>0</v>
      </c>
      <c r="CX1185">
        <v>0</v>
      </c>
      <c r="CY1185">
        <v>0</v>
      </c>
      <c r="DM1185">
        <v>42</v>
      </c>
    </row>
    <row r="1186" spans="91:118" x14ac:dyDescent="0.25">
      <c r="CM1186" t="s">
        <v>639</v>
      </c>
      <c r="CN1186" t="s">
        <v>6</v>
      </c>
      <c r="CO1186" t="s">
        <v>35</v>
      </c>
      <c r="CP1186">
        <v>46094</v>
      </c>
      <c r="CQ1186">
        <v>1</v>
      </c>
      <c r="CR1186">
        <v>1</v>
      </c>
      <c r="CT1186">
        <v>1</v>
      </c>
      <c r="CV1186">
        <v>1.5046296296296297E-4</v>
      </c>
      <c r="CW1186">
        <v>1.5046296296296297E-4</v>
      </c>
      <c r="CX1186">
        <v>0.21643518518518517</v>
      </c>
      <c r="CY1186">
        <v>0.13373842592592591</v>
      </c>
      <c r="CZ1186">
        <v>60</v>
      </c>
      <c r="DA1186">
        <v>116</v>
      </c>
      <c r="DB1186">
        <v>20</v>
      </c>
      <c r="DC1186">
        <v>2.1</v>
      </c>
      <c r="DD1186">
        <v>9240</v>
      </c>
      <c r="DE1186">
        <v>0.33329999999999999</v>
      </c>
      <c r="DM1186">
        <v>42</v>
      </c>
    </row>
    <row r="1187" spans="91:118" x14ac:dyDescent="0.25">
      <c r="CM1187" t="s">
        <v>639</v>
      </c>
      <c r="CN1187" t="s">
        <v>6</v>
      </c>
      <c r="CO1187" t="s">
        <v>50</v>
      </c>
      <c r="CP1187">
        <v>46101</v>
      </c>
      <c r="CQ1187">
        <v>1</v>
      </c>
      <c r="CR1187">
        <v>1</v>
      </c>
      <c r="CS1187">
        <v>1</v>
      </c>
      <c r="CV1187">
        <v>6.2500000000000003E-3</v>
      </c>
      <c r="CW1187">
        <v>6.2500000000000003E-3</v>
      </c>
      <c r="CX1187">
        <v>0.20537037037037037</v>
      </c>
      <c r="CY1187">
        <v>0.14435185185185184</v>
      </c>
      <c r="CZ1187">
        <v>103</v>
      </c>
      <c r="DA1187">
        <v>174</v>
      </c>
      <c r="DB1187">
        <v>17</v>
      </c>
      <c r="DC1187" t="s">
        <v>849</v>
      </c>
      <c r="DD1187">
        <v>27905</v>
      </c>
      <c r="DE1187">
        <v>0.16500000000000001</v>
      </c>
      <c r="DM1187">
        <v>42</v>
      </c>
    </row>
    <row r="1188" spans="91:118" x14ac:dyDescent="0.25">
      <c r="CM1188" t="s">
        <v>639</v>
      </c>
      <c r="CN1188" t="s">
        <v>7</v>
      </c>
      <c r="CO1188" t="s">
        <v>58</v>
      </c>
      <c r="CP1188">
        <v>46112</v>
      </c>
      <c r="CQ1188">
        <v>1</v>
      </c>
      <c r="CR1188">
        <v>1</v>
      </c>
      <c r="CS1188">
        <v>1</v>
      </c>
      <c r="CV1188">
        <v>1.5289351851851853E-2</v>
      </c>
      <c r="CW1188">
        <v>1.5289351851851853E-2</v>
      </c>
      <c r="CX1188">
        <v>0.18997685185185184</v>
      </c>
      <c r="CY1188">
        <v>0.16733796296296297</v>
      </c>
      <c r="DM1188">
        <v>42</v>
      </c>
    </row>
    <row r="1189" spans="91:118" x14ac:dyDescent="0.25">
      <c r="CM1189" t="s">
        <v>639</v>
      </c>
      <c r="CN1189" t="s">
        <v>125</v>
      </c>
      <c r="CO1189" t="s">
        <v>18</v>
      </c>
      <c r="CP1189">
        <v>46098</v>
      </c>
      <c r="CQ1189">
        <v>1</v>
      </c>
      <c r="CR1189">
        <v>1</v>
      </c>
      <c r="CV1189">
        <v>3.7268518518518519E-3</v>
      </c>
      <c r="CW1189">
        <v>3.7268518518518519E-3</v>
      </c>
      <c r="CX1189">
        <v>0.19751157407407408</v>
      </c>
      <c r="CY1189">
        <v>0.13876157407407408</v>
      </c>
      <c r="CZ1189">
        <v>161</v>
      </c>
      <c r="DA1189">
        <v>319</v>
      </c>
      <c r="DB1189">
        <v>21</v>
      </c>
      <c r="DC1189" t="s">
        <v>723</v>
      </c>
      <c r="DD1189">
        <v>38148</v>
      </c>
      <c r="DE1189">
        <v>0.13039999999999999</v>
      </c>
      <c r="DM1189">
        <v>40</v>
      </c>
    </row>
    <row r="1190" spans="91:118" x14ac:dyDescent="0.25">
      <c r="CM1190" t="s">
        <v>639</v>
      </c>
      <c r="CN1190" t="s">
        <v>125</v>
      </c>
      <c r="CO1190" t="s">
        <v>10</v>
      </c>
      <c r="CP1190">
        <v>46098</v>
      </c>
      <c r="CQ1190">
        <v>1</v>
      </c>
      <c r="CR1190">
        <v>1</v>
      </c>
      <c r="CV1190">
        <v>0</v>
      </c>
      <c r="CW1190">
        <v>0</v>
      </c>
      <c r="CX1190">
        <v>0</v>
      </c>
      <c r="CY1190">
        <v>0</v>
      </c>
      <c r="DM1190">
        <v>40</v>
      </c>
    </row>
    <row r="1191" spans="91:118" x14ac:dyDescent="0.25">
      <c r="CM1191" t="s">
        <v>639</v>
      </c>
      <c r="CN1191" t="s">
        <v>2</v>
      </c>
      <c r="CO1191" t="s">
        <v>42</v>
      </c>
      <c r="CP1191">
        <v>46104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40</v>
      </c>
    </row>
    <row r="1192" spans="91:118" x14ac:dyDescent="0.25">
      <c r="CM1192" t="s">
        <v>639</v>
      </c>
      <c r="CN1192" t="s">
        <v>2</v>
      </c>
      <c r="CO1192" t="s">
        <v>17</v>
      </c>
      <c r="CP1192">
        <v>46104</v>
      </c>
      <c r="CQ1192">
        <v>1</v>
      </c>
      <c r="CR1192">
        <v>1</v>
      </c>
      <c r="CU1192">
        <v>1</v>
      </c>
      <c r="CV1192">
        <v>0</v>
      </c>
      <c r="CW1192">
        <v>0</v>
      </c>
      <c r="CX1192">
        <v>0</v>
      </c>
      <c r="CY1192">
        <v>0</v>
      </c>
      <c r="DM1192">
        <v>40</v>
      </c>
    </row>
    <row r="1193" spans="91:118" x14ac:dyDescent="0.25">
      <c r="CM1193" t="s">
        <v>639</v>
      </c>
      <c r="CN1193" t="s">
        <v>6</v>
      </c>
      <c r="CO1193" t="s">
        <v>105</v>
      </c>
      <c r="CP1193">
        <v>46106</v>
      </c>
      <c r="CQ1193">
        <v>1</v>
      </c>
      <c r="CR1193">
        <v>1</v>
      </c>
      <c r="CS1193">
        <v>1</v>
      </c>
      <c r="CV1193">
        <v>2.0092592592592592E-2</v>
      </c>
      <c r="CW1193">
        <v>2.0092592592592592E-2</v>
      </c>
      <c r="CX1193">
        <v>0.17761574074074074</v>
      </c>
      <c r="CY1193">
        <v>8.1145833333333334E-2</v>
      </c>
      <c r="CZ1193">
        <v>76</v>
      </c>
      <c r="DA1193">
        <v>147</v>
      </c>
      <c r="DB1193">
        <v>18</v>
      </c>
      <c r="DC1193" t="s">
        <v>702</v>
      </c>
      <c r="DD1193">
        <v>18203</v>
      </c>
      <c r="DE1193">
        <v>0.23680000000000001</v>
      </c>
      <c r="DM1193">
        <v>40</v>
      </c>
    </row>
    <row r="1194" spans="91:118" x14ac:dyDescent="0.25">
      <c r="CM1194" t="s">
        <v>639</v>
      </c>
      <c r="CN1194" t="s">
        <v>6</v>
      </c>
      <c r="CO1194" t="s">
        <v>26</v>
      </c>
      <c r="CP1194">
        <v>46106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40</v>
      </c>
    </row>
    <row r="1195" spans="91:118" x14ac:dyDescent="0.25">
      <c r="CM1195" t="s">
        <v>639</v>
      </c>
      <c r="CN1195" t="s">
        <v>6</v>
      </c>
      <c r="CO1195" t="s">
        <v>11</v>
      </c>
      <c r="CP1195">
        <v>46106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40</v>
      </c>
    </row>
    <row r="1196" spans="91:118" x14ac:dyDescent="0.25">
      <c r="CM1196" t="s">
        <v>639</v>
      </c>
      <c r="CN1196" t="s">
        <v>6</v>
      </c>
      <c r="CO1196" t="s">
        <v>11</v>
      </c>
      <c r="CP1196">
        <v>46111</v>
      </c>
      <c r="CQ1196">
        <v>1</v>
      </c>
      <c r="CR1196">
        <v>1</v>
      </c>
      <c r="CS1196">
        <v>1</v>
      </c>
      <c r="CV1196">
        <v>1.9525462962962963E-2</v>
      </c>
      <c r="CW1196">
        <v>1.9525462962962963E-2</v>
      </c>
      <c r="CX1196">
        <v>0.24599537037037036</v>
      </c>
      <c r="CY1196">
        <v>0.1300462962962963</v>
      </c>
      <c r="CZ1196">
        <v>169</v>
      </c>
      <c r="DA1196">
        <v>266</v>
      </c>
      <c r="DB1196">
        <v>33</v>
      </c>
      <c r="DC1196" t="s">
        <v>842</v>
      </c>
      <c r="DD1196">
        <v>27538</v>
      </c>
      <c r="DE1196">
        <v>0.1953</v>
      </c>
      <c r="DF1196">
        <v>2</v>
      </c>
      <c r="DG1196">
        <v>6.0600000000000001E-2</v>
      </c>
      <c r="DH1196">
        <v>7350</v>
      </c>
      <c r="DI1196">
        <v>3675</v>
      </c>
      <c r="DJ1196">
        <v>7000</v>
      </c>
      <c r="DK1196">
        <v>0.95240000000000002</v>
      </c>
      <c r="DL1196">
        <v>9.2399999999999996E-2</v>
      </c>
      <c r="DM1196">
        <v>40</v>
      </c>
      <c r="DN1196">
        <v>7000</v>
      </c>
    </row>
    <row r="1197" spans="91:118" x14ac:dyDescent="0.25">
      <c r="CM1197" t="s">
        <v>639</v>
      </c>
      <c r="CN1197" t="s">
        <v>7</v>
      </c>
      <c r="CO1197" t="s">
        <v>58</v>
      </c>
      <c r="CP1197">
        <v>46087</v>
      </c>
      <c r="CQ1197">
        <v>1</v>
      </c>
      <c r="CR1197">
        <v>1</v>
      </c>
      <c r="CV1197">
        <v>0</v>
      </c>
      <c r="CW1197">
        <v>0</v>
      </c>
      <c r="CX1197">
        <v>0</v>
      </c>
      <c r="CY1197">
        <v>0</v>
      </c>
      <c r="DM1197">
        <v>40</v>
      </c>
    </row>
    <row r="1198" spans="91:118" x14ac:dyDescent="0.25">
      <c r="CM1198" t="s">
        <v>639</v>
      </c>
      <c r="CN1198" t="s">
        <v>7</v>
      </c>
      <c r="CO1198" t="s">
        <v>566</v>
      </c>
      <c r="CP1198">
        <v>46087</v>
      </c>
      <c r="CQ1198">
        <v>1</v>
      </c>
      <c r="CR1198">
        <v>1</v>
      </c>
      <c r="CS1198">
        <v>1</v>
      </c>
      <c r="CV1198">
        <v>0.32469907407407406</v>
      </c>
      <c r="CW1198">
        <v>0.32469907407407406</v>
      </c>
      <c r="CX1198">
        <v>7.7337962962962969E-2</v>
      </c>
      <c r="CY1198">
        <v>2.5810185185185185E-3</v>
      </c>
      <c r="CZ1198">
        <v>19</v>
      </c>
      <c r="DA1198">
        <v>33</v>
      </c>
      <c r="DB1198">
        <v>4</v>
      </c>
      <c r="DC1198">
        <v>1</v>
      </c>
      <c r="DD1198">
        <v>4289</v>
      </c>
      <c r="DE1198">
        <v>0.21049999999999999</v>
      </c>
      <c r="DM1198">
        <v>40</v>
      </c>
    </row>
    <row r="1199" spans="91:118" x14ac:dyDescent="0.25">
      <c r="CM1199" t="s">
        <v>639</v>
      </c>
      <c r="CN1199" t="s">
        <v>3</v>
      </c>
      <c r="CO1199" t="s">
        <v>68</v>
      </c>
      <c r="CP1199">
        <v>46098</v>
      </c>
      <c r="CQ1199">
        <v>1</v>
      </c>
      <c r="CR1199">
        <v>1</v>
      </c>
      <c r="CS1199">
        <v>1</v>
      </c>
      <c r="CV1199">
        <v>5.3009259259259259E-3</v>
      </c>
      <c r="CW1199">
        <v>5.3009259259259259E-3</v>
      </c>
      <c r="CX1199">
        <v>0.20476851851851852</v>
      </c>
      <c r="CY1199">
        <v>8.2870370370370372E-2</v>
      </c>
      <c r="CZ1199">
        <v>85</v>
      </c>
      <c r="DA1199">
        <v>159</v>
      </c>
      <c r="DB1199">
        <v>17</v>
      </c>
      <c r="DC1199" t="s">
        <v>849</v>
      </c>
      <c r="DD1199">
        <v>31551</v>
      </c>
      <c r="DE1199">
        <v>0.2</v>
      </c>
      <c r="DM1199">
        <v>40</v>
      </c>
    </row>
    <row r="1200" spans="91:118" x14ac:dyDescent="0.25">
      <c r="CM1200" t="s">
        <v>639</v>
      </c>
      <c r="CN1200" t="s">
        <v>3</v>
      </c>
      <c r="CO1200" t="s">
        <v>29</v>
      </c>
      <c r="CP1200">
        <v>46101</v>
      </c>
      <c r="CQ1200">
        <v>1</v>
      </c>
      <c r="CR1200">
        <v>1</v>
      </c>
      <c r="CS1200">
        <v>1</v>
      </c>
      <c r="CV1200">
        <v>6.6319444444444446E-3</v>
      </c>
      <c r="CW1200">
        <v>6.6319444444444446E-3</v>
      </c>
      <c r="CX1200">
        <v>0.20855324074074075</v>
      </c>
      <c r="CY1200">
        <v>0.11087962962962963</v>
      </c>
      <c r="CZ1200">
        <v>100</v>
      </c>
      <c r="DA1200">
        <v>184</v>
      </c>
      <c r="DB1200">
        <v>10</v>
      </c>
      <c r="DC1200">
        <v>1.7</v>
      </c>
      <c r="DD1200">
        <v>19527</v>
      </c>
      <c r="DE1200">
        <v>0.1</v>
      </c>
      <c r="DM1200">
        <v>40</v>
      </c>
    </row>
    <row r="1201" spans="91:118" x14ac:dyDescent="0.25">
      <c r="CM1201" t="s">
        <v>639</v>
      </c>
      <c r="CN1201" t="s">
        <v>125</v>
      </c>
      <c r="CO1201" t="s">
        <v>18</v>
      </c>
      <c r="CP1201">
        <v>46097</v>
      </c>
      <c r="CQ1201">
        <v>1</v>
      </c>
      <c r="CR1201">
        <v>1</v>
      </c>
      <c r="CT1201">
        <v>1</v>
      </c>
      <c r="CV1201">
        <v>6.9444444444444447E-4</v>
      </c>
      <c r="CW1201">
        <v>6.9444444444444447E-4</v>
      </c>
      <c r="CX1201">
        <v>0.28938657407407409</v>
      </c>
      <c r="CY1201">
        <v>9.4722222222222222E-2</v>
      </c>
      <c r="CZ1201">
        <v>186</v>
      </c>
      <c r="DA1201">
        <v>331</v>
      </c>
      <c r="DB1201">
        <v>28</v>
      </c>
      <c r="DC1201" t="s">
        <v>1030</v>
      </c>
      <c r="DD1201">
        <v>40643</v>
      </c>
      <c r="DE1201">
        <v>0.15049999999999999</v>
      </c>
      <c r="DM1201">
        <v>38</v>
      </c>
    </row>
    <row r="1202" spans="91:118" x14ac:dyDescent="0.25">
      <c r="CM1202" t="s">
        <v>639</v>
      </c>
      <c r="CN1202" t="s">
        <v>125</v>
      </c>
      <c r="CO1202" t="s">
        <v>122</v>
      </c>
      <c r="CP1202">
        <v>46083</v>
      </c>
      <c r="CQ1202">
        <v>1</v>
      </c>
      <c r="CR1202">
        <v>1</v>
      </c>
      <c r="CS1202">
        <v>1</v>
      </c>
      <c r="CV1202">
        <v>4.5254629629629629E-3</v>
      </c>
      <c r="CW1202">
        <v>4.5254629629629629E-3</v>
      </c>
      <c r="CX1202">
        <v>0.30111111111111111</v>
      </c>
      <c r="CY1202">
        <v>1.8796296296296297E-2</v>
      </c>
      <c r="CZ1202">
        <v>46</v>
      </c>
      <c r="DA1202">
        <v>138</v>
      </c>
      <c r="DB1202">
        <v>17</v>
      </c>
      <c r="DC1202" t="s">
        <v>849</v>
      </c>
      <c r="DD1202">
        <v>29903</v>
      </c>
      <c r="DE1202">
        <v>0.36959999999999998</v>
      </c>
      <c r="DF1202">
        <v>2</v>
      </c>
      <c r="DG1202">
        <v>0.1176</v>
      </c>
      <c r="DH1202">
        <v>10630</v>
      </c>
      <c r="DI1202">
        <v>5315</v>
      </c>
      <c r="DJ1202">
        <v>630</v>
      </c>
      <c r="DK1202">
        <v>5.9299999999999999E-2</v>
      </c>
      <c r="DM1202">
        <v>38</v>
      </c>
      <c r="DN1202">
        <v>630</v>
      </c>
    </row>
    <row r="1203" spans="91:118" x14ac:dyDescent="0.25">
      <c r="CM1203" t="s">
        <v>639</v>
      </c>
      <c r="CN1203" t="s">
        <v>125</v>
      </c>
      <c r="CO1203" t="s">
        <v>59</v>
      </c>
      <c r="CP1203">
        <v>46097</v>
      </c>
      <c r="CQ1203">
        <v>1</v>
      </c>
      <c r="CR1203">
        <v>1</v>
      </c>
      <c r="CT1203">
        <v>1</v>
      </c>
      <c r="CV1203">
        <v>1.0416666666666667E-4</v>
      </c>
      <c r="CW1203">
        <v>1.0416666666666667E-4</v>
      </c>
      <c r="CX1203">
        <v>0.29383101851851851</v>
      </c>
      <c r="CY1203">
        <v>0.11265046296296297</v>
      </c>
      <c r="CZ1203">
        <v>151</v>
      </c>
      <c r="DA1203">
        <v>268</v>
      </c>
      <c r="DB1203">
        <v>21</v>
      </c>
      <c r="DC1203" t="s">
        <v>750</v>
      </c>
      <c r="DD1203">
        <v>45781</v>
      </c>
      <c r="DE1203">
        <v>0.1391</v>
      </c>
      <c r="DM1203">
        <v>38</v>
      </c>
    </row>
    <row r="1204" spans="91:118" x14ac:dyDescent="0.25">
      <c r="CM1204" t="s">
        <v>639</v>
      </c>
      <c r="CN1204" t="s">
        <v>125</v>
      </c>
      <c r="CO1204" t="s">
        <v>10</v>
      </c>
      <c r="CP1204">
        <v>46101</v>
      </c>
      <c r="CQ1204">
        <v>1</v>
      </c>
      <c r="CR1204">
        <v>1</v>
      </c>
      <c r="CV1204">
        <v>0</v>
      </c>
      <c r="CW1204">
        <v>0</v>
      </c>
      <c r="CX1204">
        <v>0</v>
      </c>
      <c r="CY1204">
        <v>0</v>
      </c>
      <c r="DM1204">
        <v>38</v>
      </c>
    </row>
    <row r="1205" spans="91:118" x14ac:dyDescent="0.25">
      <c r="CM1205" t="s">
        <v>639</v>
      </c>
      <c r="CN1205" t="s">
        <v>2</v>
      </c>
      <c r="CO1205" t="s">
        <v>13</v>
      </c>
      <c r="CP1205">
        <v>46091</v>
      </c>
      <c r="CQ1205">
        <v>1</v>
      </c>
      <c r="CR1205">
        <v>1</v>
      </c>
      <c r="CV1205">
        <v>3.5532407407407409E-3</v>
      </c>
      <c r="CW1205">
        <v>3.5532407407407409E-3</v>
      </c>
      <c r="CX1205">
        <v>0.30896990740740743</v>
      </c>
      <c r="CY1205">
        <v>8.1203703703703708E-2</v>
      </c>
      <c r="CZ1205">
        <v>79</v>
      </c>
      <c r="DA1205">
        <v>185</v>
      </c>
      <c r="DB1205">
        <v>13</v>
      </c>
      <c r="DC1205" t="s">
        <v>716</v>
      </c>
      <c r="DD1205">
        <v>27651</v>
      </c>
      <c r="DE1205">
        <v>0.1646</v>
      </c>
      <c r="DM1205">
        <v>38</v>
      </c>
    </row>
    <row r="1206" spans="91:118" x14ac:dyDescent="0.25">
      <c r="CM1206" t="s">
        <v>639</v>
      </c>
      <c r="CN1206" t="s">
        <v>2</v>
      </c>
      <c r="CO1206" t="s">
        <v>42</v>
      </c>
      <c r="CP1206">
        <v>46091</v>
      </c>
      <c r="CQ1206">
        <v>1</v>
      </c>
      <c r="CR1206">
        <v>1</v>
      </c>
      <c r="CV1206">
        <v>0</v>
      </c>
      <c r="CW1206">
        <v>0</v>
      </c>
      <c r="CX1206">
        <v>0</v>
      </c>
      <c r="CY1206">
        <v>0</v>
      </c>
      <c r="DM1206">
        <v>38</v>
      </c>
    </row>
    <row r="1207" spans="91:118" x14ac:dyDescent="0.25">
      <c r="CM1207" t="s">
        <v>639</v>
      </c>
      <c r="CN1207" t="s">
        <v>6</v>
      </c>
      <c r="CO1207" t="s">
        <v>19</v>
      </c>
      <c r="CP1207">
        <v>46099</v>
      </c>
      <c r="CQ1207">
        <v>1</v>
      </c>
      <c r="CR1207">
        <v>1</v>
      </c>
      <c r="CT1207">
        <v>1</v>
      </c>
      <c r="CV1207">
        <v>0</v>
      </c>
      <c r="CW1207">
        <v>0</v>
      </c>
      <c r="CX1207">
        <v>0.28149305555555554</v>
      </c>
      <c r="CY1207">
        <v>0.12262731481481481</v>
      </c>
      <c r="CZ1207">
        <v>231</v>
      </c>
      <c r="DA1207">
        <v>328</v>
      </c>
      <c r="DB1207">
        <v>31</v>
      </c>
      <c r="DC1207" t="s">
        <v>755</v>
      </c>
      <c r="DD1207">
        <v>15933</v>
      </c>
      <c r="DE1207">
        <v>0.13420000000000001</v>
      </c>
      <c r="DM1207">
        <v>38</v>
      </c>
    </row>
    <row r="1208" spans="91:118" x14ac:dyDescent="0.25">
      <c r="CM1208" t="s">
        <v>639</v>
      </c>
      <c r="CN1208" t="s">
        <v>6</v>
      </c>
      <c r="CO1208" t="s">
        <v>26</v>
      </c>
      <c r="CP1208">
        <v>46090</v>
      </c>
      <c r="CQ1208">
        <v>1</v>
      </c>
      <c r="CR1208">
        <v>1</v>
      </c>
      <c r="CV1208">
        <v>0</v>
      </c>
      <c r="CW1208">
        <v>0</v>
      </c>
      <c r="CX1208">
        <v>0</v>
      </c>
      <c r="CY1208">
        <v>0</v>
      </c>
      <c r="DM1208">
        <v>38</v>
      </c>
    </row>
    <row r="1209" spans="91:118" x14ac:dyDescent="0.25">
      <c r="CM1209" t="s">
        <v>639</v>
      </c>
      <c r="CN1209" t="s">
        <v>6</v>
      </c>
      <c r="CO1209" t="s">
        <v>37</v>
      </c>
      <c r="CP1209">
        <v>46090</v>
      </c>
      <c r="CQ1209">
        <v>1</v>
      </c>
      <c r="CR1209">
        <v>1</v>
      </c>
      <c r="CV1209">
        <v>0</v>
      </c>
      <c r="CW1209">
        <v>0</v>
      </c>
      <c r="CX1209">
        <v>0</v>
      </c>
      <c r="CY1209">
        <v>0</v>
      </c>
      <c r="DM1209">
        <v>38</v>
      </c>
    </row>
    <row r="1210" spans="91:118" x14ac:dyDescent="0.25">
      <c r="CM1210" t="s">
        <v>639</v>
      </c>
      <c r="CN1210" t="s">
        <v>6</v>
      </c>
      <c r="CO1210" t="s">
        <v>37</v>
      </c>
      <c r="CP1210">
        <v>46099</v>
      </c>
      <c r="CQ1210">
        <v>1</v>
      </c>
      <c r="CR1210">
        <v>1</v>
      </c>
      <c r="CT1210">
        <v>1</v>
      </c>
      <c r="CV1210">
        <v>0</v>
      </c>
      <c r="CW1210">
        <v>0</v>
      </c>
      <c r="CX1210">
        <v>0.1426736111111111</v>
      </c>
      <c r="CY1210">
        <v>0.16189814814814815</v>
      </c>
      <c r="CZ1210">
        <v>82</v>
      </c>
      <c r="DA1210">
        <v>113</v>
      </c>
      <c r="DB1210">
        <v>13</v>
      </c>
      <c r="DC1210" t="s">
        <v>804</v>
      </c>
      <c r="DD1210">
        <v>37701</v>
      </c>
      <c r="DE1210">
        <v>0.1585</v>
      </c>
      <c r="DM1210">
        <v>38</v>
      </c>
    </row>
    <row r="1211" spans="91:118" x14ac:dyDescent="0.25">
      <c r="CM1211" t="s">
        <v>639</v>
      </c>
      <c r="CN1211" t="s">
        <v>6</v>
      </c>
      <c r="CO1211" t="s">
        <v>50</v>
      </c>
      <c r="CP1211">
        <v>46104</v>
      </c>
      <c r="CQ1211">
        <v>1</v>
      </c>
      <c r="CR1211">
        <v>1</v>
      </c>
      <c r="CT1211">
        <v>1</v>
      </c>
      <c r="CV1211">
        <v>6.9444444444444444E-5</v>
      </c>
      <c r="CW1211">
        <v>6.9444444444444444E-5</v>
      </c>
      <c r="CX1211">
        <v>0.17502314814814815</v>
      </c>
      <c r="CY1211">
        <v>0.13973379629629629</v>
      </c>
      <c r="CZ1211">
        <v>94</v>
      </c>
      <c r="DA1211">
        <v>161</v>
      </c>
      <c r="DB1211">
        <v>15</v>
      </c>
      <c r="DC1211" t="s">
        <v>728</v>
      </c>
      <c r="DD1211">
        <v>17969</v>
      </c>
      <c r="DE1211">
        <v>0.15959999999999999</v>
      </c>
      <c r="DM1211">
        <v>38</v>
      </c>
    </row>
    <row r="1212" spans="91:118" x14ac:dyDescent="0.25">
      <c r="CM1212" t="s">
        <v>639</v>
      </c>
      <c r="CN1212" t="s">
        <v>3</v>
      </c>
      <c r="CO1212" t="s">
        <v>96</v>
      </c>
      <c r="CP1212">
        <v>46086</v>
      </c>
      <c r="CQ1212">
        <v>1</v>
      </c>
      <c r="CR1212">
        <v>1</v>
      </c>
      <c r="CT1212">
        <v>1</v>
      </c>
      <c r="CV1212">
        <v>0</v>
      </c>
      <c r="CW1212">
        <v>0</v>
      </c>
      <c r="CX1212">
        <v>0.32574074074074072</v>
      </c>
      <c r="CY1212">
        <v>9.2673611111111109E-2</v>
      </c>
      <c r="CZ1212">
        <v>101</v>
      </c>
      <c r="DA1212">
        <v>199</v>
      </c>
      <c r="DB1212">
        <v>21</v>
      </c>
      <c r="DC1212" t="s">
        <v>757</v>
      </c>
      <c r="DD1212">
        <v>19664</v>
      </c>
      <c r="DE1212">
        <v>0.2079</v>
      </c>
      <c r="DM1212">
        <v>38</v>
      </c>
    </row>
    <row r="1213" spans="91:118" x14ac:dyDescent="0.25">
      <c r="CM1213" t="s">
        <v>639</v>
      </c>
      <c r="CN1213" t="s">
        <v>3</v>
      </c>
      <c r="CO1213" t="s">
        <v>96</v>
      </c>
      <c r="CP1213">
        <v>46108</v>
      </c>
      <c r="CQ1213">
        <v>1</v>
      </c>
      <c r="CR1213">
        <v>1</v>
      </c>
      <c r="CT1213">
        <v>1</v>
      </c>
      <c r="CV1213">
        <v>0</v>
      </c>
      <c r="CW1213">
        <v>0</v>
      </c>
      <c r="CX1213">
        <v>0.22373842592592594</v>
      </c>
      <c r="CY1213">
        <v>0.13341435185185185</v>
      </c>
      <c r="CZ1213">
        <v>120</v>
      </c>
      <c r="DA1213">
        <v>217</v>
      </c>
      <c r="DB1213">
        <v>28</v>
      </c>
      <c r="DC1213">
        <v>1.75</v>
      </c>
      <c r="DD1213">
        <v>29039</v>
      </c>
      <c r="DE1213">
        <v>0.23330000000000001</v>
      </c>
      <c r="DM1213">
        <v>38</v>
      </c>
    </row>
    <row r="1214" spans="91:118" x14ac:dyDescent="0.25">
      <c r="CM1214" t="s">
        <v>639</v>
      </c>
      <c r="CN1214" t="s">
        <v>3</v>
      </c>
      <c r="CO1214" t="s">
        <v>78</v>
      </c>
      <c r="CP1214">
        <v>46086</v>
      </c>
      <c r="CQ1214">
        <v>1</v>
      </c>
      <c r="CR1214">
        <v>1</v>
      </c>
      <c r="CT1214">
        <v>1</v>
      </c>
      <c r="CV1214">
        <v>1.0416666666666667E-4</v>
      </c>
      <c r="CW1214">
        <v>1.0416666666666667E-4</v>
      </c>
      <c r="CX1214">
        <v>0.32849537037037035</v>
      </c>
      <c r="CY1214">
        <v>9.7476851851851856E-2</v>
      </c>
      <c r="CZ1214">
        <v>111</v>
      </c>
      <c r="DA1214">
        <v>178</v>
      </c>
      <c r="DB1214">
        <v>35</v>
      </c>
      <c r="DC1214" t="s">
        <v>839</v>
      </c>
      <c r="DD1214">
        <v>22478</v>
      </c>
      <c r="DE1214">
        <v>0.31530000000000002</v>
      </c>
      <c r="DM1214">
        <v>38</v>
      </c>
    </row>
    <row r="1215" spans="91:118" x14ac:dyDescent="0.25">
      <c r="CM1215" t="s">
        <v>639</v>
      </c>
      <c r="CN1215" t="s">
        <v>2</v>
      </c>
      <c r="CO1215" t="s">
        <v>377</v>
      </c>
      <c r="CP1215">
        <v>46083</v>
      </c>
      <c r="CQ1215">
        <v>1</v>
      </c>
      <c r="CR1215">
        <v>1</v>
      </c>
      <c r="CS1215">
        <v>1</v>
      </c>
      <c r="CV1215">
        <v>1.087962962962963E-2</v>
      </c>
      <c r="CW1215">
        <v>1.087962962962963E-2</v>
      </c>
      <c r="CX1215">
        <v>0.20575231481481482</v>
      </c>
      <c r="CY1215">
        <v>0.10655092592592592</v>
      </c>
      <c r="CZ1215">
        <v>93</v>
      </c>
      <c r="DA1215">
        <v>168</v>
      </c>
      <c r="DB1215">
        <v>21</v>
      </c>
      <c r="DC1215" t="s">
        <v>757</v>
      </c>
      <c r="DD1215">
        <v>30194</v>
      </c>
      <c r="DE1215">
        <v>0.2258</v>
      </c>
      <c r="DM1215">
        <v>36</v>
      </c>
    </row>
    <row r="1216" spans="91:118" x14ac:dyDescent="0.25">
      <c r="CM1216" t="s">
        <v>639</v>
      </c>
      <c r="CN1216" t="s">
        <v>2</v>
      </c>
      <c r="CO1216" t="s">
        <v>42</v>
      </c>
      <c r="CP1216">
        <v>46083</v>
      </c>
      <c r="CQ1216">
        <v>1</v>
      </c>
      <c r="CR1216">
        <v>1</v>
      </c>
      <c r="CV1216">
        <v>0</v>
      </c>
      <c r="CW1216">
        <v>0</v>
      </c>
      <c r="CX1216">
        <v>0</v>
      </c>
      <c r="CY1216">
        <v>0</v>
      </c>
      <c r="CZ1216">
        <v>2</v>
      </c>
      <c r="DA1216">
        <v>3</v>
      </c>
      <c r="DB1216">
        <v>2</v>
      </c>
      <c r="DC1216">
        <v>1.5</v>
      </c>
      <c r="DD1216">
        <v>10093</v>
      </c>
      <c r="DE1216">
        <v>1</v>
      </c>
      <c r="DM1216">
        <v>36</v>
      </c>
    </row>
    <row r="1217" spans="91:117" x14ac:dyDescent="0.25">
      <c r="CM1217" t="s">
        <v>639</v>
      </c>
      <c r="CN1217" t="s">
        <v>2</v>
      </c>
      <c r="CO1217" t="s">
        <v>564</v>
      </c>
      <c r="CP1217">
        <v>46083</v>
      </c>
      <c r="CQ1217">
        <v>1</v>
      </c>
      <c r="CR1217">
        <v>1</v>
      </c>
      <c r="CU1217">
        <v>1</v>
      </c>
      <c r="CV1217">
        <v>0</v>
      </c>
      <c r="CW1217">
        <v>0</v>
      </c>
      <c r="CX1217">
        <v>0</v>
      </c>
      <c r="CY1217">
        <v>0</v>
      </c>
      <c r="DM1217">
        <v>36</v>
      </c>
    </row>
    <row r="1218" spans="91:117" x14ac:dyDescent="0.25">
      <c r="CM1218" t="s">
        <v>639</v>
      </c>
      <c r="CN1218" t="s">
        <v>3</v>
      </c>
      <c r="CO1218" t="s">
        <v>493</v>
      </c>
      <c r="CP1218">
        <v>46100</v>
      </c>
      <c r="CQ1218">
        <v>1</v>
      </c>
      <c r="CR1218">
        <v>1</v>
      </c>
      <c r="CT1218">
        <v>1</v>
      </c>
      <c r="CV1218">
        <v>3.4722222222222222E-5</v>
      </c>
      <c r="CW1218">
        <v>3.4722222222222222E-5</v>
      </c>
      <c r="CX1218">
        <v>0.21870370370370371</v>
      </c>
      <c r="CY1218">
        <v>0.10312499999999999</v>
      </c>
      <c r="CZ1218">
        <v>173</v>
      </c>
      <c r="DA1218">
        <v>390</v>
      </c>
      <c r="DB1218">
        <v>19</v>
      </c>
      <c r="DC1218" t="s">
        <v>955</v>
      </c>
      <c r="DD1218">
        <v>30546</v>
      </c>
      <c r="DE1218">
        <v>0.10979999999999999</v>
      </c>
      <c r="DM1218">
        <v>36</v>
      </c>
    </row>
    <row r="1219" spans="91:117" x14ac:dyDescent="0.25">
      <c r="CM1219" t="s">
        <v>639</v>
      </c>
      <c r="CN1219" t="s">
        <v>3</v>
      </c>
      <c r="CO1219" t="s">
        <v>29</v>
      </c>
      <c r="CP1219">
        <v>46100</v>
      </c>
      <c r="CQ1219">
        <v>1</v>
      </c>
      <c r="CR1219">
        <v>1</v>
      </c>
      <c r="CT1219">
        <v>1</v>
      </c>
      <c r="CV1219">
        <v>8.1018518518518516E-4</v>
      </c>
      <c r="CW1219">
        <v>8.1018518518518516E-4</v>
      </c>
      <c r="CX1219">
        <v>0.2316087962962963</v>
      </c>
      <c r="CY1219">
        <v>0.10577546296296296</v>
      </c>
      <c r="CZ1219">
        <v>125</v>
      </c>
      <c r="DA1219">
        <v>223</v>
      </c>
      <c r="DB1219">
        <v>10</v>
      </c>
      <c r="DC1219">
        <v>1.9</v>
      </c>
      <c r="DD1219">
        <v>20949</v>
      </c>
      <c r="DE1219">
        <v>0.08</v>
      </c>
      <c r="DM1219">
        <v>36</v>
      </c>
    </row>
    <row r="1220" spans="91:117" x14ac:dyDescent="0.25">
      <c r="CM1220" t="s">
        <v>639</v>
      </c>
      <c r="CN1220" t="s">
        <v>6</v>
      </c>
      <c r="CO1220" t="s">
        <v>26</v>
      </c>
      <c r="CP1220">
        <v>46084</v>
      </c>
      <c r="CQ1220">
        <v>1</v>
      </c>
      <c r="CR1220">
        <v>1</v>
      </c>
      <c r="CV1220">
        <v>0</v>
      </c>
      <c r="CW1220">
        <v>0</v>
      </c>
      <c r="CX1220">
        <v>0</v>
      </c>
      <c r="CY1220">
        <v>0</v>
      </c>
      <c r="DM1220">
        <v>34</v>
      </c>
    </row>
    <row r="1221" spans="91:117" x14ac:dyDescent="0.25">
      <c r="CM1221" t="s">
        <v>639</v>
      </c>
      <c r="CN1221" t="s">
        <v>6</v>
      </c>
      <c r="CO1221" t="s">
        <v>26</v>
      </c>
      <c r="CP1221">
        <v>46086</v>
      </c>
      <c r="CQ1221">
        <v>1</v>
      </c>
      <c r="CR1221">
        <v>1</v>
      </c>
      <c r="CV1221">
        <v>0</v>
      </c>
      <c r="CW1221">
        <v>0</v>
      </c>
      <c r="CX1221">
        <v>0</v>
      </c>
      <c r="CY1221">
        <v>0</v>
      </c>
      <c r="DM1221">
        <v>34</v>
      </c>
    </row>
    <row r="1222" spans="91:117" x14ac:dyDescent="0.25">
      <c r="CM1222" t="s">
        <v>639</v>
      </c>
      <c r="CN1222" t="s">
        <v>6</v>
      </c>
      <c r="CO1222" t="s">
        <v>26</v>
      </c>
      <c r="CP1222">
        <v>46091</v>
      </c>
      <c r="CQ1222">
        <v>1</v>
      </c>
      <c r="CR1222">
        <v>1</v>
      </c>
      <c r="CV1222">
        <v>0</v>
      </c>
      <c r="CW1222">
        <v>0</v>
      </c>
      <c r="CX1222">
        <v>0</v>
      </c>
      <c r="CY1222">
        <v>0</v>
      </c>
      <c r="DM1222">
        <v>34</v>
      </c>
    </row>
    <row r="1223" spans="91:117" x14ac:dyDescent="0.25">
      <c r="CM1223" t="s">
        <v>639</v>
      </c>
      <c r="CN1223" t="s">
        <v>6</v>
      </c>
      <c r="CO1223" t="s">
        <v>26</v>
      </c>
      <c r="CP1223">
        <v>46094</v>
      </c>
      <c r="CQ1223">
        <v>1</v>
      </c>
      <c r="CR1223">
        <v>1</v>
      </c>
      <c r="CV1223">
        <v>0</v>
      </c>
      <c r="CW1223">
        <v>0</v>
      </c>
      <c r="CX1223">
        <v>0</v>
      </c>
      <c r="CY1223">
        <v>0</v>
      </c>
      <c r="DM1223">
        <v>34</v>
      </c>
    </row>
    <row r="1224" spans="91:117" x14ac:dyDescent="0.25">
      <c r="CM1224" t="s">
        <v>639</v>
      </c>
      <c r="CN1224" t="s">
        <v>6</v>
      </c>
      <c r="CO1224" t="s">
        <v>50</v>
      </c>
      <c r="CP1224">
        <v>46084</v>
      </c>
      <c r="CQ1224">
        <v>1</v>
      </c>
      <c r="CR1224">
        <v>1</v>
      </c>
      <c r="CU1224">
        <v>1</v>
      </c>
      <c r="CV1224">
        <v>0</v>
      </c>
      <c r="CW1224">
        <v>0</v>
      </c>
      <c r="CX1224">
        <v>0</v>
      </c>
      <c r="CY1224">
        <v>0</v>
      </c>
      <c r="DM1224">
        <v>34</v>
      </c>
    </row>
    <row r="1225" spans="91:117" x14ac:dyDescent="0.25">
      <c r="CM1225" t="s">
        <v>639</v>
      </c>
      <c r="CN1225" t="s">
        <v>6</v>
      </c>
      <c r="CO1225" t="s">
        <v>50</v>
      </c>
      <c r="CP1225">
        <v>46086</v>
      </c>
      <c r="CQ1225">
        <v>1</v>
      </c>
      <c r="CR1225">
        <v>1</v>
      </c>
      <c r="CS1225">
        <v>1</v>
      </c>
      <c r="CV1225">
        <v>6.2847222222222219E-3</v>
      </c>
      <c r="CW1225">
        <v>6.2847222222222219E-3</v>
      </c>
      <c r="CX1225">
        <v>0.31489583333333332</v>
      </c>
      <c r="CY1225">
        <v>9.734953703703704E-2</v>
      </c>
      <c r="CZ1225">
        <v>125</v>
      </c>
      <c r="DA1225">
        <v>238</v>
      </c>
      <c r="DB1225">
        <v>19</v>
      </c>
      <c r="DC1225" t="s">
        <v>796</v>
      </c>
      <c r="DD1225">
        <v>15181</v>
      </c>
      <c r="DE1225">
        <v>0.152</v>
      </c>
      <c r="DM1225">
        <v>34</v>
      </c>
    </row>
    <row r="1226" spans="91:117" x14ac:dyDescent="0.25">
      <c r="CM1226" t="s">
        <v>639</v>
      </c>
      <c r="CN1226" t="s">
        <v>6</v>
      </c>
      <c r="CO1226" t="s">
        <v>97</v>
      </c>
      <c r="CP1226">
        <v>46111</v>
      </c>
      <c r="CQ1226">
        <v>1</v>
      </c>
      <c r="CR1226">
        <v>1</v>
      </c>
      <c r="CT1226">
        <v>1</v>
      </c>
      <c r="CV1226">
        <v>8.1018518518518516E-5</v>
      </c>
      <c r="CW1226">
        <v>8.1018518518518516E-5</v>
      </c>
      <c r="CX1226">
        <v>0.19259259259259259</v>
      </c>
      <c r="CY1226">
        <v>0.19502314814814814</v>
      </c>
      <c r="CZ1226">
        <v>128</v>
      </c>
      <c r="DA1226">
        <v>204</v>
      </c>
      <c r="DB1226">
        <v>31</v>
      </c>
      <c r="DC1226" t="s">
        <v>1179</v>
      </c>
      <c r="DD1226">
        <v>23734</v>
      </c>
      <c r="DE1226">
        <v>0.2422</v>
      </c>
      <c r="DF1226">
        <v>2</v>
      </c>
      <c r="DG1226">
        <v>6.4500000000000002E-2</v>
      </c>
      <c r="DH1226">
        <v>995</v>
      </c>
      <c r="DI1226">
        <v>498</v>
      </c>
      <c r="DM1226">
        <v>34</v>
      </c>
    </row>
    <row r="1227" spans="91:117" x14ac:dyDescent="0.25">
      <c r="CM1227" t="s">
        <v>639</v>
      </c>
      <c r="CN1227" t="s">
        <v>125</v>
      </c>
      <c r="CO1227" t="s">
        <v>10</v>
      </c>
      <c r="CP1227">
        <v>46097</v>
      </c>
      <c r="CQ1227">
        <v>1</v>
      </c>
      <c r="CR1227">
        <v>1</v>
      </c>
      <c r="CV1227">
        <v>0</v>
      </c>
      <c r="CW1227">
        <v>0</v>
      </c>
      <c r="CX1227">
        <v>0</v>
      </c>
      <c r="CY1227">
        <v>0</v>
      </c>
      <c r="DM1227">
        <v>32</v>
      </c>
    </row>
    <row r="1228" spans="91:117" x14ac:dyDescent="0.25">
      <c r="CM1228" t="s">
        <v>639</v>
      </c>
      <c r="CN1228" t="s">
        <v>6</v>
      </c>
      <c r="CO1228" t="s">
        <v>19</v>
      </c>
      <c r="CP1228">
        <v>46085</v>
      </c>
      <c r="CQ1228">
        <v>1</v>
      </c>
      <c r="CR1228">
        <v>1</v>
      </c>
      <c r="CT1228">
        <v>1</v>
      </c>
      <c r="CV1228">
        <v>2.6620370370370372E-4</v>
      </c>
      <c r="CW1228">
        <v>2.6620370370370372E-4</v>
      </c>
      <c r="CX1228">
        <v>0.23456018518518518</v>
      </c>
      <c r="CY1228">
        <v>0.11836805555555556</v>
      </c>
      <c r="CZ1228">
        <v>201</v>
      </c>
      <c r="DA1228">
        <v>299</v>
      </c>
      <c r="DB1228">
        <v>24</v>
      </c>
      <c r="DC1228">
        <v>1.625</v>
      </c>
      <c r="DD1228">
        <v>25029</v>
      </c>
      <c r="DE1228">
        <v>0.11940000000000001</v>
      </c>
      <c r="DM1228">
        <v>32</v>
      </c>
    </row>
    <row r="1229" spans="91:117" x14ac:dyDescent="0.25">
      <c r="CM1229" t="s">
        <v>639</v>
      </c>
      <c r="CN1229" t="s">
        <v>6</v>
      </c>
      <c r="CO1229" t="s">
        <v>80</v>
      </c>
      <c r="CP1229">
        <v>46098</v>
      </c>
      <c r="CQ1229">
        <v>1</v>
      </c>
      <c r="CR1229">
        <v>1</v>
      </c>
      <c r="CT1229">
        <v>1</v>
      </c>
      <c r="CV1229">
        <v>1.6203703703703703E-4</v>
      </c>
      <c r="CW1229">
        <v>1.6203703703703703E-4</v>
      </c>
      <c r="CX1229">
        <v>0.17465277777777777</v>
      </c>
      <c r="CY1229">
        <v>0.1557523148148148</v>
      </c>
      <c r="CZ1229">
        <v>94</v>
      </c>
      <c r="DA1229">
        <v>129</v>
      </c>
      <c r="DB1229">
        <v>19</v>
      </c>
      <c r="DC1229" t="s">
        <v>955</v>
      </c>
      <c r="DD1229">
        <v>40311</v>
      </c>
      <c r="DE1229">
        <v>0.2021</v>
      </c>
      <c r="DM1229">
        <v>32</v>
      </c>
    </row>
    <row r="1230" spans="91:117" x14ac:dyDescent="0.25">
      <c r="CM1230" t="s">
        <v>639</v>
      </c>
      <c r="CN1230" t="s">
        <v>6</v>
      </c>
      <c r="CO1230" t="s">
        <v>80</v>
      </c>
      <c r="CP1230">
        <v>46112</v>
      </c>
      <c r="CQ1230">
        <v>1</v>
      </c>
      <c r="CR1230">
        <v>1</v>
      </c>
      <c r="CT1230">
        <v>1</v>
      </c>
      <c r="CV1230">
        <v>1.0416666666666667E-4</v>
      </c>
      <c r="CW1230">
        <v>1.0416666666666667E-4</v>
      </c>
      <c r="CX1230">
        <v>0.21006944444444445</v>
      </c>
      <c r="CY1230">
        <v>0.16556712962962963</v>
      </c>
      <c r="CZ1230">
        <v>80</v>
      </c>
      <c r="DA1230">
        <v>95</v>
      </c>
      <c r="DB1230">
        <v>4</v>
      </c>
      <c r="DC1230">
        <v>1.5</v>
      </c>
      <c r="DD1230">
        <v>41492</v>
      </c>
      <c r="DE1230">
        <v>0.05</v>
      </c>
      <c r="DM1230">
        <v>32</v>
      </c>
    </row>
    <row r="1231" spans="91:117" x14ac:dyDescent="0.25">
      <c r="CM1231" t="s">
        <v>639</v>
      </c>
      <c r="CN1231" t="s">
        <v>6</v>
      </c>
      <c r="CO1231" t="s">
        <v>26</v>
      </c>
      <c r="CP1231">
        <v>46112</v>
      </c>
      <c r="CQ1231">
        <v>1</v>
      </c>
      <c r="CR1231">
        <v>1</v>
      </c>
      <c r="CT1231">
        <v>1</v>
      </c>
      <c r="CV1231">
        <v>5.7870370370370373E-5</v>
      </c>
      <c r="CW1231">
        <v>5.7870370370370373E-5</v>
      </c>
      <c r="CX1231">
        <v>0.22655092592592593</v>
      </c>
      <c r="CY1231">
        <v>0.17195601851851852</v>
      </c>
      <c r="CZ1231">
        <v>135</v>
      </c>
      <c r="DA1231">
        <v>181</v>
      </c>
      <c r="DB1231">
        <v>5</v>
      </c>
      <c r="DC1231">
        <v>1</v>
      </c>
      <c r="DD1231">
        <v>52130</v>
      </c>
      <c r="DE1231">
        <v>3.6999999999999998E-2</v>
      </c>
      <c r="DM1231">
        <v>32</v>
      </c>
    </row>
    <row r="1232" spans="91:117" x14ac:dyDescent="0.25">
      <c r="CM1232" t="s">
        <v>639</v>
      </c>
      <c r="CN1232" t="s">
        <v>6</v>
      </c>
      <c r="CO1232" t="s">
        <v>50</v>
      </c>
      <c r="CP1232">
        <v>46112</v>
      </c>
      <c r="CQ1232">
        <v>1</v>
      </c>
      <c r="CR1232">
        <v>1</v>
      </c>
      <c r="CT1232">
        <v>1</v>
      </c>
      <c r="CV1232">
        <v>7.6388888888888893E-4</v>
      </c>
      <c r="CW1232">
        <v>7.6388888888888893E-4</v>
      </c>
      <c r="CX1232">
        <v>0.21212962962962964</v>
      </c>
      <c r="CY1232">
        <v>0.18037037037037038</v>
      </c>
      <c r="CZ1232">
        <v>93</v>
      </c>
      <c r="DA1232">
        <v>121</v>
      </c>
      <c r="DB1232">
        <v>10</v>
      </c>
      <c r="DC1232">
        <v>1.2</v>
      </c>
      <c r="DD1232">
        <v>32885</v>
      </c>
      <c r="DE1232">
        <v>0.1075</v>
      </c>
      <c r="DM1232">
        <v>32</v>
      </c>
    </row>
    <row r="1233" spans="91:118" x14ac:dyDescent="0.25">
      <c r="CM1233" t="s">
        <v>639</v>
      </c>
      <c r="CN1233" t="s">
        <v>6</v>
      </c>
      <c r="CO1233" t="s">
        <v>11</v>
      </c>
      <c r="CP1233">
        <v>46085</v>
      </c>
      <c r="CQ1233">
        <v>1</v>
      </c>
      <c r="CR1233">
        <v>1</v>
      </c>
      <c r="CT1233">
        <v>1</v>
      </c>
      <c r="CV1233">
        <v>6.9444444444444444E-5</v>
      </c>
      <c r="CW1233">
        <v>6.9444444444444444E-5</v>
      </c>
      <c r="CX1233">
        <v>0.21344907407407407</v>
      </c>
      <c r="CY1233">
        <v>0.13623842592592592</v>
      </c>
      <c r="CZ1233">
        <v>138</v>
      </c>
      <c r="DA1233">
        <v>246</v>
      </c>
      <c r="DB1233">
        <v>32</v>
      </c>
      <c r="DC1233">
        <v>1.46875</v>
      </c>
      <c r="DD1233">
        <v>22664</v>
      </c>
      <c r="DE1233">
        <v>0.2319</v>
      </c>
      <c r="DM1233">
        <v>32</v>
      </c>
    </row>
    <row r="1234" spans="91:118" x14ac:dyDescent="0.25">
      <c r="CM1234" t="s">
        <v>639</v>
      </c>
      <c r="CN1234" t="s">
        <v>3</v>
      </c>
      <c r="CO1234" t="s">
        <v>29</v>
      </c>
      <c r="CP1234">
        <v>46112</v>
      </c>
      <c r="CQ1234">
        <v>1</v>
      </c>
      <c r="CR1234">
        <v>1</v>
      </c>
      <c r="CS1234">
        <v>1</v>
      </c>
      <c r="CV1234">
        <v>6.7245370370370367E-3</v>
      </c>
      <c r="CW1234">
        <v>6.7245370370370367E-3</v>
      </c>
      <c r="CX1234">
        <v>0.16149305555555554</v>
      </c>
      <c r="CY1234">
        <v>0.20564814814814814</v>
      </c>
      <c r="CZ1234">
        <v>89</v>
      </c>
      <c r="DA1234">
        <v>134</v>
      </c>
      <c r="DB1234">
        <v>16</v>
      </c>
      <c r="DC1234">
        <v>1.375</v>
      </c>
      <c r="DD1234">
        <v>25233</v>
      </c>
      <c r="DE1234">
        <v>0.17979999999999999</v>
      </c>
      <c r="DM1234">
        <v>32</v>
      </c>
    </row>
    <row r="1235" spans="91:118" x14ac:dyDescent="0.25">
      <c r="CM1235" t="s">
        <v>639</v>
      </c>
      <c r="CN1235" t="s">
        <v>3</v>
      </c>
      <c r="CO1235" t="s">
        <v>38</v>
      </c>
      <c r="CP1235">
        <v>46106</v>
      </c>
      <c r="CQ1235">
        <v>1</v>
      </c>
      <c r="CR1235">
        <v>1</v>
      </c>
      <c r="CT1235">
        <v>1</v>
      </c>
      <c r="CV1235">
        <v>1.0416666666666667E-3</v>
      </c>
      <c r="CW1235">
        <v>1.0416666666666667E-3</v>
      </c>
      <c r="CX1235">
        <v>0.16501157407407407</v>
      </c>
      <c r="CY1235">
        <v>0.15366898148148148</v>
      </c>
      <c r="CZ1235">
        <v>84</v>
      </c>
      <c r="DA1235">
        <v>119</v>
      </c>
      <c r="DB1235">
        <v>27</v>
      </c>
      <c r="DC1235" t="s">
        <v>1180</v>
      </c>
      <c r="DD1235">
        <v>17845</v>
      </c>
      <c r="DE1235">
        <v>0.32140000000000002</v>
      </c>
      <c r="DF1235">
        <v>1</v>
      </c>
      <c r="DG1235">
        <v>3.6999999999999998E-2</v>
      </c>
      <c r="DH1235">
        <v>1000</v>
      </c>
      <c r="DI1235">
        <v>1000</v>
      </c>
      <c r="DM1235">
        <v>32</v>
      </c>
    </row>
    <row r="1236" spans="91:118" x14ac:dyDescent="0.25">
      <c r="CM1236" t="s">
        <v>639</v>
      </c>
      <c r="CN1236" t="s">
        <v>6</v>
      </c>
      <c r="CO1236" t="s">
        <v>26</v>
      </c>
      <c r="CP1236">
        <v>46099</v>
      </c>
      <c r="CQ1236">
        <v>1</v>
      </c>
      <c r="CR1236">
        <v>1</v>
      </c>
      <c r="CV1236">
        <v>0</v>
      </c>
      <c r="CW1236">
        <v>0</v>
      </c>
      <c r="CX1236">
        <v>0</v>
      </c>
      <c r="CY1236">
        <v>0</v>
      </c>
      <c r="DM1236">
        <v>30</v>
      </c>
    </row>
    <row r="1237" spans="91:118" x14ac:dyDescent="0.25">
      <c r="CM1237" t="s">
        <v>639</v>
      </c>
      <c r="CN1237" t="s">
        <v>6</v>
      </c>
      <c r="CO1237" t="s">
        <v>26</v>
      </c>
      <c r="CP1237">
        <v>46104</v>
      </c>
      <c r="CQ1237">
        <v>1</v>
      </c>
      <c r="CR1237">
        <v>1</v>
      </c>
      <c r="CV1237">
        <v>0</v>
      </c>
      <c r="CW1237">
        <v>0</v>
      </c>
      <c r="CX1237">
        <v>0</v>
      </c>
      <c r="CY1237">
        <v>0</v>
      </c>
      <c r="DM1237">
        <v>30</v>
      </c>
    </row>
    <row r="1238" spans="91:118" x14ac:dyDescent="0.25">
      <c r="CM1238" t="s">
        <v>639</v>
      </c>
      <c r="CN1238" t="s">
        <v>6</v>
      </c>
      <c r="CO1238" t="s">
        <v>37</v>
      </c>
      <c r="CP1238">
        <v>46104</v>
      </c>
      <c r="CQ1238">
        <v>1</v>
      </c>
      <c r="CR1238">
        <v>1</v>
      </c>
      <c r="CU1238">
        <v>1</v>
      </c>
      <c r="CV1238">
        <v>0</v>
      </c>
      <c r="CW1238">
        <v>0</v>
      </c>
      <c r="CX1238">
        <v>0</v>
      </c>
      <c r="CY1238">
        <v>0</v>
      </c>
      <c r="DM1238">
        <v>30</v>
      </c>
    </row>
    <row r="1239" spans="91:118" x14ac:dyDescent="0.25">
      <c r="CM1239" t="s">
        <v>639</v>
      </c>
      <c r="CN1239" t="s">
        <v>6</v>
      </c>
      <c r="CO1239" t="s">
        <v>35</v>
      </c>
      <c r="CP1239">
        <v>46111</v>
      </c>
      <c r="CQ1239">
        <v>1</v>
      </c>
      <c r="CR1239">
        <v>1</v>
      </c>
      <c r="CT1239">
        <v>1</v>
      </c>
      <c r="CV1239">
        <v>1.3888888888888889E-4</v>
      </c>
      <c r="CW1239">
        <v>1.3888888888888889E-4</v>
      </c>
      <c r="CX1239">
        <v>0.21001157407407409</v>
      </c>
      <c r="CY1239">
        <v>0.18041666666666667</v>
      </c>
      <c r="CZ1239">
        <v>95</v>
      </c>
      <c r="DA1239">
        <v>143</v>
      </c>
      <c r="DB1239">
        <v>19</v>
      </c>
      <c r="DC1239" t="s">
        <v>687</v>
      </c>
      <c r="DD1239">
        <v>27073</v>
      </c>
      <c r="DE1239">
        <v>0.2</v>
      </c>
      <c r="DF1239">
        <v>1</v>
      </c>
      <c r="DG1239">
        <v>5.2600000000000001E-2</v>
      </c>
      <c r="DH1239">
        <v>1000</v>
      </c>
      <c r="DI1239">
        <v>1000</v>
      </c>
      <c r="DM1239">
        <v>30</v>
      </c>
    </row>
    <row r="1240" spans="91:118" x14ac:dyDescent="0.25">
      <c r="CM1240" t="s">
        <v>639</v>
      </c>
      <c r="CN1240" t="s">
        <v>6</v>
      </c>
      <c r="CO1240" t="s">
        <v>50</v>
      </c>
      <c r="CP1240">
        <v>46083</v>
      </c>
      <c r="CQ1240">
        <v>1</v>
      </c>
      <c r="CR1240">
        <v>1</v>
      </c>
      <c r="CV1240">
        <v>4.6296296296296294E-5</v>
      </c>
      <c r="CW1240">
        <v>4.6296296296296294E-5</v>
      </c>
      <c r="CX1240">
        <v>0.23627314814814815</v>
      </c>
      <c r="CY1240">
        <v>6.0972222222222219E-2</v>
      </c>
      <c r="CZ1240">
        <v>86</v>
      </c>
      <c r="DA1240">
        <v>136</v>
      </c>
      <c r="DB1240">
        <v>23</v>
      </c>
      <c r="DC1240" t="s">
        <v>959</v>
      </c>
      <c r="DD1240">
        <v>21660</v>
      </c>
      <c r="DE1240">
        <v>0.26740000000000003</v>
      </c>
      <c r="DF1240">
        <v>2</v>
      </c>
      <c r="DG1240">
        <v>8.6999999999999994E-2</v>
      </c>
      <c r="DH1240">
        <v>645</v>
      </c>
      <c r="DI1240">
        <v>323</v>
      </c>
      <c r="DJ1240">
        <v>360</v>
      </c>
      <c r="DK1240">
        <v>0.55810000000000004</v>
      </c>
      <c r="DM1240">
        <v>30</v>
      </c>
      <c r="DN1240">
        <v>360</v>
      </c>
    </row>
    <row r="1241" spans="91:118" x14ac:dyDescent="0.25">
      <c r="CM1241" t="s">
        <v>639</v>
      </c>
      <c r="CN1241" t="s">
        <v>3</v>
      </c>
      <c r="CO1241" t="s">
        <v>174</v>
      </c>
      <c r="CP1241">
        <v>46084</v>
      </c>
      <c r="CQ1241">
        <v>1</v>
      </c>
      <c r="CR1241">
        <v>1</v>
      </c>
      <c r="CT1241">
        <v>1</v>
      </c>
      <c r="CV1241">
        <v>1.1574074074074073E-5</v>
      </c>
      <c r="CW1241">
        <v>1.1574074074074073E-5</v>
      </c>
      <c r="CX1241">
        <v>0.31959490740740742</v>
      </c>
      <c r="CY1241">
        <v>0.11761574074074074</v>
      </c>
      <c r="CZ1241">
        <v>267</v>
      </c>
      <c r="DA1241">
        <v>319</v>
      </c>
      <c r="DB1241">
        <v>30</v>
      </c>
      <c r="DC1241" t="s">
        <v>815</v>
      </c>
      <c r="DD1241">
        <v>23485</v>
      </c>
      <c r="DE1241">
        <v>0.1124</v>
      </c>
      <c r="DF1241">
        <v>1</v>
      </c>
      <c r="DG1241">
        <v>3.3300000000000003E-2</v>
      </c>
      <c r="DH1241">
        <v>285</v>
      </c>
      <c r="DI1241">
        <v>285</v>
      </c>
      <c r="DM1241">
        <v>30</v>
      </c>
    </row>
    <row r="1242" spans="91:118" x14ac:dyDescent="0.25">
      <c r="CM1242" t="s">
        <v>639</v>
      </c>
      <c r="CN1242" t="s">
        <v>3</v>
      </c>
      <c r="CO1242" t="s">
        <v>174</v>
      </c>
      <c r="CP1242">
        <v>46107</v>
      </c>
      <c r="CQ1242">
        <v>1</v>
      </c>
      <c r="CR1242">
        <v>1</v>
      </c>
      <c r="CT1242">
        <v>1</v>
      </c>
      <c r="CV1242">
        <v>0</v>
      </c>
      <c r="CW1242">
        <v>0</v>
      </c>
      <c r="CX1242">
        <v>0.20177083333333334</v>
      </c>
      <c r="CY1242">
        <v>0.14493055555555556</v>
      </c>
      <c r="CZ1242">
        <v>97</v>
      </c>
      <c r="DA1242">
        <v>152</v>
      </c>
      <c r="DB1242">
        <v>21</v>
      </c>
      <c r="DC1242" t="s">
        <v>683</v>
      </c>
      <c r="DD1242">
        <v>21323</v>
      </c>
      <c r="DE1242">
        <v>0.2165</v>
      </c>
      <c r="DM1242">
        <v>28</v>
      </c>
    </row>
    <row r="1243" spans="91:118" x14ac:dyDescent="0.25">
      <c r="CM1243" t="s">
        <v>639</v>
      </c>
      <c r="CN1243" t="s">
        <v>3</v>
      </c>
      <c r="CO1243" t="s">
        <v>493</v>
      </c>
      <c r="CP1243">
        <v>46084</v>
      </c>
      <c r="CQ1243">
        <v>1</v>
      </c>
      <c r="CR1243">
        <v>1</v>
      </c>
      <c r="CT1243">
        <v>1</v>
      </c>
      <c r="CV1243">
        <v>1.5972222222222223E-3</v>
      </c>
      <c r="CW1243">
        <v>1.5972222222222223E-3</v>
      </c>
      <c r="CX1243">
        <v>0.35878472222222224</v>
      </c>
      <c r="CY1243">
        <v>6.8726851851851858E-2</v>
      </c>
      <c r="CZ1243">
        <v>238</v>
      </c>
      <c r="DA1243">
        <v>300</v>
      </c>
      <c r="DB1243">
        <v>62</v>
      </c>
      <c r="DC1243" t="s">
        <v>1001</v>
      </c>
      <c r="DD1243">
        <v>18036</v>
      </c>
      <c r="DE1243">
        <v>0.26050000000000001</v>
      </c>
      <c r="DM1243">
        <v>28</v>
      </c>
    </row>
    <row r="1244" spans="91:118" x14ac:dyDescent="0.25">
      <c r="CM1244" t="s">
        <v>639</v>
      </c>
      <c r="CN1244" t="s">
        <v>3</v>
      </c>
      <c r="CO1244" t="s">
        <v>493</v>
      </c>
      <c r="CP1244">
        <v>46090</v>
      </c>
      <c r="CQ1244">
        <v>1</v>
      </c>
      <c r="CR1244">
        <v>1</v>
      </c>
      <c r="CT1244">
        <v>1</v>
      </c>
      <c r="CV1244">
        <v>0</v>
      </c>
      <c r="CW1244">
        <v>0</v>
      </c>
      <c r="CX1244">
        <v>0.26020833333333332</v>
      </c>
      <c r="CY1244">
        <v>6.177083333333333E-2</v>
      </c>
      <c r="CZ1244">
        <v>218</v>
      </c>
      <c r="DA1244">
        <v>310</v>
      </c>
      <c r="DB1244">
        <v>27</v>
      </c>
      <c r="DC1244" t="s">
        <v>1034</v>
      </c>
      <c r="DD1244">
        <v>11116</v>
      </c>
      <c r="DE1244">
        <v>0.1239</v>
      </c>
      <c r="DM1244">
        <v>28</v>
      </c>
    </row>
    <row r="1245" spans="91:118" x14ac:dyDescent="0.25">
      <c r="CM1245" t="s">
        <v>639</v>
      </c>
      <c r="CN1245" t="s">
        <v>3</v>
      </c>
      <c r="CO1245" t="s">
        <v>96</v>
      </c>
      <c r="CP1245">
        <v>46107</v>
      </c>
      <c r="CQ1245">
        <v>1</v>
      </c>
      <c r="CR1245">
        <v>1</v>
      </c>
      <c r="CT1245">
        <v>1</v>
      </c>
      <c r="CV1245">
        <v>1.7592592592592592E-3</v>
      </c>
      <c r="CW1245">
        <v>1.7592592592592592E-3</v>
      </c>
      <c r="CX1245">
        <v>0.21741898148148148</v>
      </c>
      <c r="CY1245">
        <v>0.12752314814814814</v>
      </c>
      <c r="CZ1245">
        <v>85</v>
      </c>
      <c r="DA1245">
        <v>164</v>
      </c>
      <c r="DB1245">
        <v>19</v>
      </c>
      <c r="DC1245" t="s">
        <v>696</v>
      </c>
      <c r="DD1245">
        <v>26230</v>
      </c>
      <c r="DE1245">
        <v>0.2235</v>
      </c>
      <c r="DM1245">
        <v>28</v>
      </c>
    </row>
    <row r="1246" spans="91:118" x14ac:dyDescent="0.25">
      <c r="CM1246" t="s">
        <v>639</v>
      </c>
      <c r="CN1246" t="s">
        <v>3</v>
      </c>
      <c r="CO1246" t="s">
        <v>68</v>
      </c>
      <c r="CP1246">
        <v>46090</v>
      </c>
      <c r="CQ1246">
        <v>1</v>
      </c>
      <c r="CR1246">
        <v>1</v>
      </c>
      <c r="CT1246">
        <v>1</v>
      </c>
      <c r="CV1246">
        <v>1.273148148148148E-4</v>
      </c>
      <c r="CW1246">
        <v>1.273148148148148E-4</v>
      </c>
      <c r="CX1246">
        <v>0.22894675925925925</v>
      </c>
      <c r="CY1246">
        <v>6.789351851851852E-2</v>
      </c>
      <c r="CZ1246">
        <v>93</v>
      </c>
      <c r="DA1246">
        <v>164</v>
      </c>
      <c r="DB1246">
        <v>8</v>
      </c>
      <c r="DC1246">
        <v>1.25</v>
      </c>
      <c r="DD1246">
        <v>77669</v>
      </c>
      <c r="DE1246">
        <v>8.5999999999999993E-2</v>
      </c>
      <c r="DM1246">
        <v>28</v>
      </c>
    </row>
    <row r="1247" spans="91:118" x14ac:dyDescent="0.25">
      <c r="CM1247" t="s">
        <v>639</v>
      </c>
      <c r="CN1247" t="s">
        <v>3</v>
      </c>
      <c r="CO1247" t="s">
        <v>31</v>
      </c>
      <c r="CP1247">
        <v>46083</v>
      </c>
      <c r="CQ1247">
        <v>1</v>
      </c>
      <c r="CR1247">
        <v>1</v>
      </c>
      <c r="CU1247">
        <v>1</v>
      </c>
      <c r="CV1247">
        <v>0</v>
      </c>
      <c r="CW1247">
        <v>0</v>
      </c>
      <c r="CX1247">
        <v>0</v>
      </c>
      <c r="CY1247">
        <v>0</v>
      </c>
      <c r="DM1247">
        <v>26</v>
      </c>
    </row>
    <row r="1248" spans="91:118" x14ac:dyDescent="0.25">
      <c r="CM1248" t="s">
        <v>639</v>
      </c>
      <c r="CN1248" t="s">
        <v>3</v>
      </c>
      <c r="CO1248" t="s">
        <v>78</v>
      </c>
      <c r="CP1248">
        <v>46083</v>
      </c>
      <c r="CQ1248">
        <v>1</v>
      </c>
      <c r="CR1248">
        <v>1</v>
      </c>
      <c r="CV1248">
        <v>0</v>
      </c>
      <c r="CW1248">
        <v>0</v>
      </c>
      <c r="CX1248">
        <v>0.20651620370370372</v>
      </c>
      <c r="CY1248">
        <v>0.14796296296296296</v>
      </c>
      <c r="CZ1248">
        <v>33</v>
      </c>
      <c r="DA1248">
        <v>59</v>
      </c>
      <c r="DB1248">
        <v>14</v>
      </c>
      <c r="DC1248" t="s">
        <v>767</v>
      </c>
      <c r="DD1248">
        <v>26032</v>
      </c>
      <c r="DE1248">
        <v>0.42420000000000002</v>
      </c>
      <c r="DM1248">
        <v>26</v>
      </c>
    </row>
    <row r="1249" spans="91:117" x14ac:dyDescent="0.25">
      <c r="CM1249" t="s">
        <v>639</v>
      </c>
      <c r="CN1249" t="s">
        <v>3</v>
      </c>
      <c r="CO1249" t="s">
        <v>76</v>
      </c>
      <c r="CP1249">
        <v>46083</v>
      </c>
      <c r="CQ1249">
        <v>1</v>
      </c>
      <c r="CR1249">
        <v>1</v>
      </c>
      <c r="CS1249">
        <v>1</v>
      </c>
      <c r="CV1249">
        <v>8.0439814814814811E-2</v>
      </c>
      <c r="CW1249">
        <v>8.0439814814814811E-2</v>
      </c>
      <c r="CX1249">
        <v>0.199375</v>
      </c>
      <c r="CY1249">
        <v>7.615740740740741E-2</v>
      </c>
      <c r="CZ1249">
        <v>47</v>
      </c>
      <c r="DA1249">
        <v>71</v>
      </c>
      <c r="DB1249">
        <v>16</v>
      </c>
      <c r="DC1249">
        <v>1.9375</v>
      </c>
      <c r="DD1249">
        <v>16052</v>
      </c>
      <c r="DE1249">
        <v>0.34039999999999998</v>
      </c>
      <c r="DM1249">
        <v>26</v>
      </c>
    </row>
    <row r="1250" spans="91:117" x14ac:dyDescent="0.25">
      <c r="CM1250" t="s">
        <v>639</v>
      </c>
      <c r="CN1250" t="s">
        <v>125</v>
      </c>
      <c r="CO1250" t="s">
        <v>10</v>
      </c>
      <c r="CP1250">
        <v>46083</v>
      </c>
      <c r="CQ1250">
        <v>1</v>
      </c>
      <c r="CR1250">
        <v>1</v>
      </c>
      <c r="CV1250">
        <v>0</v>
      </c>
      <c r="CW1250">
        <v>0</v>
      </c>
      <c r="CX1250">
        <v>0</v>
      </c>
      <c r="CY1250">
        <v>0</v>
      </c>
      <c r="DM1250">
        <v>24</v>
      </c>
    </row>
    <row r="1251" spans="91:117" x14ac:dyDescent="0.25">
      <c r="CM1251" t="s">
        <v>639</v>
      </c>
      <c r="CN1251" t="s">
        <v>6</v>
      </c>
      <c r="CO1251" t="s">
        <v>26</v>
      </c>
      <c r="CP1251">
        <v>46083</v>
      </c>
      <c r="CQ1251">
        <v>1</v>
      </c>
      <c r="CR1251">
        <v>1</v>
      </c>
      <c r="CV1251">
        <v>0</v>
      </c>
      <c r="CW1251">
        <v>0</v>
      </c>
      <c r="CX1251">
        <v>0</v>
      </c>
      <c r="CY1251">
        <v>0</v>
      </c>
      <c r="DM1251">
        <v>24</v>
      </c>
    </row>
    <row r="1252" spans="91:117" x14ac:dyDescent="0.25">
      <c r="CM1252" t="s">
        <v>639</v>
      </c>
      <c r="CN1252" t="s">
        <v>6</v>
      </c>
      <c r="CO1252" t="s">
        <v>26</v>
      </c>
      <c r="CP1252">
        <v>46085</v>
      </c>
      <c r="CQ1252">
        <v>1</v>
      </c>
      <c r="CR1252">
        <v>1</v>
      </c>
      <c r="CV1252">
        <v>0</v>
      </c>
      <c r="CW1252">
        <v>0</v>
      </c>
      <c r="CX1252">
        <v>0</v>
      </c>
      <c r="CY1252">
        <v>0</v>
      </c>
      <c r="DM1252">
        <v>24</v>
      </c>
    </row>
    <row r="1253" spans="91:117" x14ac:dyDescent="0.25">
      <c r="CM1253" t="s">
        <v>639</v>
      </c>
      <c r="CN1253" t="s">
        <v>6</v>
      </c>
      <c r="CO1253" t="s">
        <v>26</v>
      </c>
      <c r="CP1253">
        <v>46098</v>
      </c>
      <c r="CQ1253">
        <v>1</v>
      </c>
      <c r="CR1253">
        <v>1</v>
      </c>
      <c r="CV1253">
        <v>0</v>
      </c>
      <c r="CW1253">
        <v>0</v>
      </c>
      <c r="CX1253">
        <v>0</v>
      </c>
      <c r="CY1253">
        <v>0</v>
      </c>
      <c r="DM1253">
        <v>24</v>
      </c>
    </row>
    <row r="1254" spans="91:117" x14ac:dyDescent="0.25">
      <c r="CM1254" t="s">
        <v>639</v>
      </c>
      <c r="CN1254" t="s">
        <v>6</v>
      </c>
      <c r="CO1254" t="s">
        <v>26</v>
      </c>
      <c r="CP1254">
        <v>46111</v>
      </c>
      <c r="CQ1254">
        <v>1</v>
      </c>
      <c r="CR1254">
        <v>1</v>
      </c>
      <c r="CV1254">
        <v>0</v>
      </c>
      <c r="CW1254">
        <v>0</v>
      </c>
      <c r="CX1254">
        <v>0</v>
      </c>
      <c r="CY1254">
        <v>0</v>
      </c>
      <c r="DM1254">
        <v>24</v>
      </c>
    </row>
    <row r="1255" spans="91:117" x14ac:dyDescent="0.25">
      <c r="CM1255" t="s">
        <v>639</v>
      </c>
      <c r="CN1255" t="s">
        <v>6</v>
      </c>
      <c r="CO1255" t="s">
        <v>50</v>
      </c>
      <c r="CP1255">
        <v>46098</v>
      </c>
      <c r="CQ1255">
        <v>1</v>
      </c>
      <c r="CR1255">
        <v>1</v>
      </c>
      <c r="CU1255">
        <v>1</v>
      </c>
      <c r="CV1255">
        <v>0</v>
      </c>
      <c r="CW1255">
        <v>0</v>
      </c>
      <c r="CX1255">
        <v>0</v>
      </c>
      <c r="CY1255">
        <v>0</v>
      </c>
      <c r="DM1255">
        <v>24</v>
      </c>
    </row>
    <row r="1256" spans="91:117" x14ac:dyDescent="0.25">
      <c r="CM1256" t="s">
        <v>639</v>
      </c>
      <c r="CN1256" t="s">
        <v>3</v>
      </c>
      <c r="CO1256" t="s">
        <v>96</v>
      </c>
      <c r="CP1256">
        <v>46106</v>
      </c>
      <c r="CQ1256">
        <v>1</v>
      </c>
      <c r="CR1256">
        <v>1</v>
      </c>
      <c r="CU1256">
        <v>1</v>
      </c>
      <c r="CV1256">
        <v>0</v>
      </c>
      <c r="CW1256">
        <v>0</v>
      </c>
      <c r="CX1256">
        <v>0</v>
      </c>
      <c r="CY1256">
        <v>0</v>
      </c>
      <c r="DM1256">
        <v>20</v>
      </c>
    </row>
  </sheetData>
  <phoneticPr fontId="2" type="noConversion"/>
  <conditionalFormatting sqref="E3:E59">
    <cfRule type="containsText" dxfId="7" priority="2" operator="containsText" text="kenneth">
      <formula>NOT(ISERROR(SEARCH("kenneth",E3)))</formula>
    </cfRule>
  </conditionalFormatting>
  <conditionalFormatting sqref="R9:R61">
    <cfRule type="duplicateValues" dxfId="6" priority="59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1023"/>
  <sheetViews>
    <sheetView topLeftCell="CD8" zoomScale="80" zoomScaleNormal="80" workbookViewId="0">
      <selection activeCell="CE8" sqref="CE8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12" ht="26.25" x14ac:dyDescent="0.4">
      <c r="A3" s="62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2" t="e" cm="1">
        <f t="array" ref="C3">_xlfn.XLOOKUP(1,(TablaMeta[CONCAT]=$M$3&amp;$N$3&amp;D1_ABRIL_2026[[#This Row],[SUPER]])*(TablaMeta[SEGG]=D1_ABRIL_2026[[#This Row],[SEGMENTO]]),TablaMeta[Meta_Asesor])</f>
        <v>#N/A</v>
      </c>
      <c r="D3" s="63"/>
      <c r="E3" s="63" t="str">
        <f>D1_ABRIL_2026[[#This Row],[SUPER]]</f>
        <v>LICENCIA</v>
      </c>
      <c r="F3" s="62" t="s">
        <v>17</v>
      </c>
      <c r="G3" s="62"/>
      <c r="H3" s="62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112" x14ac:dyDescent="0.25">
      <c r="A4" s="62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2" t="e" cm="1">
        <f t="array" ref="C4">_xlfn.XLOOKUP(1,(TablaMeta[CONCAT]=$M$3&amp;$N$3&amp;D1_ABRIL_2026[[#This Row],[SUPER]])*(TablaMeta[SEGG]=D1_ABRIL_2026[[#This Row],[SEGMENTO]]),TablaMeta[Meta_Asesor])</f>
        <v>#N/A</v>
      </c>
      <c r="D4" s="63"/>
      <c r="E4" s="63" t="str">
        <f>D1_ABRIL_2026[[#This Row],[SUPER]]</f>
        <v>VACACIONES</v>
      </c>
      <c r="F4" s="62" t="s">
        <v>78</v>
      </c>
      <c r="G4" s="62"/>
      <c r="H4" s="62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112" x14ac:dyDescent="0.25">
      <c r="A5" s="62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2" t="e" cm="1">
        <f t="array" ref="C5">_xlfn.XLOOKUP(1,(TablaMeta[CONCAT]=$M$3&amp;$N$3&amp;D1_ABRIL_2026[[#This Row],[SUPER]])*(TablaMeta[SEGG]=D1_ABRIL_2026[[#This Row],[SEGMENTO]]),TablaMeta[Meta_Asesor])</f>
        <v>#N/A</v>
      </c>
      <c r="D5" s="63"/>
      <c r="E5" s="63" t="str">
        <f>D1_ABRIL_2026[[#This Row],[SUPER]]</f>
        <v>VACACIONES</v>
      </c>
      <c r="F5" s="62" t="s">
        <v>19</v>
      </c>
      <c r="G5" s="62"/>
      <c r="H5" s="62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T5" s="45"/>
    </row>
    <row r="6" spans="1:112" x14ac:dyDescent="0.25">
      <c r="A6" s="66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2" t="e" cm="1">
        <f t="array" ref="C6">_xlfn.XLOOKUP(1,(TablaMeta[CONCAT]=$M$3&amp;$N$3&amp;D1_ABRIL_2026[[#This Row],[SUPER]])*(TablaMeta[SEGG]=D1_ABRIL_2026[[#This Row],[SEGMENTO]]),TablaMeta[Meta_Asesor])</f>
        <v>#N/A</v>
      </c>
      <c r="D6" s="63"/>
      <c r="E6" s="67" t="str">
        <f>D1_ABRIL_2026[[#This Row],[SUPER]]</f>
        <v>VACACIONES</v>
      </c>
      <c r="F6" s="66" t="s">
        <v>51</v>
      </c>
      <c r="G6" s="73"/>
      <c r="H6" s="66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0.85661855670103093</v>
      </c>
      <c r="E7" s="35" t="str">
        <f>D1_ABRIL_2026[[#This Row],[SUPER]]</f>
        <v>JORGE</v>
      </c>
      <c r="F7" s="34" t="s">
        <v>23</v>
      </c>
      <c r="G7" s="36">
        <v>41546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0.89676288659793812</v>
      </c>
      <c r="E8" s="35" t="str">
        <f>D1_ABRIL_2026[[#This Row],[SUPER]]</f>
        <v>JORGE</v>
      </c>
      <c r="F8" s="34" t="s">
        <v>24</v>
      </c>
      <c r="G8" s="36">
        <v>43493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514</v>
      </c>
      <c r="AI8" s="13" t="s">
        <v>515</v>
      </c>
      <c r="AJ8" s="13" t="s">
        <v>516</v>
      </c>
      <c r="AK8" s="13" t="s">
        <v>517</v>
      </c>
      <c r="AL8" s="13" t="s">
        <v>518</v>
      </c>
      <c r="AM8" s="13" t="s">
        <v>528</v>
      </c>
      <c r="AN8" s="13" t="s">
        <v>532</v>
      </c>
      <c r="AO8" s="13" t="s">
        <v>519</v>
      </c>
      <c r="AP8" s="13" t="s">
        <v>520</v>
      </c>
      <c r="AQ8" s="13" t="s">
        <v>521</v>
      </c>
      <c r="AR8" s="13" t="s">
        <v>522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514</v>
      </c>
      <c r="BO8" s="19" t="s">
        <v>515</v>
      </c>
      <c r="BP8" s="19" t="s">
        <v>516</v>
      </c>
      <c r="BQ8" s="19" t="s">
        <v>517</v>
      </c>
      <c r="BR8" s="19" t="s">
        <v>518</v>
      </c>
      <c r="BS8" s="19" t="s">
        <v>528</v>
      </c>
      <c r="BT8" s="19" t="s">
        <v>532</v>
      </c>
      <c r="BU8" s="19" t="s">
        <v>519</v>
      </c>
      <c r="BV8" s="19" t="s">
        <v>520</v>
      </c>
      <c r="BW8" s="19" t="s">
        <v>521</v>
      </c>
      <c r="BX8" s="19" t="s">
        <v>522</v>
      </c>
      <c r="BY8" s="18" t="s">
        <v>134</v>
      </c>
      <c r="CA8" s="74" t="s">
        <v>627</v>
      </c>
      <c r="CB8" s="74" t="s">
        <v>533</v>
      </c>
      <c r="CC8" s="74" t="s">
        <v>503</v>
      </c>
      <c r="CD8" s="74" t="s">
        <v>525</v>
      </c>
      <c r="CE8" s="74" t="s">
        <v>529</v>
      </c>
      <c r="CG8" s="87" t="s">
        <v>642</v>
      </c>
      <c r="CH8" s="86" t="s">
        <v>643</v>
      </c>
      <c r="CI8" s="86" t="s">
        <v>644</v>
      </c>
      <c r="CJ8" s="86" t="s">
        <v>645</v>
      </c>
      <c r="CK8" s="86" t="s">
        <v>646</v>
      </c>
      <c r="CL8" s="86" t="s">
        <v>673</v>
      </c>
      <c r="CM8" s="86" t="s">
        <v>647</v>
      </c>
      <c r="CN8" s="86" t="s">
        <v>648</v>
      </c>
      <c r="CO8" s="86" t="s">
        <v>649</v>
      </c>
      <c r="CP8" s="86" t="s">
        <v>650</v>
      </c>
      <c r="CQ8" s="86" t="s">
        <v>651</v>
      </c>
      <c r="CR8" s="86" t="s">
        <v>652</v>
      </c>
      <c r="CS8" s="86" t="s">
        <v>653</v>
      </c>
      <c r="CT8" s="86" t="s">
        <v>654</v>
      </c>
      <c r="CU8" s="86" t="s">
        <v>655</v>
      </c>
      <c r="CV8" s="86" t="s">
        <v>656</v>
      </c>
      <c r="CW8" s="86" t="s">
        <v>657</v>
      </c>
      <c r="CX8" s="86" t="s">
        <v>658</v>
      </c>
      <c r="CY8" s="86" t="s">
        <v>659</v>
      </c>
      <c r="CZ8" s="86" t="s">
        <v>660</v>
      </c>
      <c r="DA8" s="86" t="s">
        <v>661</v>
      </c>
      <c r="DB8" s="86" t="s">
        <v>674</v>
      </c>
      <c r="DC8" s="86" t="s">
        <v>662</v>
      </c>
      <c r="DD8" s="86" t="s">
        <v>663</v>
      </c>
      <c r="DE8" s="86" t="s">
        <v>665</v>
      </c>
      <c r="DF8" s="86" t="s">
        <v>666</v>
      </c>
      <c r="DG8" s="86" t="s">
        <v>667</v>
      </c>
      <c r="DH8" s="88" t="s">
        <v>664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0.92208247422680412</v>
      </c>
      <c r="E9" s="35" t="str">
        <f>D1_ABRIL_2026[[#This Row],[SUPER]]</f>
        <v>JORGE</v>
      </c>
      <c r="F9" s="34" t="s">
        <v>13</v>
      </c>
      <c r="G9" s="36">
        <v>44721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DATA_ABRIL_2026[[#This Row],[RECUPERO]]/DATA_ABRIL_2026[[#This Row],[META]]</f>
        <v>0.41509278350515466</v>
      </c>
      <c r="N9" s="5" t="str" cm="1">
        <f t="array" ref="N9">IF(DATA_ABRIL_2026[[#This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IFERROR(VLOOKUP(DATA_ABRIL_2026[[#This Row],[ASER_]],$B:$G,4,0),"")</f>
        <v>JOHAN</v>
      </c>
      <c r="P9" s="6">
        <f>SUM(DATA_ABRIL_2026[[#This Row],[1]:[29]])</f>
        <v>20132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M9">
        <v>3557</v>
      </c>
      <c r="AP9">
        <v>1500</v>
      </c>
      <c r="AR9">
        <v>600</v>
      </c>
      <c r="AS9" s="55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403526</v>
      </c>
      <c r="AW9" s="16">
        <f>IFERROR(DITE_ABRIL_2026[[#This Row],[RECUPERO SUPERVISOR]]/DITE_ABRIL_2026[[#This Row],[META SUPER]],"")</f>
        <v>1.4446882932295564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206629.32</v>
      </c>
      <c r="BR9" s="46">
        <v>210189.32</v>
      </c>
      <c r="BS9" s="46">
        <v>213689.32</v>
      </c>
      <c r="BT9" s="46">
        <v>213689.32</v>
      </c>
      <c r="BU9" s="46">
        <v>248156.32</v>
      </c>
      <c r="BV9" s="46">
        <v>275106.32</v>
      </c>
      <c r="BW9" s="46">
        <v>334426.32</v>
      </c>
      <c r="BX9" s="46">
        <v>403526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639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0.30773835051546389</v>
      </c>
      <c r="E10" s="35" t="str">
        <f>D1_ABRIL_2026[[#This Row],[SUPER]]</f>
        <v>JORGE</v>
      </c>
      <c r="F10" s="34" t="s">
        <v>37</v>
      </c>
      <c r="G10" s="36">
        <v>14925.31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DATA_ABRIL_2026[[#This Row],[RECUPERO]]/DATA_ABRIL_2026[[#This Row],[META]]</f>
        <v>0.97153571428571428</v>
      </c>
      <c r="N10" s="5" t="str" cm="1">
        <f t="array" ref="N10">IF(DATA_ABRIL_2026[[#This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IFERROR(VLOOKUP(DATA_ABRIL_2026[[#This Row],[ASER_]],$B:$G,4,0),"")</f>
        <v>SANDY</v>
      </c>
      <c r="P10" s="6">
        <f>SUM(DATA_ABRIL_2026[[#This Row],[1]:[29]])</f>
        <v>27203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I10">
        <v>4910</v>
      </c>
      <c r="AJ10">
        <v>500</v>
      </c>
      <c r="AP10">
        <v>750</v>
      </c>
      <c r="AQ10">
        <v>7000</v>
      </c>
      <c r="AR10">
        <v>6500</v>
      </c>
      <c r="AS10" s="55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</v>
      </c>
      <c r="AW10" s="17">
        <f>IFERROR(DITE_ABRIL_2026[[#This Row],[RECUPERO SUPERVISOR]]/DITE_ABRIL_2026[[#This Row],[META SUPER]],"")</f>
        <v>1.0903793866059266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222758.96</v>
      </c>
      <c r="BQ10" s="46">
        <v>228613.96</v>
      </c>
      <c r="BR10" s="46">
        <v>266813.95999999996</v>
      </c>
      <c r="BS10" s="46">
        <v>270305.95999999996</v>
      </c>
      <c r="BT10" s="46">
        <v>270305.95999999996</v>
      </c>
      <c r="BU10" s="46">
        <v>279610.95999999996</v>
      </c>
      <c r="BV10" s="46">
        <v>299427.95999999996</v>
      </c>
      <c r="BW10" s="46">
        <v>333147.95999999996</v>
      </c>
      <c r="BX10" s="46">
        <v>395413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639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736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0.49746371134020612</v>
      </c>
      <c r="E11" s="35" t="str">
        <f>D1_ABRIL_2026[[#This Row],[SUPER]]</f>
        <v>JORGE</v>
      </c>
      <c r="F11" t="s">
        <v>81</v>
      </c>
      <c r="G11" s="36">
        <v>24126.989999999998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DATA_ABRIL_2026[[#This Row],[RECUPERO]]/DATA_ABRIL_2026[[#This Row],[META]]</f>
        <v>1.0705199999999999</v>
      </c>
      <c r="N11" s="5" t="str" cm="1">
        <f t="array" ref="N11">IF(DATA_ABRIL_2026[[#This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IFERROR(VLOOKUP(DATA_ABRIL_2026[[#This Row],[ASER_]],$B:$G,4,0),"")</f>
        <v>LEONOR</v>
      </c>
      <c r="P11" s="6">
        <f>SUM(DATA_ABRIL_2026[[#This Row],[1]:[29]])</f>
        <v>26763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4500</v>
      </c>
      <c r="AC11">
        <v>5000</v>
      </c>
      <c r="AE11">
        <v>5000</v>
      </c>
      <c r="AF11">
        <v>273</v>
      </c>
      <c r="AI11">
        <v>4000</v>
      </c>
      <c r="AJ11">
        <v>5500</v>
      </c>
      <c r="AS11" s="55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298539</v>
      </c>
      <c r="AW11" s="16">
        <f>IFERROR(DITE_ABRIL_2026[[#This Row],[RECUPERO SUPERVISOR]]/DITE_ABRIL_2026[[#This Row],[META SUPER]],"")</f>
        <v>0.56377576553013498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45926.5</v>
      </c>
      <c r="BF11" s="46">
        <v>60902.5</v>
      </c>
      <c r="BG11" s="46">
        <v>60902.5</v>
      </c>
      <c r="BH11" s="46">
        <v>68072.5</v>
      </c>
      <c r="BI11" s="46">
        <v>73272.5</v>
      </c>
      <c r="BJ11" s="46">
        <v>82912.5</v>
      </c>
      <c r="BK11" s="46">
        <v>88172.5</v>
      </c>
      <c r="BL11" s="46">
        <v>112677.5</v>
      </c>
      <c r="BM11" s="46">
        <v>116327.5</v>
      </c>
      <c r="BN11" s="46">
        <v>135594.79999999999</v>
      </c>
      <c r="BO11" s="46">
        <v>153741.78999999998</v>
      </c>
      <c r="BP11" s="46">
        <v>174621.78999999998</v>
      </c>
      <c r="BQ11" s="46">
        <v>196578.78999999998</v>
      </c>
      <c r="BR11" s="46">
        <v>205424.78999999998</v>
      </c>
      <c r="BS11" s="46">
        <v>205424.78999999998</v>
      </c>
      <c r="BT11" s="46">
        <v>205837.78999999998</v>
      </c>
      <c r="BU11" s="46">
        <v>220237.78999999998</v>
      </c>
      <c r="BV11" s="46">
        <v>227887.78999999998</v>
      </c>
      <c r="BW11" s="46">
        <v>240401.09999999998</v>
      </c>
      <c r="BX11" s="46">
        <v>298539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639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770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0.43851546391752577</v>
      </c>
      <c r="E12" s="35" t="str">
        <f>D1_ABRIL_2026[[#This Row],[SUPER]]</f>
        <v>JORGE</v>
      </c>
      <c r="F12" t="s">
        <v>65</v>
      </c>
      <c r="G12" s="36">
        <v>21268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DATA_ABRIL_2026[[#This Row],[RECUPERO]]/DATA_ABRIL_2026[[#This Row],[META]]</f>
        <v>0.54187628865979387</v>
      </c>
      <c r="N12" s="5" t="str" cm="1">
        <f t="array" ref="N12">IF(DATA_ABRIL_2026[[#This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IFERROR(VLOOKUP(DATA_ABRIL_2026[[#This Row],[ASER_]],$B:$G,4,0),"")</f>
        <v>JOHAN</v>
      </c>
      <c r="P12" s="6">
        <f>SUM(DATA_ABRIL_2026[[#This Row],[1]:[29]])</f>
        <v>26281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J12">
        <v>2000</v>
      </c>
      <c r="AL12">
        <v>11350</v>
      </c>
      <c r="AO12">
        <v>700</v>
      </c>
      <c r="AP12">
        <v>1001</v>
      </c>
      <c r="AQ12">
        <v>3000</v>
      </c>
      <c r="AR12">
        <v>630</v>
      </c>
      <c r="AS12" s="55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472978</v>
      </c>
      <c r="AW12" s="17">
        <f>IFERROR(DITE_ABRIL_2026[[#This Row],[RECUPERO SUPERVISOR]]/DITE_ABRIL_2026[[#This Row],[META SUPER]],"")</f>
        <v>0.89319497294796379</v>
      </c>
      <c r="AX12" s="11" t="s">
        <v>125</v>
      </c>
      <c r="AY12" s="46">
        <v>45436.5</v>
      </c>
      <c r="AZ12" s="46">
        <v>46036.5</v>
      </c>
      <c r="BA12" s="46">
        <v>46036.5</v>
      </c>
      <c r="BB12" s="46">
        <v>68576.5</v>
      </c>
      <c r="BC12" s="46">
        <v>72647.5</v>
      </c>
      <c r="BD12" s="46">
        <v>95002.5</v>
      </c>
      <c r="BE12" s="46">
        <v>96377.5</v>
      </c>
      <c r="BF12" s="46">
        <v>131124.5</v>
      </c>
      <c r="BG12" s="46">
        <v>140324.5</v>
      </c>
      <c r="BH12" s="46">
        <v>144424.5</v>
      </c>
      <c r="BI12" s="46">
        <v>158454.5</v>
      </c>
      <c r="BJ12" s="46">
        <v>174504.5</v>
      </c>
      <c r="BK12" s="46">
        <v>183161.5</v>
      </c>
      <c r="BL12" s="46">
        <v>194061.5</v>
      </c>
      <c r="BM12" s="46">
        <v>194061.5</v>
      </c>
      <c r="BN12" s="46">
        <v>207050.5</v>
      </c>
      <c r="BO12" s="46">
        <v>250850.5</v>
      </c>
      <c r="BP12" s="46">
        <v>261750.5</v>
      </c>
      <c r="BQ12" s="46">
        <v>278297.5</v>
      </c>
      <c r="BR12" s="46">
        <v>300326.5</v>
      </c>
      <c r="BS12" s="46">
        <v>300326.5</v>
      </c>
      <c r="BT12" s="46">
        <v>301726.5</v>
      </c>
      <c r="BU12" s="46">
        <v>321817.5</v>
      </c>
      <c r="BV12" s="46">
        <v>346733.5</v>
      </c>
      <c r="BW12" s="46">
        <v>416668.5</v>
      </c>
      <c r="BX12" s="46">
        <v>472978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639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961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0.41084536082474227</v>
      </c>
      <c r="E13" s="35" t="str">
        <f>D1_ABRIL_2026[[#This Row],[SUPER]]</f>
        <v>JORGE</v>
      </c>
      <c r="F13" t="s">
        <v>15</v>
      </c>
      <c r="G13" s="36">
        <v>19926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DATA_ABRIL_2026[[#This Row],[RECUPERO]]/DATA_ABRIL_2026[[#This Row],[META]]</f>
        <v>0.41084536082474227</v>
      </c>
      <c r="N13" s="5" t="str" cm="1">
        <f t="array" ref="N13">IF(DATA_ABRIL_2026[[#This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IFERROR(VLOOKUP(DATA_ABRIL_2026[[#This Row],[ASER_]],$B:$G,4,0),"")</f>
        <v>JORGE</v>
      </c>
      <c r="P13" s="6">
        <f>SUM(DATA_ABRIL_2026[[#This Row],[1]:[29]])</f>
        <v>19926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J13">
        <v>600</v>
      </c>
      <c r="AK13">
        <v>805</v>
      </c>
      <c r="AM13">
        <v>3746</v>
      </c>
      <c r="AQ13">
        <v>3000</v>
      </c>
      <c r="AR13">
        <v>750</v>
      </c>
      <c r="AS13" s="55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253629</v>
      </c>
      <c r="AW13" s="16">
        <f>IFERROR(DITE_ABRIL_2026[[#This Row],[RECUPERO SUPERVISOR]]/DITE_ABRIL_2026[[#This Row],[META SUPER]],"")</f>
        <v>1.0347136096605745</v>
      </c>
      <c r="AX13" s="10" t="s">
        <v>7</v>
      </c>
      <c r="AY13" s="46">
        <v>7136</v>
      </c>
      <c r="AZ13" s="46">
        <v>7536</v>
      </c>
      <c r="BA13" s="45">
        <v>8236</v>
      </c>
      <c r="BB13" s="46">
        <v>16645</v>
      </c>
      <c r="BC13" s="46">
        <v>17904</v>
      </c>
      <c r="BD13" s="46">
        <v>25778</v>
      </c>
      <c r="BE13" s="46">
        <v>29106</v>
      </c>
      <c r="BF13" s="46">
        <v>41366</v>
      </c>
      <c r="BG13" s="46">
        <v>41366</v>
      </c>
      <c r="BH13" s="46">
        <v>54413</v>
      </c>
      <c r="BI13" s="46">
        <v>79127</v>
      </c>
      <c r="BJ13" s="46">
        <v>87827</v>
      </c>
      <c r="BK13" s="46">
        <v>104366</v>
      </c>
      <c r="BL13" s="45">
        <v>108535</v>
      </c>
      <c r="BM13" s="46">
        <v>108535</v>
      </c>
      <c r="BN13" s="46">
        <v>134609</v>
      </c>
      <c r="BO13" s="46">
        <v>149212</v>
      </c>
      <c r="BP13" s="45">
        <v>159642</v>
      </c>
      <c r="BQ13" s="46">
        <v>173514</v>
      </c>
      <c r="BR13" s="46">
        <v>185324</v>
      </c>
      <c r="BS13" s="46">
        <v>185324</v>
      </c>
      <c r="BT13" s="46">
        <v>185324</v>
      </c>
      <c r="BU13" s="46">
        <v>198074</v>
      </c>
      <c r="BV13" s="46">
        <v>206774</v>
      </c>
      <c r="BW13" s="46">
        <v>215271</v>
      </c>
      <c r="BX13" s="46">
        <v>253629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639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804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0.36347422680412372</v>
      </c>
      <c r="E14" s="35" t="str">
        <f>D1_ABRIL_2026[[#This Row],[SUPER]]</f>
        <v>JORGE</v>
      </c>
      <c r="F14" t="s">
        <v>25</v>
      </c>
      <c r="G14" s="36">
        <v>17628.5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DATA_ABRIL_2026[[#This Row],[RECUPERO]]/DATA_ABRIL_2026[[#This Row],[META]]</f>
        <v>1.9458214285714286</v>
      </c>
      <c r="N14" s="5" t="str" cm="1">
        <f t="array" ref="N14">IF(DATA_ABRIL_2026[[#This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IFERROR(VLOOKUP(DATA_ABRIL_2026[[#This Row],[ASER_]],$B:$G,4,0),"")</f>
        <v>SANDY</v>
      </c>
      <c r="P14" s="6">
        <f>SUM(DATA_ABRIL_2026[[#This Row],[1]:[29]])</f>
        <v>54483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I14">
        <v>12375</v>
      </c>
      <c r="AL14">
        <v>4300</v>
      </c>
      <c r="AN14">
        <v>2000</v>
      </c>
      <c r="AQ14">
        <v>600</v>
      </c>
      <c r="AR14">
        <v>7000</v>
      </c>
      <c r="AS14" s="55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639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754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7.5257731958762883E-2</v>
      </c>
      <c r="E15" s="35" t="str">
        <f>D1_ABRIL_2026[[#This Row],[SUPER]]</f>
        <v>JORGE</v>
      </c>
      <c r="F15" t="s">
        <v>42</v>
      </c>
      <c r="G15" s="36">
        <v>3650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DATA_ABRIL_2026[[#This Row],[RECUPERO]]/DATA_ABRIL_2026[[#This Row],[META]]</f>
        <v>0.66635714285714287</v>
      </c>
      <c r="N15" s="5" t="str" cm="1">
        <f t="array" ref="N15">IF(DATA_ABRIL_2026[[#This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IFERROR(VLOOKUP(DATA_ABRIL_2026[[#This Row],[ASER_]],$B:$G,4,0),"")</f>
        <v>SANDY</v>
      </c>
      <c r="P15" s="6">
        <f>SUM(DATA_ABRIL_2026[[#This Row],[1]:[29]])</f>
        <v>18658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I15">
        <v>2150</v>
      </c>
      <c r="AK15">
        <v>4210</v>
      </c>
      <c r="AP15">
        <v>1400</v>
      </c>
      <c r="AQ15">
        <v>1000</v>
      </c>
      <c r="AR15">
        <v>220</v>
      </c>
      <c r="AS15" s="55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O15" s="45"/>
      <c r="CG15" t="s">
        <v>639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0.12095463917525774</v>
      </c>
      <c r="E16" s="35" t="str">
        <f>D1_ABRIL_2026[[#This Row],[SUPER]]</f>
        <v>JORGE</v>
      </c>
      <c r="F16" t="s">
        <v>22</v>
      </c>
      <c r="G16" s="36">
        <v>5866.3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DATA_ABRIL_2026[[#This Row],[RECUPERO]]/DATA_ABRIL_2026[[#This Row],[META]]</f>
        <v>0.70945454545454545</v>
      </c>
      <c r="N16" s="5" t="str" cm="1">
        <f t="array" ref="N16">IF(DATA_ABRIL_2026[[#This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IFERROR(VLOOKUP(DATA_ABRIL_2026[[#This Row],[ASER_]],$B:$G,4,0),"")</f>
        <v>LEONOR</v>
      </c>
      <c r="P16" s="6">
        <f>SUM(DATA_ABRIL_2026[[#This Row],[1]:[29]])</f>
        <v>11706</v>
      </c>
      <c r="Q16" s="6">
        <f>VLOOKUP(DATA_ABRIL_2026[[#This Row],[ASER_]],D1_ABRIL_2026[[ASESOR_CRR]:[META]],2,0)</f>
        <v>16500</v>
      </c>
      <c r="R16" t="s">
        <v>41</v>
      </c>
      <c r="S16">
        <v>1886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M16">
        <v>3000</v>
      </c>
      <c r="AQ16">
        <v>1100</v>
      </c>
      <c r="AS16" s="55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O16" s="45"/>
      <c r="BP16" s="45"/>
      <c r="BQ16" s="45"/>
      <c r="BY16" s="45"/>
      <c r="CG16" t="s">
        <v>639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767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6.7010309278350513E-2</v>
      </c>
      <c r="E17" s="35" t="str">
        <f>D1_ABRIL_2026[[#This Row],[SUPER]]</f>
        <v>JORGE</v>
      </c>
      <c r="F17" t="s">
        <v>50</v>
      </c>
      <c r="G17" s="36">
        <v>3250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DATA_ABRIL_2026[[#This Row],[RECUPERO]]/DATA_ABRIL_2026[[#This Row],[META]]</f>
        <v>0.94389690721649488</v>
      </c>
      <c r="N17" s="5" t="str" cm="1">
        <f t="array" ref="N17">IF(DATA_ABRIL_2026[[#This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IFERROR(VLOOKUP(DATA_ABRIL_2026[[#This Row],[ASER_]],$B:$G,4,0),"")</f>
        <v>JOHAN</v>
      </c>
      <c r="P17" s="6">
        <f>SUM(DATA_ABRIL_2026[[#This Row],[1]:[29]])</f>
        <v>45779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I17">
        <v>750</v>
      </c>
      <c r="AK17">
        <v>3300</v>
      </c>
      <c r="AO17">
        <v>700</v>
      </c>
      <c r="AP17">
        <v>3000</v>
      </c>
      <c r="AQ17">
        <v>11934</v>
      </c>
      <c r="AR17">
        <v>8600</v>
      </c>
      <c r="AS17" s="55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O17" s="47"/>
      <c r="BP17" s="45"/>
      <c r="BQ17" s="45"/>
      <c r="BS17" s="45"/>
      <c r="BX17" s="45"/>
      <c r="BY17" s="45"/>
      <c r="CG17" t="s">
        <v>639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858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1.1211071428571429</v>
      </c>
      <c r="E18" s="35" t="str">
        <f>D1_ABRIL_2026[[#This Row],[SUPER]]</f>
        <v>SANDY</v>
      </c>
      <c r="F18" t="s">
        <v>79</v>
      </c>
      <c r="G18" s="36">
        <v>31391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DATA_ABRIL_2026[[#This Row],[RECUPERO]]/DATA_ABRIL_2026[[#This Row],[META]]</f>
        <v>0.87030927835051541</v>
      </c>
      <c r="N18" s="5" t="str" cm="1">
        <f t="array" ref="N18">IF(DATA_ABRIL_2026[[#This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IFERROR(VLOOKUP(DATA_ABRIL_2026[[#This Row],[ASER_]],$B:$G,4,0),"")</f>
        <v>JOHAN</v>
      </c>
      <c r="P18" s="6">
        <f>SUM(DATA_ABRIL_2026[[#This Row],[1]:[29]])</f>
        <v>42210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F18">
        <v>500</v>
      </c>
      <c r="AJ18">
        <v>1000</v>
      </c>
      <c r="AM18">
        <v>500</v>
      </c>
      <c r="AQ18">
        <v>4600</v>
      </c>
      <c r="AR18">
        <v>3500</v>
      </c>
      <c r="AS18" s="55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O18" s="45"/>
      <c r="BP18" s="47"/>
      <c r="BQ18" s="47"/>
      <c r="BS18" s="45"/>
      <c r="BT18" s="45"/>
      <c r="BX18" s="45"/>
      <c r="BY18" s="47"/>
      <c r="CG18" t="s">
        <v>639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1.9458214285714286</v>
      </c>
      <c r="E19" s="35" t="str">
        <f>D1_ABRIL_2026[[#This Row],[SUPER]]</f>
        <v>SANDY</v>
      </c>
      <c r="F19" t="s">
        <v>85</v>
      </c>
      <c r="G19" s="36">
        <v>54483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DATA_ABRIL_2026[[#This Row],[RECUPERO]]/DATA_ABRIL_2026[[#This Row],[META]]</f>
        <v>0.49746371134020612</v>
      </c>
      <c r="N19" s="5" t="str" cm="1">
        <f t="array" ref="N19">IF(DATA_ABRIL_2026[[#This Row],[ASER_]]="","",IFERROR(_xlfn.IFS(M19&gt;=100%,"&gt;100%",AND(M19&lt;100%,M19&gt;=70%),"&gt;70%",AND(M19&lt;70%,M19&gt;=40%),"&gt;40%",AND(M19&lt;40%,M19&gt;=0%),"&gt;0%"),""))</f>
        <v>&gt;40%</v>
      </c>
      <c r="O19" s="55" t="str">
        <f>IFERROR(VLOOKUP(DATA_ABRIL_2026[[#This Row],[ASER_]],$B:$G,4,0),"")</f>
        <v>JORGE</v>
      </c>
      <c r="P19" s="6">
        <f>SUM(DATA_ABRIL_2026[[#This Row],[1]:[29]])</f>
        <v>24126.989999999998</v>
      </c>
      <c r="Q19" s="6">
        <f>VLOOKUP(DATA_ABRIL_2026[[#This Row],[ASER_]],D1_ABRIL_2026[[ASESOR_CRR]:[META]],2,0)</f>
        <v>48500</v>
      </c>
      <c r="R19" t="s">
        <v>81</v>
      </c>
      <c r="Z19">
        <v>500</v>
      </c>
      <c r="AB19">
        <v>4620</v>
      </c>
      <c r="AD19">
        <v>100</v>
      </c>
      <c r="AF19">
        <v>2530</v>
      </c>
      <c r="AI19">
        <v>3530</v>
      </c>
      <c r="AJ19">
        <v>9246.99</v>
      </c>
      <c r="AL19">
        <v>3600</v>
      </c>
      <c r="AS19" s="55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639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751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1.7443571428571429</v>
      </c>
      <c r="E20" s="35" t="str">
        <f>D1_ABRIL_2026[[#This Row],[SUPER]]</f>
        <v>SANDY</v>
      </c>
      <c r="F20" t="s">
        <v>68</v>
      </c>
      <c r="G20" s="36">
        <v>48842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DATA_ABRIL_2026[[#This Row],[RECUPERO]]/DATA_ABRIL_2026[[#This Row],[META]]</f>
        <v>0.93279999999999996</v>
      </c>
      <c r="N20" s="5" t="str" cm="1">
        <f t="array" ref="N20">IF(DATA_ABRIL_2026[[#This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IFERROR(VLOOKUP(DATA_ABRIL_2026[[#This Row],[ASER_]],$B:$G,4,0),"")</f>
        <v>LEONOR</v>
      </c>
      <c r="P20" s="6">
        <f>SUM(DATA_ABRIL_2026[[#This Row],[1]:[29]])</f>
        <v>23320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K20">
        <v>4200</v>
      </c>
      <c r="AL20">
        <v>600</v>
      </c>
      <c r="AM20">
        <v>3460</v>
      </c>
      <c r="AP20">
        <v>4050</v>
      </c>
      <c r="AS20" s="55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639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801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1.3631757142857142</v>
      </c>
      <c r="E21" s="35" t="str">
        <f>D1_ABRIL_2026[[#This Row],[SUPER]]</f>
        <v>SANDY</v>
      </c>
      <c r="F21" t="s">
        <v>493</v>
      </c>
      <c r="G21" s="36">
        <v>38168.92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DATA_ABRIL_2026[[#This Row],[RECUPERO]]/DATA_ABRIL_2026[[#This Row],[META]]</f>
        <v>0.61006185567010307</v>
      </c>
      <c r="N21" s="5" t="str" cm="1">
        <f t="array" ref="N21">IF(DATA_ABRIL_2026[[#This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IFERROR(VLOOKUP(DATA_ABRIL_2026[[#This Row],[ASER_]],$B:$G,4,0),"")</f>
        <v>JOHAN</v>
      </c>
      <c r="P21" s="6">
        <f>SUM(DATA_ABRIL_2026[[#This Row],[1]:[29]])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M21">
        <v>4788</v>
      </c>
      <c r="AQ21">
        <v>3000</v>
      </c>
      <c r="AS21" s="55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639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1.0679285714285713</v>
      </c>
      <c r="E22" s="35" t="str">
        <f>D1_ABRIL_2026[[#This Row],[SUPER]]</f>
        <v>SANDY</v>
      </c>
      <c r="F22" t="s">
        <v>32</v>
      </c>
      <c r="G22" s="36">
        <v>29902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DATA_ABRIL_2026[[#This Row],[RECUPERO]]/DATA_ABRIL_2026[[#This Row],[META]]</f>
        <v>0.12095463917525774</v>
      </c>
      <c r="N22" s="5" t="str" cm="1">
        <f t="array" ref="N22">IF(DATA_ABRIL_2026[[#This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IFERROR(VLOOKUP(DATA_ABRIL_2026[[#This Row],[ASER_]],$B:$G,4,0),"")</f>
        <v>JORGE</v>
      </c>
      <c r="P22" s="6">
        <f>SUM(DATA_ABRIL_2026[[#This Row],[1]:[29]])</f>
        <v>5866.3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I22">
        <v>3466.3</v>
      </c>
      <c r="AM22">
        <v>1000</v>
      </c>
      <c r="AS22" s="55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639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731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0.97153571428571428</v>
      </c>
      <c r="E23" s="35" t="str">
        <f>D1_ABRIL_2026[[#This Row],[SUPER]]</f>
        <v>SANDY</v>
      </c>
      <c r="F23" t="s">
        <v>58</v>
      </c>
      <c r="G23" s="36">
        <v>27203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DATA_ABRIL_2026[[#This Row],[RECUPERO]]/DATA_ABRIL_2026[[#This Row],[META]]</f>
        <v>0.04</v>
      </c>
      <c r="N23" s="5" t="str" cm="1">
        <f t="array" ref="N23">IF(DATA_ABRIL_2026[[#This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IFERROR(VLOOKUP(DATA_ABRIL_2026[[#This Row],[ASER_]],$B:$G,4,0),"")</f>
        <v>LEONOR</v>
      </c>
      <c r="P23" s="6">
        <f>SUM(DATA_ABRIL_2026[[#This Row],[1]:[29]])</f>
        <v>1000</v>
      </c>
      <c r="Q23" s="6">
        <f>VLOOKUP(DATA_ABRIL_2026[[#This Row],[ASER_]],D1_ABRIL_2026[[ASESOR_CRR]:[META]],2,0)</f>
        <v>25000</v>
      </c>
      <c r="R23" t="s">
        <v>600</v>
      </c>
      <c r="AQ23">
        <v>1000</v>
      </c>
      <c r="AS23" s="55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639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962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0.71244285714285716</v>
      </c>
      <c r="E24" s="35" t="str">
        <f>D1_ABRIL_2026[[#This Row],[SUPER]]</f>
        <v>SANDY</v>
      </c>
      <c r="F24" t="s">
        <v>29</v>
      </c>
      <c r="G24" s="36">
        <v>19948.400000000001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DATA_ABRIL_2026[[#This Row],[RECUPERO]]/DATA_ABRIL_2026[[#This Row],[META]]</f>
        <v>0.89676288659793812</v>
      </c>
      <c r="N24" s="5" t="str" cm="1">
        <f t="array" ref="N24">IF(DATA_ABRIL_2026[[#This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IFERROR(VLOOKUP(DATA_ABRIL_2026[[#This Row],[ASER_]],$B:$G,4,0),"")</f>
        <v>JORGE</v>
      </c>
      <c r="P24" s="6">
        <f>SUM(DATA_ABRIL_2026[[#This Row],[1]:[29]])</f>
        <v>43493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I24">
        <v>4050</v>
      </c>
      <c r="AJ24">
        <v>6780</v>
      </c>
      <c r="AK24">
        <v>150</v>
      </c>
      <c r="AO24">
        <v>413</v>
      </c>
      <c r="AR24">
        <v>600</v>
      </c>
      <c r="AS24" s="55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639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691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0.64500000000000002</v>
      </c>
      <c r="E25" s="35" t="str">
        <f>D1_ABRIL_2026[[#This Row],[SUPER]]</f>
        <v>SANDY</v>
      </c>
      <c r="F25" t="s">
        <v>96</v>
      </c>
      <c r="G25" s="36">
        <v>18060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DATA_ABRIL_2026[[#This Row],[RECUPERO]]/DATA_ABRIL_2026[[#This Row],[META]]</f>
        <v>0.64455769230769233</v>
      </c>
      <c r="N25" s="5" t="str" cm="1">
        <f t="array" ref="N25">IF(DATA_ABRIL_2026[[#This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IFERROR(VLOOKUP(DATA_ABRIL_2026[[#This Row],[ASER_]],$B:$G,4,0),"")</f>
        <v>KENNETH</v>
      </c>
      <c r="P25" s="6">
        <f>SUM(DATA_ABRIL_2026[[#This Row],[1]:[29]])</f>
        <v>33517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K25">
        <v>50</v>
      </c>
      <c r="AL25">
        <v>1200</v>
      </c>
      <c r="AM25">
        <v>4000</v>
      </c>
      <c r="AQ25">
        <v>1701</v>
      </c>
      <c r="AS25" s="55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639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0.66635714285714287</v>
      </c>
      <c r="E26" s="35" t="str">
        <f>D1_ABRIL_2026[[#This Row],[SUPER]]</f>
        <v>SANDY</v>
      </c>
      <c r="F26" t="s">
        <v>174</v>
      </c>
      <c r="G26" s="36">
        <v>18658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DATA_ABRIL_2026[[#This Row],[RECUPERO]]/DATA_ABRIL_2026[[#This Row],[META]]</f>
        <v>1.3631757142857142</v>
      </c>
      <c r="N26" s="5" t="str" cm="1">
        <f t="array" ref="N26">IF(DATA_ABRIL_2026[[#This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IFERROR(VLOOKUP(DATA_ABRIL_2026[[#This Row],[ASER_]],$B:$G,4,0),"")</f>
        <v>SANDY</v>
      </c>
      <c r="P26" s="6">
        <f>SUM(DATA_ABRIL_2026[[#This Row],[1]:[29]])</f>
        <v>38168.92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K26">
        <v>1625</v>
      </c>
      <c r="AL26">
        <v>1000</v>
      </c>
      <c r="AP26">
        <v>1650</v>
      </c>
      <c r="AQ26">
        <v>3270</v>
      </c>
      <c r="AR26">
        <v>19000</v>
      </c>
      <c r="AS26" s="55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639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808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0.77749999999999997</v>
      </c>
      <c r="E27" s="35" t="str">
        <f>D1_ABRIL_2026[[#This Row],[SUPER]]</f>
        <v>SANDY</v>
      </c>
      <c r="F27" t="s">
        <v>564</v>
      </c>
      <c r="G27" s="36">
        <v>21770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DATA_ABRIL_2026[[#This Row],[RECUPERO]]/DATA_ABRIL_2026[[#This Row],[META]]</f>
        <v>0.56859793814432991</v>
      </c>
      <c r="N27" s="5" t="str" cm="1">
        <f t="array" ref="N27">IF(DATA_ABRIL_2026[[#This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IFERROR(VLOOKUP(DATA_ABRIL_2026[[#This Row],[ASER_]],$B:$G,4,0),"")</f>
        <v>JOHAN</v>
      </c>
      <c r="P27" s="6">
        <f>SUM(DATA_ABRIL_2026[[#This Row],[1]:[29]])</f>
        <v>27577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J27">
        <v>15000</v>
      </c>
      <c r="AK27">
        <v>950</v>
      </c>
      <c r="AM27">
        <v>6649</v>
      </c>
      <c r="AQ27">
        <v>250</v>
      </c>
      <c r="AS27" s="55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639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711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1.2057692307692307</v>
      </c>
      <c r="E28" s="35" t="str">
        <f>D1_ABRIL_2026[[#This Row],[SUPER]]</f>
        <v>KENNETH</v>
      </c>
      <c r="F28" t="s">
        <v>34</v>
      </c>
      <c r="G28" s="36">
        <v>62700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DATA_ABRIL_2026[[#This Row],[RECUPERO]]/DATA_ABRIL_2026[[#This Row],[META]]</f>
        <v>0.92208247422680412</v>
      </c>
      <c r="N28" s="5" t="str" cm="1">
        <f t="array" ref="N28">IF(DATA_ABRIL_2026[[#This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IFERROR(VLOOKUP(DATA_ABRIL_2026[[#This Row],[ASER_]],$B:$G,4,0),"")</f>
        <v>JORGE</v>
      </c>
      <c r="P28" s="6">
        <f>SUM(DATA_ABRIL_2026[[#This Row],[1]:[29]])</f>
        <v>44721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U28" s="45"/>
      <c r="V28">
        <v>500</v>
      </c>
      <c r="AC28">
        <v>1500</v>
      </c>
      <c r="AD28">
        <v>1200</v>
      </c>
      <c r="AE28">
        <v>1650</v>
      </c>
      <c r="AF28">
        <v>12500</v>
      </c>
      <c r="AI28">
        <v>1001</v>
      </c>
      <c r="AJ28">
        <v>500</v>
      </c>
      <c r="AK28">
        <v>18000</v>
      </c>
      <c r="AL28">
        <v>2500</v>
      </c>
      <c r="AP28">
        <v>2300</v>
      </c>
      <c r="AR28">
        <v>2550</v>
      </c>
      <c r="AS28" s="55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639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963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1.0707692307692307</v>
      </c>
      <c r="E29" s="35" t="str">
        <f>D1_ABRIL_2026[[#This Row],[SUPER]]</f>
        <v>KENNETH</v>
      </c>
      <c r="F29" t="s">
        <v>97</v>
      </c>
      <c r="G29" s="36">
        <v>55680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DATA_ABRIL_2026[[#This Row],[RECUPERO]]/DATA_ABRIL_2026[[#This Row],[META]]</f>
        <v>1.0679285714285713</v>
      </c>
      <c r="N29" s="5" t="str" cm="1">
        <f t="array" ref="N29">IF(DATA_ABRIL_2026[[#This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IFERROR(VLOOKUP(DATA_ABRIL_2026[[#This Row],[ASER_]],$B:$G,4,0),"")</f>
        <v>SANDY</v>
      </c>
      <c r="P29" s="6">
        <f>SUM(DATA_ABRIL_2026[[#This Row],[1]:[29]])</f>
        <v>29902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J29">
        <v>1230</v>
      </c>
      <c r="AK29">
        <v>100</v>
      </c>
      <c r="AM29">
        <v>680</v>
      </c>
      <c r="AP29">
        <v>550</v>
      </c>
      <c r="AQ29">
        <v>580</v>
      </c>
      <c r="AR29">
        <v>4950</v>
      </c>
      <c r="AS29" s="55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639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1.1011338461538462</v>
      </c>
      <c r="E30" s="35" t="str">
        <f>D1_ABRIL_2026[[#This Row],[SUPER]]</f>
        <v>KENNETH</v>
      </c>
      <c r="F30" t="s">
        <v>11</v>
      </c>
      <c r="G30" s="36">
        <v>57258.96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DATA_ABRIL_2026[[#This Row],[RECUPERO]]/DATA_ABRIL_2026[[#This Row],[META]]</f>
        <v>7.5257731958762883E-2</v>
      </c>
      <c r="N30" s="5" t="str" cm="1">
        <f t="array" ref="N30">IF(DATA_ABRIL_2026[[#This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IFERROR(VLOOKUP(DATA_ABRIL_2026[[#This Row],[ASER_]],$B:$G,4,0),"")</f>
        <v>JORGE</v>
      </c>
      <c r="P30" s="6">
        <f>SUM(DATA_ABRIL_2026[[#This Row],[1]:[29]])</f>
        <v>3650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L30">
        <v>1500</v>
      </c>
      <c r="AP30">
        <v>1150</v>
      </c>
      <c r="AS30" s="55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639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808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1.0325769230769231</v>
      </c>
      <c r="E31" s="35" t="str">
        <f>D1_ABRIL_2026[[#This Row],[SUPER]]</f>
        <v>KENNETH</v>
      </c>
      <c r="F31" t="s">
        <v>38</v>
      </c>
      <c r="G31" s="36">
        <v>53694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DATA_ABRIL_2026[[#This Row],[RECUPERO]]/DATA_ABRIL_2026[[#This Row],[META]]</f>
        <v>1.1497599999999999</v>
      </c>
      <c r="N31" s="5" t="str" cm="1">
        <f t="array" ref="N31">IF(DATA_ABRIL_2026[[#This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IFERROR(VLOOKUP(DATA_ABRIL_2026[[#This Row],[ASER_]],$B:$G,4,0),"")</f>
        <v>LEONOR</v>
      </c>
      <c r="P31" s="6">
        <f>SUM(DATA_ABRIL_2026[[#This Row],[1]:[29]])</f>
        <v>28744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I31">
        <v>8400</v>
      </c>
      <c r="AL31">
        <v>1000</v>
      </c>
      <c r="AP31">
        <v>8000</v>
      </c>
      <c r="AQ31">
        <v>1000</v>
      </c>
      <c r="AR31">
        <v>300</v>
      </c>
      <c r="AS31" s="55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639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754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0.85517307692307687</v>
      </c>
      <c r="E32" s="35" t="str">
        <f>D1_ABRIL_2026[[#This Row],[SUPER]]</f>
        <v>KENNETH</v>
      </c>
      <c r="F32" t="s">
        <v>76</v>
      </c>
      <c r="G32" s="36">
        <v>44469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DATA_ABRIL_2026[[#This Row],[RECUPERO]]/DATA_ABRIL_2026[[#This Row],[META]]</f>
        <v>0.50657731958762886</v>
      </c>
      <c r="N32" s="5" t="str" cm="1">
        <f t="array" ref="N32">IF(DATA_ABRIL_2026[[#This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IFERROR(VLOOKUP(DATA_ABRIL_2026[[#This Row],[ASER_]],$B:$G,4,0),"")</f>
        <v>JOHAN</v>
      </c>
      <c r="P32" s="6">
        <f>SUM(DATA_ABRIL_2026[[#This Row],[1]:[29]])</f>
        <v>24569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I32">
        <v>879</v>
      </c>
      <c r="AJ32">
        <v>500</v>
      </c>
      <c r="AK32">
        <v>1000</v>
      </c>
      <c r="AL32">
        <v>4100</v>
      </c>
      <c r="AP32">
        <v>590</v>
      </c>
      <c r="AR32">
        <v>500</v>
      </c>
      <c r="AS32" s="55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639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0.64455769230769233</v>
      </c>
      <c r="E33" s="35" t="str">
        <f>D1_ABRIL_2026[[#This Row],[SUPER]]</f>
        <v>KENNETH</v>
      </c>
      <c r="F33" t="s">
        <v>105</v>
      </c>
      <c r="G33" s="36">
        <v>33517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DATA_ABRIL_2026[[#This Row],[RECUPERO]]/DATA_ABRIL_2026[[#This Row],[META]]</f>
        <v>0.77749999999999997</v>
      </c>
      <c r="N33" s="54" t="str" cm="1">
        <f t="array" ref="N33">IF(DATA_ABRIL_2026[[#This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IFERROR(VLOOKUP(DATA_ABRIL_2026[[#This Row],[ASER_]],$B:$G,4,0),"")</f>
        <v>SANDY</v>
      </c>
      <c r="P33" s="6">
        <f>SUM(DATA_ABRIL_2026[[#This Row],[1]:[29]])</f>
        <v>21770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I33">
        <v>3250</v>
      </c>
      <c r="AJ33">
        <v>4600</v>
      </c>
      <c r="AK33">
        <v>1000</v>
      </c>
      <c r="AL33">
        <v>500</v>
      </c>
      <c r="AP33">
        <v>4600</v>
      </c>
      <c r="AQ33">
        <v>3000</v>
      </c>
      <c r="AS33" s="55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639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713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0.49632692307692305</v>
      </c>
      <c r="E34" s="35" t="str">
        <f>D1_ABRIL_2026[[#This Row],[SUPER]]</f>
        <v>KENNETH</v>
      </c>
      <c r="F34" t="s">
        <v>35</v>
      </c>
      <c r="G34" s="36">
        <v>25809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DATA_ABRIL_2026[[#This Row],[RECUPERO]]/DATA_ABRIL_2026[[#This Row],[META]]</f>
        <v>6.2577319587628868E-2</v>
      </c>
      <c r="N34" s="54" t="str" cm="1">
        <f t="array" ref="N34">IF(DATA_ABRIL_2026[[#This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IFERROR(VLOOKUP(DATA_ABRIL_2026[[#This Row],[ASER_]],$B:$G,4,0),"")</f>
        <v>JOHAN</v>
      </c>
      <c r="P34" s="6">
        <f>SUM(DATA_ABRIL_2026[[#This Row],[1]:[29]])</f>
        <v>3035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Z34">
        <v>2250</v>
      </c>
      <c r="AI34">
        <v>200</v>
      </c>
      <c r="AM34">
        <v>335</v>
      </c>
      <c r="AS34" s="55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639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681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0.83624242424242423</v>
      </c>
      <c r="E35" s="35" t="str">
        <f>D1_ABRIL_2026[[#This Row],[SUPER]]</f>
        <v>LEONOR</v>
      </c>
      <c r="F35" t="s">
        <v>549</v>
      </c>
      <c r="G35" s="36">
        <v>13798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DATA_ABRIL_2026[[#This Row],[RECUPERO]]/DATA_ABRIL_2026[[#This Row],[META]]</f>
        <v>0.28642424242424241</v>
      </c>
      <c r="N35" s="54" t="str" cm="1">
        <f t="array" ref="N35">IF(DATA_ABRIL_2026[[#This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IFERROR(VLOOKUP(DATA_ABRIL_2026[[#This Row],[ASER_]],$B:$G,4,0),"")</f>
        <v>LEONOR</v>
      </c>
      <c r="P35" s="6">
        <f>SUM(DATA_ABRIL_2026[[#This Row],[1]:[29]])</f>
        <v>4726</v>
      </c>
      <c r="Q35" s="6">
        <f>VLOOKUP(DATA_ABRIL_2026[[#This Row],[ASER_]],D1_ABRIL_2026[[ASESOR_CRR]:[META]],2,0)</f>
        <v>16500</v>
      </c>
      <c r="R35" t="s">
        <v>599</v>
      </c>
      <c r="AB35" s="6">
        <v>200</v>
      </c>
      <c r="AC35" s="6">
        <v>76</v>
      </c>
      <c r="AD35" s="6"/>
      <c r="AE35" s="6"/>
      <c r="AF35" s="6"/>
      <c r="AG35" s="6"/>
      <c r="AH35" s="6"/>
      <c r="AI35" s="6">
        <v>1000</v>
      </c>
      <c r="AJ35" s="6">
        <v>700</v>
      </c>
      <c r="AK35" s="6"/>
      <c r="AL35" s="6"/>
      <c r="AM35" s="6">
        <v>1000</v>
      </c>
      <c r="AN35" s="6"/>
      <c r="AP35">
        <v>250</v>
      </c>
      <c r="AQ35">
        <v>1500</v>
      </c>
      <c r="AS35" s="55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639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0.70945454545454545</v>
      </c>
      <c r="E36" s="35" t="str">
        <f>D1_ABRIL_2026[[#This Row],[SUPER]]</f>
        <v>LEONOR</v>
      </c>
      <c r="F36" t="s">
        <v>41</v>
      </c>
      <c r="G36" s="36">
        <v>11706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DATA_ABRIL_2026[[#This Row],[RECUPERO]]/DATA_ABRIL_2026[[#This Row],[META]]</f>
        <v>0.64500000000000002</v>
      </c>
      <c r="N36" s="54" t="str" cm="1">
        <f t="array" ref="N36">IF(DATA_ABRIL_2026[[#This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IFERROR(VLOOKUP(DATA_ABRIL_2026[[#This Row],[ASER_]],$B:$G,4,0),"")</f>
        <v>SANDY</v>
      </c>
      <c r="P36" s="6">
        <f>SUM(DATA_ABRIL_2026[[#This Row],[1]:[29]])</f>
        <v>18060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X36">
        <v>2200</v>
      </c>
      <c r="Y36">
        <v>600</v>
      </c>
      <c r="Z36">
        <v>2000</v>
      </c>
      <c r="AA3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/>
      <c r="AL36" s="6">
        <v>2050</v>
      </c>
      <c r="AM36" s="6">
        <v>1200</v>
      </c>
      <c r="AN36" s="6"/>
      <c r="AP36">
        <v>2000</v>
      </c>
      <c r="AQ36">
        <v>1000</v>
      </c>
      <c r="AS36" s="55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639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858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0.29945454545454547</v>
      </c>
      <c r="E37" s="35" t="str">
        <f>D1_ABRIL_2026[[#This Row],[SUPER]]</f>
        <v>LEONOR</v>
      </c>
      <c r="F37" t="s">
        <v>557</v>
      </c>
      <c r="G37" s="36">
        <v>4941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DATA_ABRIL_2026[[#This Row],[RECUPERO]]/DATA_ABRIL_2026[[#This Row],[META]]</f>
        <v>4.7696969696969696E-2</v>
      </c>
      <c r="N37" s="54" t="str" cm="1">
        <f t="array" ref="N37">IF(DATA_ABRIL_2026[[#This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IFERROR(VLOOKUP(DATA_ABRIL_2026[[#This Row],[ASER_]],$B:$G,4,0),"")</f>
        <v>LEONOR</v>
      </c>
      <c r="P37" s="6">
        <f>SUM(DATA_ABRIL_2026[[#This Row],[1]:[29]])</f>
        <v>787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5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639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900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0.28642424242424241</v>
      </c>
      <c r="E38" s="35" t="str">
        <f>D1_ABRIL_2026[[#This Row],[SUPER]]</f>
        <v>LEONOR</v>
      </c>
      <c r="F38" t="s">
        <v>599</v>
      </c>
      <c r="G38" s="36">
        <v>4726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DATA_ABRIL_2026[[#This Row],[RECUPERO]]/DATA_ABRIL_2026[[#This Row],[META]]</f>
        <v>0.43851546391752577</v>
      </c>
      <c r="N38" s="54" t="str" cm="1">
        <f t="array" ref="N38">IF(DATA_ABRIL_2026[[#This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IFERROR(VLOOKUP(DATA_ABRIL_2026[[#This Row],[ASER_]],$B:$G,4,0),"")</f>
        <v>JORGE</v>
      </c>
      <c r="P38" s="6">
        <f>SUM(DATA_ABRIL_2026[[#This Row],[1]:[29]])</f>
        <v>21268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/>
      <c r="AI38" s="6">
        <v>1720</v>
      </c>
      <c r="AJ38" s="6"/>
      <c r="AK38" s="6"/>
      <c r="AL38" s="6"/>
      <c r="AM38" s="6"/>
      <c r="AN38" s="6"/>
      <c r="AO38" s="6"/>
      <c r="AP38" s="6">
        <v>3040</v>
      </c>
      <c r="AQ38" s="6">
        <v>3850</v>
      </c>
      <c r="AR38" s="6">
        <v>1400</v>
      </c>
      <c r="AS38" s="55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639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964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0.18484848484848485</v>
      </c>
      <c r="E39" s="35" t="str">
        <f>D1_ABRIL_2026[[#This Row],[SUPER]]</f>
        <v>LEONOR</v>
      </c>
      <c r="F39" t="s">
        <v>566</v>
      </c>
      <c r="G39" s="36">
        <v>3050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DATA_ABRIL_2026[[#This Row],[RECUPERO]]/DATA_ABRIL_2026[[#This Row],[META]]</f>
        <v>0.30773835051546389</v>
      </c>
      <c r="N39" s="54" t="str" cm="1">
        <f t="array" ref="N39">IF(DATA_ABRIL_2026[[#This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IFERROR(VLOOKUP(DATA_ABRIL_2026[[#This Row],[ASER_]],$B:$G,4,0),"")</f>
        <v>JORGE</v>
      </c>
      <c r="P39" s="6">
        <f>SUM(DATA_ABRIL_2026[[#This Row],[1]:[29]])</f>
        <v>14925.31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/>
      <c r="AI39" s="6">
        <v>250</v>
      </c>
      <c r="AJ39" s="6">
        <v>350</v>
      </c>
      <c r="AK39" s="6"/>
      <c r="AL39" s="6">
        <v>4007</v>
      </c>
      <c r="AM39" s="6">
        <v>300</v>
      </c>
      <c r="AN39" s="6"/>
      <c r="AO39" s="6"/>
      <c r="AP39" s="6"/>
      <c r="AQ39" s="6"/>
      <c r="AR39" s="6">
        <v>4988.3099999999995</v>
      </c>
      <c r="AS39" s="55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639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859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DATA_ABRIL_2026[[#This Row],[RECUPERO]]/DATA_ABRIL_2026[[#This Row],[META]]</f>
        <v>0.83624242424242423</v>
      </c>
      <c r="N40" s="54" t="str" cm="1">
        <f t="array" ref="N40">IF(DATA_ABRIL_2026[[#This Row],[ASER_]]="","",IFERROR(_xlfn.IFS(M40&gt;=100%,"&gt;100%",AND(M40&lt;100%,M40&gt;=70%),"&gt;70%",AND(M40&lt;70%,M40&gt;=40%),"&gt;40%",AND(M40&lt;40%,M40&gt;=0%),"&gt;0%"),""))</f>
        <v>&gt;70%</v>
      </c>
      <c r="O40" s="55" t="str">
        <f>IFERROR(VLOOKUP(DATA_ABRIL_2026[[#This Row],[ASER_]],$B:$G,4,0),"")</f>
        <v>LEONOR</v>
      </c>
      <c r="P40" s="6">
        <f>SUM(DATA_ABRIL_2026[[#This Row],[1]:[29]])</f>
        <v>13798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W40" s="5"/>
      <c r="X40" s="6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/>
      <c r="AJ40" s="6">
        <v>1200</v>
      </c>
      <c r="AK40" s="6">
        <v>1500</v>
      </c>
      <c r="AL40" s="6"/>
      <c r="AM40" s="6"/>
      <c r="AN40" s="6"/>
      <c r="AO40" s="6"/>
      <c r="AP40" s="6">
        <v>200</v>
      </c>
      <c r="AQ40" s="6">
        <v>2000</v>
      </c>
      <c r="AR40" s="6"/>
      <c r="AS40" s="55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639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1.9112474226804124</v>
      </c>
      <c r="E41" s="35" t="str">
        <f>D1_ABRIL_2026[[#This Row],[SUPER]]</f>
        <v>JOHAN</v>
      </c>
      <c r="F41" t="s">
        <v>59</v>
      </c>
      <c r="G41" s="36">
        <v>92695.5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DATA_ABRIL_2026[[#This Row],[RECUPERO]]/DATA_ABRIL_2026[[#This Row],[META]]</f>
        <v>1.5622400000000001</v>
      </c>
      <c r="N41" s="54" t="str" cm="1">
        <f t="array" ref="N41">IF(DATA_ABRIL_2026[[#This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IFERROR(VLOOKUP(DATA_ABRIL_2026[[#This Row],[ASER_]],$B:$G,4,0),"")</f>
        <v>LEONOR</v>
      </c>
      <c r="P41" s="6">
        <f>SUM(DATA_ABRIL_2026[[#This Row],[1]:[29]])</f>
        <v>39056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W41" s="5"/>
      <c r="X41" s="6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/>
      <c r="AI41" s="6">
        <v>9644</v>
      </c>
      <c r="AJ41" s="6">
        <v>5953</v>
      </c>
      <c r="AK41" s="6">
        <v>3100</v>
      </c>
      <c r="AL41" s="6">
        <v>5000</v>
      </c>
      <c r="AM41" s="6"/>
      <c r="AN41" s="6"/>
      <c r="AO41" s="6"/>
      <c r="AP41" s="6"/>
      <c r="AQ41" s="6">
        <v>2100</v>
      </c>
      <c r="AR41" s="6">
        <v>300</v>
      </c>
      <c r="AS41" s="55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639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703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0.94389690721649488</v>
      </c>
      <c r="E42" s="35" t="str">
        <f>D1_ABRIL_2026[[#This Row],[SUPER]]</f>
        <v>JOHAN</v>
      </c>
      <c r="F42" t="s">
        <v>61</v>
      </c>
      <c r="G42" s="36">
        <v>45779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DATA_ABRIL_2026[[#This Row],[RECUPERO]]/DATA_ABRIL_2026[[#This Row],[META]]</f>
        <v>0.49632692307692305</v>
      </c>
      <c r="N42" s="54" t="str" cm="1">
        <f t="array" ref="N42">IF(DATA_ABRIL_2026[[#This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IFERROR(VLOOKUP(DATA_ABRIL_2026[[#This Row],[ASER_]],$B:$G,4,0),"")</f>
        <v>KENNETH</v>
      </c>
      <c r="P42" s="6">
        <f>SUM(DATA_ABRIL_2026[[#This Row],[1]:[29]])</f>
        <v>25809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2786</v>
      </c>
      <c r="X42" s="5"/>
      <c r="Y42" s="6"/>
      <c r="Z42" s="6"/>
      <c r="AA42" s="6"/>
      <c r="AB42" s="6">
        <v>800</v>
      </c>
      <c r="AC42" s="6">
        <v>4000</v>
      </c>
      <c r="AD42" s="6">
        <v>100</v>
      </c>
      <c r="AE42" s="6">
        <v>700</v>
      </c>
      <c r="AF42" s="6">
        <v>2000</v>
      </c>
      <c r="AG42" s="6"/>
      <c r="AH42" s="6"/>
      <c r="AI42" s="6">
        <v>1600</v>
      </c>
      <c r="AJ42" s="6">
        <v>320</v>
      </c>
      <c r="AK42" s="6"/>
      <c r="AL42" s="6">
        <v>200</v>
      </c>
      <c r="AM42" s="6">
        <v>100</v>
      </c>
      <c r="AN42" s="6">
        <v>700</v>
      </c>
      <c r="AO42" s="6"/>
      <c r="AP42" s="6"/>
      <c r="AQ42" s="6">
        <v>3100</v>
      </c>
      <c r="AR42" s="6">
        <v>8000</v>
      </c>
      <c r="AS42" s="55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639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0.87030927835051541</v>
      </c>
      <c r="E43" s="35" t="str">
        <f>D1_ABRIL_2026[[#This Row],[SUPER]]</f>
        <v>JOHAN</v>
      </c>
      <c r="F43" t="s">
        <v>80</v>
      </c>
      <c r="G43" s="36">
        <v>42210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DATA_ABRIL_2026[[#This Row],[RECUPERO]]/DATA_ABRIL_2026[[#This Row],[META]]</f>
        <v>6.7010309278350513E-2</v>
      </c>
      <c r="N43" s="54" t="str" cm="1">
        <f t="array" ref="N43">IF(DATA_ABRIL_2026[[#This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IFERROR(VLOOKUP(DATA_ABRIL_2026[[#This Row],[ASER_]],$B:$G,4,0),"")</f>
        <v>JORGE</v>
      </c>
      <c r="P43" s="6">
        <f>SUM(DATA_ABRIL_2026[[#This Row],[1]:[29]])</f>
        <v>3250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/>
      <c r="AE43" s="6">
        <v>900</v>
      </c>
      <c r="AF43" s="6"/>
      <c r="AG43" s="6"/>
      <c r="AH43" s="6"/>
      <c r="AI43" s="6"/>
      <c r="AJ43" s="6">
        <v>220</v>
      </c>
      <c r="AK43" s="6"/>
      <c r="AL43" s="6">
        <v>2000</v>
      </c>
      <c r="AM43" s="6"/>
      <c r="AN43" s="6"/>
      <c r="AO43" s="6"/>
      <c r="AP43" s="6"/>
      <c r="AQ43" s="6"/>
      <c r="AR43" s="6"/>
      <c r="AS43" s="55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639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0.77787628865979386</v>
      </c>
      <c r="E44" s="35" t="str">
        <f>D1_ABRIL_2026[[#This Row],[SUPER]]</f>
        <v>JOHAN</v>
      </c>
      <c r="F44" t="s">
        <v>75</v>
      </c>
      <c r="G44" s="36">
        <v>37727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DATA_ABRIL_2026[[#This Row],[RECUPERO]]/DATA_ABRIL_2026[[#This Row],[META]]</f>
        <v>0.85661855670103093</v>
      </c>
      <c r="N44" s="54" t="str" cm="1">
        <f t="array" ref="N44">IF(DATA_ABRIL_2026[[#This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IFERROR(VLOOKUP(DATA_ABRIL_2026[[#This Row],[ASER_]],$B:$G,4,0),"")</f>
        <v>JORGE</v>
      </c>
      <c r="P44" s="6">
        <f>SUM(DATA_ABRIL_2026[[#This Row],[1]:[29]])</f>
        <v>41546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X44" s="5"/>
      <c r="Y44" s="6">
        <v>580</v>
      </c>
      <c r="Z44" s="6">
        <v>1768</v>
      </c>
      <c r="AA44" s="6"/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/>
      <c r="AI44" s="6">
        <v>5000</v>
      </c>
      <c r="AJ44" s="6">
        <v>450</v>
      </c>
      <c r="AK44" s="6">
        <v>1325</v>
      </c>
      <c r="AL44" s="6">
        <v>8000</v>
      </c>
      <c r="AM44" s="6"/>
      <c r="AN44" s="6"/>
      <c r="AO44" s="6"/>
      <c r="AP44" s="6">
        <v>7910</v>
      </c>
      <c r="AQ44" s="6">
        <v>800</v>
      </c>
      <c r="AR44" s="6">
        <v>2225</v>
      </c>
      <c r="AS44" s="55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639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0.54187628865979387</v>
      </c>
      <c r="E45" s="35" t="str">
        <f>D1_ABRIL_2026[[#This Row],[SUPER]]</f>
        <v>JOHAN</v>
      </c>
      <c r="F45" t="s">
        <v>60</v>
      </c>
      <c r="G45" s="36">
        <v>26281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DATA_ABRIL_2026[[#This Row],[RECUPERO]]/DATA_ABRIL_2026[[#This Row],[META]]</f>
        <v>1.7443571428571429</v>
      </c>
      <c r="N45" s="54" t="str" cm="1">
        <f t="array" ref="N45">IF(DATA_ABRIL_2026[[#This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IFERROR(VLOOKUP(DATA_ABRIL_2026[[#This Row],[ASER_]],$B:$G,4,0),"")</f>
        <v>SANDY</v>
      </c>
      <c r="P45" s="6">
        <f>SUM(DATA_ABRIL_2026[[#This Row],[1]:[29]])</f>
        <v>48842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 s="5">
        <v>10600</v>
      </c>
      <c r="Y45" s="6">
        <v>4000</v>
      </c>
      <c r="Z45" s="6"/>
      <c r="AA45" s="6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/>
      <c r="AI45" s="6">
        <v>500</v>
      </c>
      <c r="AJ45" s="6"/>
      <c r="AK45" s="6">
        <v>950</v>
      </c>
      <c r="AL45" s="6">
        <v>360</v>
      </c>
      <c r="AM45" s="6">
        <v>1000</v>
      </c>
      <c r="AN45" s="6"/>
      <c r="AO45" s="6"/>
      <c r="AP45" s="6"/>
      <c r="AQ45" s="6"/>
      <c r="AR45" s="6">
        <v>15000</v>
      </c>
      <c r="AS45" s="55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639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675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0.56859793814432991</v>
      </c>
      <c r="E46" s="35" t="str">
        <f>D1_ABRIL_2026[[#This Row],[SUPER]]</f>
        <v>JOHAN</v>
      </c>
      <c r="F46" t="s">
        <v>12</v>
      </c>
      <c r="G46" s="36">
        <v>27577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DATA_ABRIL_2026[[#This Row],[RECUPERO]]/DATA_ABRIL_2026[[#This Row],[META]]</f>
        <v>0.71244285714285716</v>
      </c>
      <c r="N46" s="54" t="str" cm="1">
        <f t="array" ref="N46">IF(DATA_ABRIL_2026[[#This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IFERROR(VLOOKUP(DATA_ABRIL_2026[[#This Row],[ASER_]],$B:$G,4,0),"")</f>
        <v>SANDY</v>
      </c>
      <c r="P46" s="6">
        <f>SUM(DATA_ABRIL_2026[[#This Row],[1]:[29]])</f>
        <v>19948.400000000001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 s="5">
        <v>405</v>
      </c>
      <c r="Y46" s="6">
        <v>155</v>
      </c>
      <c r="Z46" s="6">
        <v>1245</v>
      </c>
      <c r="AA46" s="6"/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/>
      <c r="AI46" s="6">
        <v>988</v>
      </c>
      <c r="AJ46" s="6">
        <v>500</v>
      </c>
      <c r="AK46" s="6">
        <v>230</v>
      </c>
      <c r="AL46" s="6">
        <v>1250</v>
      </c>
      <c r="AM46" s="6">
        <v>680</v>
      </c>
      <c r="AN46" s="6">
        <v>1500</v>
      </c>
      <c r="AO46" s="6"/>
      <c r="AP46" s="6">
        <v>517</v>
      </c>
      <c r="AQ46" s="6"/>
      <c r="AR46" s="6">
        <v>400</v>
      </c>
      <c r="AS46" s="55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639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808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DATA_ABRIL_2026[[#This Row],[RECUPERO]]/DATA_ABRIL_2026[[#This Row],[META]]</f>
        <v>0.36347422680412372</v>
      </c>
      <c r="N47" s="54" t="str" cm="1">
        <f t="array" ref="N47">IF(DATA_ABRIL_2026[[#This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IFERROR(VLOOKUP(DATA_ABRIL_2026[[#This Row],[ASER_]],$B:$G,4,0),"")</f>
        <v>JORGE</v>
      </c>
      <c r="P47" s="6">
        <f>SUM(DATA_ABRIL_2026[[#This Row],[1]:[29]])</f>
        <v>17628.5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X47" s="5"/>
      <c r="Y47" s="6"/>
      <c r="Z47" s="6"/>
      <c r="AA47" s="6"/>
      <c r="AB47" s="6"/>
      <c r="AC47" s="6">
        <v>2500</v>
      </c>
      <c r="AD47" s="6">
        <v>390</v>
      </c>
      <c r="AE47" s="6"/>
      <c r="AF47" s="6">
        <v>4000</v>
      </c>
      <c r="AG47" s="6"/>
      <c r="AH47" s="6"/>
      <c r="AI47" s="6">
        <v>250</v>
      </c>
      <c r="AJ47" s="6"/>
      <c r="AK47" s="6">
        <v>600</v>
      </c>
      <c r="AL47" s="6">
        <v>350</v>
      </c>
      <c r="AM47" s="6">
        <v>3800</v>
      </c>
      <c r="AN47" s="6"/>
      <c r="AO47" s="6"/>
      <c r="AP47" s="6"/>
      <c r="AQ47" s="6"/>
      <c r="AR47" s="6"/>
      <c r="AS47" s="55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639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965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0.50657731958762886</v>
      </c>
      <c r="E48" s="35" t="str">
        <f>D1_ABRIL_2026[[#This Row],[SUPER]]</f>
        <v>JOHAN</v>
      </c>
      <c r="F48" t="s">
        <v>26</v>
      </c>
      <c r="G48" s="36">
        <v>24569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DATA_ABRIL_2026[[#This Row],[RECUPERO]]/DATA_ABRIL_2026[[#This Row],[META]]</f>
        <v>1.0325769230769231</v>
      </c>
      <c r="N48" s="54" t="str" cm="1">
        <f t="array" ref="N48">IF(DATA_ABRIL_2026[[#This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IFERROR(VLOOKUP(DATA_ABRIL_2026[[#This Row],[ASER_]],$B:$G,4,0),"")</f>
        <v>KENNETH</v>
      </c>
      <c r="P48" s="6">
        <f>SUM(DATA_ABRIL_2026[[#This Row],[1]:[29]])</f>
        <v>53694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X48" s="5"/>
      <c r="Y48" s="6">
        <v>5000</v>
      </c>
      <c r="Z48" s="6"/>
      <c r="AA48" s="6"/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/>
      <c r="AI48" s="6">
        <v>6000</v>
      </c>
      <c r="AJ48" s="6">
        <v>1526</v>
      </c>
      <c r="AK48" s="6">
        <v>1280</v>
      </c>
      <c r="AL48" s="6"/>
      <c r="AM48" s="6">
        <v>7550</v>
      </c>
      <c r="AN48" s="6">
        <v>452</v>
      </c>
      <c r="AO48" s="6"/>
      <c r="AP48" s="6">
        <v>2600</v>
      </c>
      <c r="AQ48" s="6">
        <v>10211</v>
      </c>
      <c r="AR48" s="6">
        <v>10500</v>
      </c>
      <c r="AS48" s="55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639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710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0.41509278350515466</v>
      </c>
      <c r="E49" s="35" t="str">
        <f>D1_ABRIL_2026[[#This Row],[SUPER]]</f>
        <v>JOHAN</v>
      </c>
      <c r="F49" t="s">
        <v>18</v>
      </c>
      <c r="G49" s="36">
        <v>20132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DATA_ABRIL_2026[[#This Row],[RECUPERO]]/DATA_ABRIL_2026[[#This Row],[META]]</f>
        <v>0.77787628865979386</v>
      </c>
      <c r="N49" s="54" t="str" cm="1">
        <f t="array" ref="N49">IF(DATA_ABRIL_2026[[#This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IFERROR(VLOOKUP(DATA_ABRIL_2026[[#This Row],[ASER_]],$B:$G,4,0),"")</f>
        <v>JOHAN</v>
      </c>
      <c r="P49" s="6">
        <f>SUM(DATA_ABRIL_2026[[#This Row],[1]:[29]])</f>
        <v>37727</v>
      </c>
      <c r="Q49" s="6">
        <f>VLOOKUP(DATA_ABRIL_2026[[#This Row],[ASER_]],D1_ABRIL_2026[[ASESOR_CRR]:[META]],2,0)</f>
        <v>48500</v>
      </c>
      <c r="R49" t="s">
        <v>75</v>
      </c>
      <c r="X49" s="5">
        <v>900</v>
      </c>
      <c r="Y49" s="6"/>
      <c r="Z49" s="6"/>
      <c r="AA49" s="6"/>
      <c r="AB49" s="6"/>
      <c r="AC49" s="6"/>
      <c r="AD49" s="6">
        <v>2000</v>
      </c>
      <c r="AE49" s="6">
        <v>2933</v>
      </c>
      <c r="AF49" s="6">
        <v>2900</v>
      </c>
      <c r="AG49" s="6"/>
      <c r="AH49" s="6"/>
      <c r="AI49" s="6">
        <v>10750</v>
      </c>
      <c r="AJ49" s="6"/>
      <c r="AK49" s="6">
        <v>2650</v>
      </c>
      <c r="AL49" s="6">
        <v>57</v>
      </c>
      <c r="AM49" s="6"/>
      <c r="AN49" s="6"/>
      <c r="AO49" s="6"/>
      <c r="AP49" s="6">
        <v>8500</v>
      </c>
      <c r="AQ49" s="6">
        <v>2132</v>
      </c>
      <c r="AR49" s="6">
        <v>4905</v>
      </c>
      <c r="AS49" s="55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639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679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0.3170103092783505</v>
      </c>
      <c r="E50" s="35" t="str">
        <f>D1_ABRIL_2026[[#This Row],[SUPER]]</f>
        <v>JOHAN</v>
      </c>
      <c r="F50" t="s">
        <v>10</v>
      </c>
      <c r="G50" s="36">
        <v>15375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DATA_ABRIL_2026[[#This Row],[RECUPERO]]/DATA_ABRIL_2026[[#This Row],[META]]</f>
        <v>1.1011338461538462</v>
      </c>
      <c r="N50" s="54" t="str" cm="1">
        <f t="array" ref="N50">IF(DATA_ABRIL_2026[[#This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IFERROR(VLOOKUP(DATA_ABRIL_2026[[#This Row],[ASER_]],$B:$G,4,0),"")</f>
        <v>KENNETH</v>
      </c>
      <c r="P50" s="6">
        <f>SUM(DATA_ABRIL_2026[[#This Row],[1]:[29]])</f>
        <v>57258.96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X50" s="5"/>
      <c r="Y50" s="6">
        <v>24800</v>
      </c>
      <c r="Z50" s="6">
        <v>4000</v>
      </c>
      <c r="AA50" s="6"/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/>
      <c r="AJ50" s="6">
        <v>1000</v>
      </c>
      <c r="AK50" s="6">
        <v>2000</v>
      </c>
      <c r="AL50" s="6"/>
      <c r="AM50" s="6">
        <v>1600</v>
      </c>
      <c r="AN50" s="6">
        <v>840</v>
      </c>
      <c r="AO50" s="6"/>
      <c r="AP50" s="6">
        <v>1705</v>
      </c>
      <c r="AQ50" s="6">
        <v>200</v>
      </c>
      <c r="AR50" s="6">
        <v>120</v>
      </c>
      <c r="AS50" s="55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639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6.2577319587628868E-2</v>
      </c>
      <c r="E51" s="35" t="str">
        <f>D1_ABRIL_2026[[#This Row],[SUPER]]</f>
        <v>JOHAN</v>
      </c>
      <c r="F51" t="s">
        <v>122</v>
      </c>
      <c r="G51" s="36">
        <v>3035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DATA_ABRIL_2026[[#This Row],[RECUPERO]]/DATA_ABRIL_2026[[#This Row],[META]]</f>
        <v>1.1211071428571429</v>
      </c>
      <c r="N51" s="54" t="str" cm="1">
        <f t="array" ref="N51">IF(DATA_ABRIL_2026[[#This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IFERROR(VLOOKUP(DATA_ABRIL_2026[[#This Row],[ASER_]],$B:$G,4,0),"")</f>
        <v>SANDY</v>
      </c>
      <c r="P51" s="6">
        <f>SUM(DATA_ABRIL_2026[[#This Row],[1]:[29]])</f>
        <v>31391</v>
      </c>
      <c r="Q51" s="6">
        <f>VLOOKUP(DATA_ABRIL_2026[[#This Row],[ASER_]],D1_ABRIL_2026[[ASESOR_CRR]:[META]],2,0)</f>
        <v>28000</v>
      </c>
      <c r="R51" t="s">
        <v>79</v>
      </c>
      <c r="X51" s="5"/>
      <c r="Y51" s="6"/>
      <c r="Z51" s="6"/>
      <c r="AA51" s="6"/>
      <c r="AB51" s="6"/>
      <c r="AC51" s="6">
        <v>350</v>
      </c>
      <c r="AD51" s="6">
        <v>291</v>
      </c>
      <c r="AE51" s="6"/>
      <c r="AF51" s="6">
        <v>1000</v>
      </c>
      <c r="AG51" s="6"/>
      <c r="AH51" s="6"/>
      <c r="AI51" s="6">
        <v>1000</v>
      </c>
      <c r="AJ51" s="6">
        <v>5000</v>
      </c>
      <c r="AK51" s="6"/>
      <c r="AL51" s="6"/>
      <c r="AM51" s="6"/>
      <c r="AN51" s="6"/>
      <c r="AO51" s="6"/>
      <c r="AP51" s="6">
        <v>13000</v>
      </c>
      <c r="AQ51" s="6">
        <v>10500</v>
      </c>
      <c r="AR51" s="6">
        <v>250</v>
      </c>
      <c r="AS51" s="55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639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1.5622400000000001</v>
      </c>
      <c r="E52" s="35" t="str">
        <f>D1_ABRIL_2026[[#This Row],[SUPER]]</f>
        <v>LEONOR</v>
      </c>
      <c r="F52" t="s">
        <v>77</v>
      </c>
      <c r="G52" s="36">
        <v>39056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DATA_ABRIL_2026[[#This Row],[RECUPERO]]/DATA_ABRIL_2026[[#This Row],[META]]</f>
        <v>0.18484848484848485</v>
      </c>
      <c r="N52" s="54" t="str" cm="1">
        <f t="array" ref="N52">IF(DATA_ABRIL_2026[[#This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IFERROR(VLOOKUP(DATA_ABRIL_2026[[#This Row],[ASER_]],$B:$G,4,0),"")</f>
        <v>LEONOR</v>
      </c>
      <c r="P52" s="6">
        <f>SUM(DATA_ABRIL_2026[[#This Row],[1]:[29]])</f>
        <v>3050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X52" s="5"/>
      <c r="Y52" s="6"/>
      <c r="Z52" s="6">
        <v>300</v>
      </c>
      <c r="AA52" s="6"/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/>
      <c r="AM52" s="6">
        <v>350</v>
      </c>
      <c r="AN52" s="6"/>
      <c r="AO52" s="6"/>
      <c r="AP52" s="6">
        <v>250</v>
      </c>
      <c r="AQ52" s="6"/>
      <c r="AR52" s="6"/>
      <c r="AS52" s="55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639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750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1.0705199999999999</v>
      </c>
      <c r="E53" s="35" t="str">
        <f>D1_ABRIL_2026[[#This Row],[SUPER]]</f>
        <v>LEONOR</v>
      </c>
      <c r="F53" t="s">
        <v>109</v>
      </c>
      <c r="G53" s="36">
        <v>26763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DATA_ABRIL_2026[[#This Row],[RECUPERO]]/DATA_ABRIL_2026[[#This Row],[META]]</f>
        <v>1.0707692307692307</v>
      </c>
      <c r="N53" s="54" t="str" cm="1">
        <f t="array" ref="N53">IF(DATA_ABRIL_2026[[#This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IFERROR(VLOOKUP(DATA_ABRIL_2026[[#This Row],[ASER_]],$B:$G,4,0),"")</f>
        <v>KENNETH</v>
      </c>
      <c r="P53" s="6">
        <f>SUM(DATA_ABRIL_2026[[#This Row],[1]:[29]])</f>
        <v>55680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 s="5">
        <v>2850</v>
      </c>
      <c r="Y53" s="6"/>
      <c r="Z53" s="6">
        <v>3420</v>
      </c>
      <c r="AA53" s="6"/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/>
      <c r="AI53" s="6">
        <v>2420</v>
      </c>
      <c r="AJ53" s="6">
        <v>1000</v>
      </c>
      <c r="AK53" s="6">
        <v>2850</v>
      </c>
      <c r="AL53" s="6">
        <v>3255</v>
      </c>
      <c r="AM53" s="6">
        <v>10950</v>
      </c>
      <c r="AN53" s="6">
        <v>1500</v>
      </c>
      <c r="AO53" s="6"/>
      <c r="AP53" s="6"/>
      <c r="AQ53" s="6">
        <v>4605</v>
      </c>
      <c r="AR53" s="6">
        <v>6800</v>
      </c>
      <c r="AS53" s="55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639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679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1.1497599999999999</v>
      </c>
      <c r="E54" s="35" t="str">
        <f>D1_ABRIL_2026[[#This Row],[SUPER]]</f>
        <v>LEONOR</v>
      </c>
      <c r="F54" t="s">
        <v>49</v>
      </c>
      <c r="G54" s="36">
        <v>28744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1.9112474226804124</v>
      </c>
      <c r="N54" s="54" t="str" cm="1">
        <f t="array" ref="N54">IF(DATA_ABRIL_2026[[#This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IFERROR(VLOOKUP(DATA_ABRIL_2026[[#This Row],[ASER_]],$B:$G,4,0),"")</f>
        <v>JOHAN</v>
      </c>
      <c r="P54" s="6">
        <f>SUM(DATA_ABRIL_2026[[#This Row],[1]:[29]])</f>
        <v>92695.5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/>
      <c r="AI54" s="6">
        <v>210</v>
      </c>
      <c r="AJ54" s="6">
        <v>20300</v>
      </c>
      <c r="AK54" s="6">
        <v>2000</v>
      </c>
      <c r="AL54" s="6">
        <v>1040</v>
      </c>
      <c r="AM54" s="6">
        <v>6200</v>
      </c>
      <c r="AN54" s="6"/>
      <c r="AO54" s="6"/>
      <c r="AP54" s="6">
        <v>2000</v>
      </c>
      <c r="AQ54" s="6"/>
      <c r="AS54" s="55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639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692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0.93279999999999996</v>
      </c>
      <c r="E55" s="35" t="str">
        <f>D1_ABRIL_2026[[#This Row],[SUPER]]</f>
        <v>LEONOR</v>
      </c>
      <c r="F55" t="s">
        <v>495</v>
      </c>
      <c r="G55" s="36">
        <v>23320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0.61828000000000005</v>
      </c>
      <c r="N55" s="54" t="str" cm="1">
        <f t="array" ref="N55">IF(DATA_ABRIL_2026[[#This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IFERROR(VLOOKUP(DATA_ABRIL_2026[[#This Row],[ASER_]],$B:$G,4,0),"")</f>
        <v>LEONOR</v>
      </c>
      <c r="P55" s="6">
        <f>SUM(DATA_ABRIL_2026[[#This Row],[1]:[29]])</f>
        <v>15457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/>
      <c r="AJ55" s="6">
        <v>250</v>
      </c>
      <c r="AK55" s="6"/>
      <c r="AL55" s="6"/>
      <c r="AM55" s="6"/>
      <c r="AN55" s="6"/>
      <c r="AO55" s="6"/>
      <c r="AP55" s="6"/>
      <c r="AQ55" s="6"/>
      <c r="AR55">
        <v>7547</v>
      </c>
      <c r="AS55" s="55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639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769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0.72692000000000001</v>
      </c>
      <c r="E56" s="35" t="str">
        <f>D1_ABRIL_2026[[#This Row],[SUPER]]</f>
        <v>LEONOR</v>
      </c>
      <c r="F56" t="s">
        <v>48</v>
      </c>
      <c r="G56" s="36">
        <v>18173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0.29945454545454547</v>
      </c>
      <c r="N56" s="54" t="str" cm="1">
        <f t="array" ref="N56">IF(DATA_ABRIL_2026[[#This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IFERROR(VLOOKUP(DATA_ABRIL_2026[[#This Row],[ASER_]],$B:$G,4,0),"")</f>
        <v>LEONOR</v>
      </c>
      <c r="P56" s="6">
        <f>SUM(DATA_ABRIL_2026[[#This Row],[1]:[29]])</f>
        <v>4941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/>
      <c r="AK56" s="6">
        <v>350</v>
      </c>
      <c r="AL56" s="6"/>
      <c r="AM56" s="6">
        <v>1000</v>
      </c>
      <c r="AN56" s="6"/>
      <c r="AO56" s="6"/>
      <c r="AP56" s="6"/>
      <c r="AQ56" s="6"/>
      <c r="AR56">
        <v>350</v>
      </c>
      <c r="AS56" s="55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639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732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0.61828000000000005</v>
      </c>
      <c r="E57" s="35" t="str">
        <f>D1_ABRIL_2026[[#This Row],[SUPER]]</f>
        <v>LEONOR</v>
      </c>
      <c r="F57" t="s">
        <v>73</v>
      </c>
      <c r="G57" s="36">
        <v>15457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1.2057692307692307</v>
      </c>
      <c r="N57" s="54" t="str" cm="1">
        <f t="array" ref="N57">IF(DATA_ABRIL_2026[[#This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IFERROR(VLOOKUP(DATA_ABRIL_2026[[#This Row],[ASER_]],$B:$G,4,0),"")</f>
        <v>KENNETH</v>
      </c>
      <c r="P57" s="6">
        <f>SUM(DATA_ABRIL_2026[[#This Row],[1]:[29]])</f>
        <v>62700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3720</v>
      </c>
      <c r="AE57" s="6">
        <v>5430</v>
      </c>
      <c r="AF57" s="6"/>
      <c r="AG57" s="6"/>
      <c r="AH57" s="6"/>
      <c r="AI57" s="6">
        <v>3580</v>
      </c>
      <c r="AJ57" s="6">
        <v>6000</v>
      </c>
      <c r="AK57" s="6"/>
      <c r="AL57" s="6">
        <v>200</v>
      </c>
      <c r="AM57" s="6">
        <v>6800</v>
      </c>
      <c r="AN57" s="6"/>
      <c r="AO57" s="6"/>
      <c r="AP57" s="6">
        <v>3500</v>
      </c>
      <c r="AQ57" s="6"/>
      <c r="AR57">
        <v>7300</v>
      </c>
      <c r="AS57" s="55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639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4.7696969696969696E-2</v>
      </c>
      <c r="E58" s="35" t="str">
        <f>D1_ABRIL_2026[[#This Row],[SUPER]]</f>
        <v>LEONOR</v>
      </c>
      <c r="F58" t="s">
        <v>565</v>
      </c>
      <c r="G58" s="36">
        <v>787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6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6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0.72692000000000001</v>
      </c>
      <c r="N58" s="54" t="str" cm="1">
        <f t="array" ref="N58">IF(DATA_ABRIL_2026[[#This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IFERROR(VLOOKUP(DATA_ABRIL_2026[[#This Row],[ASER_]],$B:$G,4,0),"")</f>
        <v>LEONOR</v>
      </c>
      <c r="P58" s="6">
        <f>SUM(DATA_ABRIL_2026[[#This Row],[1]:[29]])</f>
        <v>18173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/>
      <c r="AI58" s="6">
        <v>2260</v>
      </c>
      <c r="AJ58" s="6"/>
      <c r="AK58" s="6">
        <v>1280</v>
      </c>
      <c r="AL58" s="6">
        <v>1772</v>
      </c>
      <c r="AM58" s="6">
        <v>1000</v>
      </c>
      <c r="AN58" s="6"/>
      <c r="AO58" s="6"/>
      <c r="AP58" s="6"/>
      <c r="AQ58" s="6"/>
      <c r="AS58" s="55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639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677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0.3170103092783505</v>
      </c>
      <c r="N59" s="54" t="str" cm="1">
        <f t="array" ref="N59">IF(DATA_ABRIL_2026[[#This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IFERROR(VLOOKUP(DATA_ABRIL_2026[[#This Row],[ASER_]],$B:$G,4,0),"")</f>
        <v>JOHAN</v>
      </c>
      <c r="P59" s="6">
        <f>SUM(DATA_ABRIL_2026[[#This Row],[1]:[29]])</f>
        <v>15375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/>
      <c r="AI59" s="6">
        <v>200</v>
      </c>
      <c r="AJ59" s="6">
        <v>2000</v>
      </c>
      <c r="AK59" s="6">
        <v>1000</v>
      </c>
      <c r="AL59" s="6"/>
      <c r="AM59" s="6"/>
      <c r="AN59" s="6"/>
      <c r="AO59" s="6"/>
      <c r="AP59" s="6">
        <v>3500</v>
      </c>
      <c r="AQ59" s="6"/>
      <c r="AR59">
        <v>3100</v>
      </c>
      <c r="AS59" s="55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639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683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0.85517307692307687</v>
      </c>
      <c r="N60" s="54" t="str" cm="1">
        <f t="array" ref="N60">IF(DATA_ABRIL_2026[[#This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IFERROR(VLOOKUP(DATA_ABRIL_2026[[#This Row],[ASER_]],$B:$G,4,0),"")</f>
        <v>KENNETH</v>
      </c>
      <c r="P60" s="6">
        <f>SUM(DATA_ABRIL_2026[[#This Row],[1]:[29]])</f>
        <v>44469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/>
      <c r="AI60" s="6">
        <v>200</v>
      </c>
      <c r="AJ60" s="6"/>
      <c r="AK60" s="6">
        <v>500</v>
      </c>
      <c r="AL60" s="6">
        <v>1000</v>
      </c>
      <c r="AM60" s="6">
        <v>7200</v>
      </c>
      <c r="AN60" s="6"/>
      <c r="AO60" s="6"/>
      <c r="AP60" s="6">
        <v>1500</v>
      </c>
      <c r="AQ60" s="6"/>
      <c r="AR60">
        <v>1000</v>
      </c>
      <c r="AS60" s="55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639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639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711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639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750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639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685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  <row r="64" spans="1:112" x14ac:dyDescent="0.25">
      <c r="CG64" t="s">
        <v>639</v>
      </c>
      <c r="CH64" t="s">
        <v>7</v>
      </c>
      <c r="CI64" t="s">
        <v>48</v>
      </c>
      <c r="CJ64">
        <v>46134</v>
      </c>
      <c r="CK64">
        <v>1</v>
      </c>
      <c r="CL64">
        <v>1</v>
      </c>
      <c r="CN64">
        <v>1</v>
      </c>
      <c r="CP64">
        <v>8.1018518518518516E-5</v>
      </c>
      <c r="CQ64">
        <v>8.1018518518518516E-5</v>
      </c>
      <c r="CR64">
        <v>0.17508101851851851</v>
      </c>
      <c r="CS64">
        <v>0.1660648148148148</v>
      </c>
      <c r="CT64">
        <v>59</v>
      </c>
      <c r="CU64">
        <v>99</v>
      </c>
      <c r="CV64">
        <v>23</v>
      </c>
      <c r="CW64" t="s">
        <v>752</v>
      </c>
      <c r="CX64">
        <v>12977</v>
      </c>
      <c r="CY64">
        <v>0.38979999999999998</v>
      </c>
      <c r="CZ64">
        <v>1</v>
      </c>
      <c r="DA64">
        <v>4.3499999999999997E-2</v>
      </c>
      <c r="DB64">
        <v>1280</v>
      </c>
      <c r="DC64">
        <v>1280</v>
      </c>
      <c r="DD64">
        <v>1280</v>
      </c>
      <c r="DE64">
        <v>1</v>
      </c>
      <c r="DF64">
        <v>0.14050000000000001</v>
      </c>
      <c r="DG64">
        <v>96</v>
      </c>
      <c r="DH64">
        <v>1280</v>
      </c>
    </row>
    <row r="65" spans="85:112" x14ac:dyDescent="0.25">
      <c r="CG65" t="s">
        <v>639</v>
      </c>
      <c r="CH65" t="s">
        <v>3</v>
      </c>
      <c r="CI65" t="s">
        <v>174</v>
      </c>
      <c r="CJ65">
        <v>46134</v>
      </c>
      <c r="CK65">
        <v>1</v>
      </c>
      <c r="CL65">
        <v>1</v>
      </c>
      <c r="CN65">
        <v>1</v>
      </c>
      <c r="CP65">
        <v>8.1018518518518516E-5</v>
      </c>
      <c r="CQ65">
        <v>8.1018518518518516E-5</v>
      </c>
      <c r="CR65">
        <v>0.17539351851851853</v>
      </c>
      <c r="CS65">
        <v>0.1713773148148148</v>
      </c>
      <c r="CT65">
        <v>158</v>
      </c>
      <c r="CU65">
        <v>222</v>
      </c>
      <c r="CV65">
        <v>19</v>
      </c>
      <c r="CW65" t="s">
        <v>966</v>
      </c>
      <c r="CX65">
        <v>9791</v>
      </c>
      <c r="CY65">
        <v>0.1203</v>
      </c>
      <c r="CZ65">
        <v>2</v>
      </c>
      <c r="DA65">
        <v>0.1053</v>
      </c>
      <c r="DB65">
        <v>5210</v>
      </c>
      <c r="DC65">
        <v>2605</v>
      </c>
      <c r="DD65">
        <v>5210</v>
      </c>
      <c r="DE65">
        <v>1</v>
      </c>
      <c r="DF65">
        <v>0.11799999999999999</v>
      </c>
      <c r="DG65">
        <v>96</v>
      </c>
      <c r="DH65">
        <v>2605</v>
      </c>
    </row>
    <row r="66" spans="85:112" x14ac:dyDescent="0.25">
      <c r="CG66" t="s">
        <v>639</v>
      </c>
      <c r="CH66" t="s">
        <v>3</v>
      </c>
      <c r="CI66" t="s">
        <v>564</v>
      </c>
      <c r="CJ66">
        <v>46139</v>
      </c>
      <c r="CK66">
        <v>1</v>
      </c>
      <c r="CL66">
        <v>1</v>
      </c>
      <c r="CN66">
        <v>1</v>
      </c>
      <c r="CP66">
        <v>0</v>
      </c>
      <c r="CQ66">
        <v>0</v>
      </c>
      <c r="CR66">
        <v>0.18822916666666667</v>
      </c>
      <c r="CS66">
        <v>0.15952546296296297</v>
      </c>
      <c r="CT66">
        <v>96</v>
      </c>
      <c r="CU66">
        <v>180</v>
      </c>
      <c r="CV66">
        <v>24</v>
      </c>
      <c r="CW66" t="s">
        <v>954</v>
      </c>
      <c r="CX66">
        <v>21382</v>
      </c>
      <c r="CY66">
        <v>0.25</v>
      </c>
      <c r="CZ66">
        <v>1</v>
      </c>
      <c r="DA66">
        <v>4.1700000000000001E-2</v>
      </c>
      <c r="DB66">
        <v>4600</v>
      </c>
      <c r="DC66">
        <v>4600</v>
      </c>
      <c r="DD66">
        <v>4600</v>
      </c>
      <c r="DE66">
        <v>1</v>
      </c>
      <c r="DF66">
        <v>0.13919999999999999</v>
      </c>
      <c r="DG66">
        <v>96</v>
      </c>
      <c r="DH66">
        <v>4600</v>
      </c>
    </row>
    <row r="67" spans="85:112" x14ac:dyDescent="0.25">
      <c r="CG67" t="s">
        <v>639</v>
      </c>
      <c r="CH67" t="s">
        <v>3</v>
      </c>
      <c r="CI67" t="s">
        <v>564</v>
      </c>
      <c r="CJ67">
        <v>46140</v>
      </c>
      <c r="CK67">
        <v>1</v>
      </c>
      <c r="CL67">
        <v>1</v>
      </c>
      <c r="CN67">
        <v>1</v>
      </c>
      <c r="CP67">
        <v>0</v>
      </c>
      <c r="CQ67">
        <v>0</v>
      </c>
      <c r="CR67">
        <v>0.19775462962962964</v>
      </c>
      <c r="CS67">
        <v>0.13975694444444445</v>
      </c>
      <c r="CT67">
        <v>109</v>
      </c>
      <c r="CU67">
        <v>192</v>
      </c>
      <c r="CV67">
        <v>21</v>
      </c>
      <c r="CW67" t="s">
        <v>967</v>
      </c>
      <c r="CX67">
        <v>29267</v>
      </c>
      <c r="CY67">
        <v>0.19270000000000001</v>
      </c>
      <c r="CZ67">
        <v>1</v>
      </c>
      <c r="DA67">
        <v>4.7600000000000003E-2</v>
      </c>
      <c r="DB67">
        <v>3000</v>
      </c>
      <c r="DC67">
        <v>3000</v>
      </c>
      <c r="DD67">
        <v>3000</v>
      </c>
      <c r="DE67">
        <v>1</v>
      </c>
      <c r="DF67">
        <v>0.11</v>
      </c>
      <c r="DG67">
        <v>96</v>
      </c>
      <c r="DH67">
        <v>3000</v>
      </c>
    </row>
    <row r="68" spans="85:112" x14ac:dyDescent="0.25">
      <c r="CG68" t="s">
        <v>639</v>
      </c>
      <c r="CH68" t="s">
        <v>3</v>
      </c>
      <c r="CI68" t="s">
        <v>96</v>
      </c>
      <c r="CJ68">
        <v>46118</v>
      </c>
      <c r="CK68">
        <v>1</v>
      </c>
      <c r="CL68">
        <v>1</v>
      </c>
      <c r="CM68">
        <v>1</v>
      </c>
      <c r="CP68">
        <v>2.2291666666666668E-2</v>
      </c>
      <c r="CQ68">
        <v>2.2291666666666668E-2</v>
      </c>
      <c r="CR68">
        <v>0.20555555555555555</v>
      </c>
      <c r="CS68">
        <v>0.10721064814814815</v>
      </c>
      <c r="CT68">
        <v>81</v>
      </c>
      <c r="CU68">
        <v>178</v>
      </c>
      <c r="CV68">
        <v>32</v>
      </c>
      <c r="CW68">
        <v>2.5</v>
      </c>
      <c r="CX68">
        <v>13052</v>
      </c>
      <c r="CY68">
        <v>0.39510000000000001</v>
      </c>
      <c r="CZ68">
        <v>5</v>
      </c>
      <c r="DA68">
        <v>0.15629999999999999</v>
      </c>
      <c r="DB68">
        <v>6800</v>
      </c>
      <c r="DC68">
        <v>1360</v>
      </c>
      <c r="DD68">
        <v>6800</v>
      </c>
      <c r="DE68">
        <v>1</v>
      </c>
      <c r="DF68">
        <v>0.50629999999999997</v>
      </c>
      <c r="DG68">
        <v>96</v>
      </c>
      <c r="DH68">
        <v>1360</v>
      </c>
    </row>
    <row r="69" spans="85:112" x14ac:dyDescent="0.25">
      <c r="CG69" t="s">
        <v>639</v>
      </c>
      <c r="CH69" t="s">
        <v>3</v>
      </c>
      <c r="CI69" t="s">
        <v>68</v>
      </c>
      <c r="CJ69">
        <v>46113</v>
      </c>
      <c r="CK69">
        <v>1</v>
      </c>
      <c r="CL69">
        <v>1</v>
      </c>
      <c r="CN69">
        <v>1</v>
      </c>
      <c r="CP69">
        <v>3.9351851851851852E-4</v>
      </c>
      <c r="CQ69">
        <v>3.9351851851851852E-4</v>
      </c>
      <c r="CR69">
        <v>0.25850694444444444</v>
      </c>
      <c r="CS69">
        <v>6.582175925925926E-2</v>
      </c>
      <c r="CT69">
        <v>93</v>
      </c>
      <c r="CU69">
        <v>145</v>
      </c>
      <c r="CV69">
        <v>27</v>
      </c>
      <c r="CW69" t="s">
        <v>782</v>
      </c>
      <c r="CX69">
        <v>43502</v>
      </c>
      <c r="CY69">
        <v>0.2903</v>
      </c>
      <c r="CZ69">
        <v>6</v>
      </c>
      <c r="DA69">
        <v>0.22220000000000001</v>
      </c>
      <c r="DB69">
        <v>10800</v>
      </c>
      <c r="DC69">
        <v>1800</v>
      </c>
      <c r="DD69">
        <v>10800</v>
      </c>
      <c r="DE69">
        <v>1</v>
      </c>
      <c r="DF69">
        <v>0.1938</v>
      </c>
      <c r="DG69">
        <v>96</v>
      </c>
      <c r="DH69">
        <v>1800</v>
      </c>
    </row>
    <row r="70" spans="85:112" x14ac:dyDescent="0.25">
      <c r="CG70" t="s">
        <v>639</v>
      </c>
      <c r="CH70" t="s">
        <v>3</v>
      </c>
      <c r="CI70" t="s">
        <v>68</v>
      </c>
      <c r="CJ70">
        <v>46120</v>
      </c>
      <c r="CK70">
        <v>1</v>
      </c>
      <c r="CL70">
        <v>1</v>
      </c>
      <c r="CN70">
        <v>1</v>
      </c>
      <c r="CP70">
        <v>2.8935185185185184E-4</v>
      </c>
      <c r="CQ70">
        <v>2.8935185185185184E-4</v>
      </c>
      <c r="CR70">
        <v>0.22921296296296295</v>
      </c>
      <c r="CS70">
        <v>9.1701388888888888E-2</v>
      </c>
      <c r="CT70">
        <v>99</v>
      </c>
      <c r="CU70">
        <v>164</v>
      </c>
      <c r="CV70">
        <v>19</v>
      </c>
      <c r="CW70" t="s">
        <v>730</v>
      </c>
      <c r="CX70">
        <v>40879</v>
      </c>
      <c r="CY70">
        <v>0.19189999999999999</v>
      </c>
      <c r="CZ70">
        <v>2</v>
      </c>
      <c r="DA70">
        <v>0.1053</v>
      </c>
      <c r="DB70">
        <v>10600</v>
      </c>
      <c r="DC70">
        <v>5300</v>
      </c>
      <c r="DD70">
        <v>10600</v>
      </c>
      <c r="DE70">
        <v>1</v>
      </c>
      <c r="DF70">
        <v>0.21110000000000001</v>
      </c>
      <c r="DG70">
        <v>96</v>
      </c>
      <c r="DH70">
        <v>5300</v>
      </c>
    </row>
    <row r="71" spans="85:112" x14ac:dyDescent="0.25">
      <c r="CG71" t="s">
        <v>639</v>
      </c>
      <c r="CH71" t="s">
        <v>3</v>
      </c>
      <c r="CI71" t="s">
        <v>29</v>
      </c>
      <c r="CJ71">
        <v>46118</v>
      </c>
      <c r="CK71">
        <v>1</v>
      </c>
      <c r="CL71">
        <v>1</v>
      </c>
      <c r="CN71">
        <v>1</v>
      </c>
      <c r="CP71">
        <v>2.3148148148148147E-3</v>
      </c>
      <c r="CQ71">
        <v>2.3148148148148147E-3</v>
      </c>
      <c r="CR71">
        <v>0.14993055555555557</v>
      </c>
      <c r="CS71">
        <v>0.1905324074074074</v>
      </c>
      <c r="CT71">
        <v>92</v>
      </c>
      <c r="CU71">
        <v>233</v>
      </c>
      <c r="CV71">
        <v>33</v>
      </c>
      <c r="CW71" t="s">
        <v>676</v>
      </c>
      <c r="CX71">
        <v>12811</v>
      </c>
      <c r="CY71">
        <v>0.35870000000000002</v>
      </c>
      <c r="CZ71">
        <v>9</v>
      </c>
      <c r="DA71">
        <v>0.2727</v>
      </c>
      <c r="DB71">
        <v>7440</v>
      </c>
      <c r="DC71">
        <v>827</v>
      </c>
      <c r="DD71">
        <v>7440</v>
      </c>
      <c r="DE71">
        <v>1</v>
      </c>
      <c r="DF71">
        <v>0.30840000000000001</v>
      </c>
      <c r="DG71">
        <v>96</v>
      </c>
      <c r="DH71">
        <v>827</v>
      </c>
    </row>
    <row r="72" spans="85:112" x14ac:dyDescent="0.25">
      <c r="CG72" t="s">
        <v>639</v>
      </c>
      <c r="CH72" t="s">
        <v>3</v>
      </c>
      <c r="CI72" t="s">
        <v>29</v>
      </c>
      <c r="CJ72">
        <v>46136</v>
      </c>
      <c r="CK72">
        <v>1</v>
      </c>
      <c r="CL72">
        <v>1</v>
      </c>
      <c r="CN72">
        <v>1</v>
      </c>
      <c r="CP72">
        <v>0</v>
      </c>
      <c r="CQ72">
        <v>0</v>
      </c>
      <c r="CR72">
        <v>0.13141203703703705</v>
      </c>
      <c r="CS72">
        <v>7.3321759259259253E-2</v>
      </c>
      <c r="CT72">
        <v>69</v>
      </c>
      <c r="CU72">
        <v>124</v>
      </c>
      <c r="CV72">
        <v>14</v>
      </c>
      <c r="CW72">
        <v>1.5</v>
      </c>
      <c r="CX72">
        <v>11056</v>
      </c>
      <c r="CY72">
        <v>0.2029</v>
      </c>
      <c r="CZ72">
        <v>1</v>
      </c>
      <c r="DA72">
        <v>7.1400000000000005E-2</v>
      </c>
      <c r="DB72">
        <v>217</v>
      </c>
      <c r="DC72">
        <v>217</v>
      </c>
      <c r="DG72">
        <v>96</v>
      </c>
    </row>
    <row r="73" spans="85:112" x14ac:dyDescent="0.25">
      <c r="CG73" t="s">
        <v>639</v>
      </c>
      <c r="CH73" t="s">
        <v>125</v>
      </c>
      <c r="CI73" t="s">
        <v>60</v>
      </c>
      <c r="CJ73">
        <v>46140</v>
      </c>
      <c r="CK73">
        <v>1</v>
      </c>
      <c r="CL73">
        <v>1</v>
      </c>
      <c r="CN73">
        <v>1</v>
      </c>
      <c r="CP73">
        <v>6.018518518518519E-4</v>
      </c>
      <c r="CQ73">
        <v>6.018518518518519E-4</v>
      </c>
      <c r="CR73">
        <v>0.18480324074074075</v>
      </c>
      <c r="CS73">
        <v>0.12565972222222221</v>
      </c>
      <c r="CT73">
        <v>81</v>
      </c>
      <c r="CU73">
        <v>119</v>
      </c>
      <c r="CV73">
        <v>7</v>
      </c>
      <c r="CW73" t="s">
        <v>968</v>
      </c>
      <c r="CX73">
        <v>6569</v>
      </c>
      <c r="CY73">
        <v>8.6400000000000005E-2</v>
      </c>
      <c r="CZ73">
        <v>3</v>
      </c>
      <c r="DA73">
        <v>0.42859999999999998</v>
      </c>
      <c r="DB73">
        <v>5740</v>
      </c>
      <c r="DC73">
        <v>1913</v>
      </c>
      <c r="DD73">
        <v>5740</v>
      </c>
      <c r="DE73">
        <v>1</v>
      </c>
      <c r="DF73">
        <v>0.1452</v>
      </c>
      <c r="DG73">
        <v>94</v>
      </c>
      <c r="DH73">
        <v>1913</v>
      </c>
    </row>
    <row r="74" spans="85:112" x14ac:dyDescent="0.25">
      <c r="CG74" t="s">
        <v>639</v>
      </c>
      <c r="CH74" t="s">
        <v>125</v>
      </c>
      <c r="CI74" t="s">
        <v>61</v>
      </c>
      <c r="CJ74">
        <v>46140</v>
      </c>
      <c r="CK74">
        <v>1</v>
      </c>
      <c r="CL74">
        <v>1</v>
      </c>
      <c r="CN74">
        <v>1</v>
      </c>
      <c r="CP74">
        <v>6.9444444444444444E-5</v>
      </c>
      <c r="CQ74">
        <v>6.9444444444444444E-5</v>
      </c>
      <c r="CR74">
        <v>0.17569444444444443</v>
      </c>
      <c r="CS74">
        <v>0.1930787037037037</v>
      </c>
      <c r="CT74">
        <v>114</v>
      </c>
      <c r="CU74">
        <v>272</v>
      </c>
      <c r="CV74">
        <v>18</v>
      </c>
      <c r="CW74" t="s">
        <v>754</v>
      </c>
      <c r="CX74">
        <v>31651</v>
      </c>
      <c r="CY74">
        <v>0.15790000000000001</v>
      </c>
      <c r="CZ74">
        <v>2</v>
      </c>
      <c r="DA74">
        <v>0.1111</v>
      </c>
      <c r="DB74">
        <v>3934</v>
      </c>
      <c r="DC74">
        <v>1967</v>
      </c>
      <c r="DD74">
        <v>3934</v>
      </c>
      <c r="DE74">
        <v>1</v>
      </c>
      <c r="DF74">
        <v>0.16850000000000001</v>
      </c>
      <c r="DG74">
        <v>94</v>
      </c>
      <c r="DH74">
        <v>1967</v>
      </c>
    </row>
    <row r="75" spans="85:112" x14ac:dyDescent="0.25">
      <c r="CG75" t="s">
        <v>639</v>
      </c>
      <c r="CH75" t="s">
        <v>125</v>
      </c>
      <c r="CI75" t="s">
        <v>80</v>
      </c>
      <c r="CJ75">
        <v>46120</v>
      </c>
      <c r="CK75">
        <v>1</v>
      </c>
      <c r="CL75">
        <v>1</v>
      </c>
      <c r="CN75">
        <v>1</v>
      </c>
      <c r="CP75">
        <v>3.4722222222222222E-5</v>
      </c>
      <c r="CQ75">
        <v>3.4722222222222222E-5</v>
      </c>
      <c r="CR75">
        <v>0.22501157407407407</v>
      </c>
      <c r="CS75">
        <v>0.10653935185185186</v>
      </c>
      <c r="CT75">
        <v>137</v>
      </c>
      <c r="CU75">
        <v>186</v>
      </c>
      <c r="CV75">
        <v>3</v>
      </c>
      <c r="CW75" t="s">
        <v>969</v>
      </c>
      <c r="CX75">
        <v>22960</v>
      </c>
      <c r="CY75">
        <v>2.1899999999999999E-2</v>
      </c>
      <c r="CZ75">
        <v>1</v>
      </c>
      <c r="DA75">
        <v>0.33329999999999999</v>
      </c>
      <c r="DB75">
        <v>2800</v>
      </c>
      <c r="DC75">
        <v>2800</v>
      </c>
      <c r="DD75">
        <v>2800</v>
      </c>
      <c r="DE75">
        <v>1</v>
      </c>
      <c r="DF75">
        <v>0.1149</v>
      </c>
      <c r="DG75">
        <v>94</v>
      </c>
      <c r="DH75">
        <v>2800</v>
      </c>
    </row>
    <row r="76" spans="85:112" x14ac:dyDescent="0.25">
      <c r="CG76" t="s">
        <v>639</v>
      </c>
      <c r="CH76" t="s">
        <v>125</v>
      </c>
      <c r="CI76" t="s">
        <v>80</v>
      </c>
      <c r="CJ76">
        <v>46127</v>
      </c>
      <c r="CK76">
        <v>1</v>
      </c>
      <c r="CL76">
        <v>1</v>
      </c>
      <c r="CN76">
        <v>1</v>
      </c>
      <c r="CP76">
        <v>6.9444444444444444E-5</v>
      </c>
      <c r="CQ76">
        <v>6.9444444444444444E-5</v>
      </c>
      <c r="CR76">
        <v>0.22491898148148148</v>
      </c>
      <c r="CS76">
        <v>0.1246412037037037</v>
      </c>
      <c r="CT76">
        <v>129</v>
      </c>
      <c r="CU76">
        <v>171</v>
      </c>
      <c r="CV76">
        <v>9</v>
      </c>
      <c r="CW76" t="s">
        <v>770</v>
      </c>
      <c r="CX76">
        <v>30132</v>
      </c>
      <c r="CY76">
        <v>6.9800000000000001E-2</v>
      </c>
      <c r="CZ76">
        <v>2</v>
      </c>
      <c r="DA76">
        <v>0.22220000000000001</v>
      </c>
      <c r="DB76">
        <v>5000</v>
      </c>
      <c r="DC76">
        <v>2500</v>
      </c>
      <c r="DD76">
        <v>2500</v>
      </c>
      <c r="DE76">
        <v>0.5</v>
      </c>
      <c r="DF76">
        <v>0.15640000000000001</v>
      </c>
      <c r="DG76">
        <v>94</v>
      </c>
      <c r="DH76">
        <v>2500</v>
      </c>
    </row>
    <row r="77" spans="85:112" x14ac:dyDescent="0.25">
      <c r="CG77" t="s">
        <v>639</v>
      </c>
      <c r="CH77" t="s">
        <v>125</v>
      </c>
      <c r="CI77" t="s">
        <v>72</v>
      </c>
      <c r="CJ77">
        <v>46120</v>
      </c>
      <c r="CK77">
        <v>1</v>
      </c>
      <c r="CL77">
        <v>1</v>
      </c>
      <c r="CN77">
        <v>1</v>
      </c>
      <c r="CP77">
        <v>1.273148148148148E-4</v>
      </c>
      <c r="CQ77">
        <v>1.273148148148148E-4</v>
      </c>
      <c r="CR77">
        <v>0.18204861111111112</v>
      </c>
      <c r="CS77">
        <v>0.14836805555555554</v>
      </c>
      <c r="CT77">
        <v>158</v>
      </c>
      <c r="CU77">
        <v>316</v>
      </c>
      <c r="CV77">
        <v>11</v>
      </c>
      <c r="CW77" t="s">
        <v>700</v>
      </c>
      <c r="CX77">
        <v>48306</v>
      </c>
      <c r="CY77">
        <v>6.9599999999999995E-2</v>
      </c>
      <c r="CZ77">
        <v>1</v>
      </c>
      <c r="DA77">
        <v>9.0899999999999995E-2</v>
      </c>
      <c r="DB77">
        <v>10000</v>
      </c>
      <c r="DC77">
        <v>10000</v>
      </c>
      <c r="DD77">
        <v>10000</v>
      </c>
      <c r="DE77">
        <v>1</v>
      </c>
      <c r="DF77">
        <v>0.1162</v>
      </c>
      <c r="DG77">
        <v>94</v>
      </c>
      <c r="DH77">
        <v>10000</v>
      </c>
    </row>
    <row r="78" spans="85:112" x14ac:dyDescent="0.25">
      <c r="CG78" t="s">
        <v>639</v>
      </c>
      <c r="CH78" t="s">
        <v>125</v>
      </c>
      <c r="CI78" t="s">
        <v>12</v>
      </c>
      <c r="CJ78">
        <v>46136</v>
      </c>
      <c r="CK78">
        <v>1</v>
      </c>
      <c r="CL78">
        <v>1</v>
      </c>
      <c r="CN78">
        <v>1</v>
      </c>
      <c r="CP78">
        <v>0</v>
      </c>
      <c r="CQ78">
        <v>0</v>
      </c>
      <c r="CR78">
        <v>0.20608796296296297</v>
      </c>
      <c r="CS78">
        <v>0.12466435185185185</v>
      </c>
      <c r="CT78">
        <v>79</v>
      </c>
      <c r="CU78">
        <v>140</v>
      </c>
      <c r="CV78">
        <v>14</v>
      </c>
      <c r="CW78" t="s">
        <v>684</v>
      </c>
      <c r="CX78">
        <v>30716</v>
      </c>
      <c r="CY78">
        <v>0.1772</v>
      </c>
      <c r="CZ78">
        <v>1</v>
      </c>
      <c r="DA78">
        <v>7.1400000000000005E-2</v>
      </c>
      <c r="DB78">
        <v>6649</v>
      </c>
      <c r="DC78">
        <v>6649</v>
      </c>
      <c r="DD78">
        <v>6649</v>
      </c>
      <c r="DE78">
        <v>1</v>
      </c>
      <c r="DF78">
        <v>0.17749999999999999</v>
      </c>
      <c r="DG78">
        <v>94</v>
      </c>
      <c r="DH78">
        <v>6649</v>
      </c>
    </row>
    <row r="79" spans="85:112" x14ac:dyDescent="0.25">
      <c r="CG79" t="s">
        <v>639</v>
      </c>
      <c r="CH79" t="s">
        <v>125</v>
      </c>
      <c r="CI79" t="s">
        <v>26</v>
      </c>
      <c r="CJ79">
        <v>46135</v>
      </c>
      <c r="CK79">
        <v>1</v>
      </c>
      <c r="CL79">
        <v>1</v>
      </c>
      <c r="CN79">
        <v>1</v>
      </c>
      <c r="CP79">
        <v>1.0416666666666667E-4</v>
      </c>
      <c r="CQ79">
        <v>1.0416666666666667E-4</v>
      </c>
      <c r="CR79">
        <v>0.29640046296296296</v>
      </c>
      <c r="CS79">
        <v>4.9687500000000002E-2</v>
      </c>
      <c r="CT79">
        <v>142</v>
      </c>
      <c r="CU79">
        <v>262</v>
      </c>
      <c r="CV79">
        <v>25</v>
      </c>
      <c r="CW79">
        <v>1.8</v>
      </c>
      <c r="CX79">
        <v>41189</v>
      </c>
      <c r="CY79">
        <v>0.17610000000000001</v>
      </c>
      <c r="CZ79">
        <v>2</v>
      </c>
      <c r="DA79">
        <v>0.08</v>
      </c>
      <c r="DB79">
        <v>3500</v>
      </c>
      <c r="DC79">
        <v>1750</v>
      </c>
      <c r="DD79">
        <v>3500</v>
      </c>
      <c r="DE79">
        <v>1</v>
      </c>
      <c r="DF79">
        <v>0.1694</v>
      </c>
      <c r="DG79">
        <v>94</v>
      </c>
      <c r="DH79">
        <v>1750</v>
      </c>
    </row>
    <row r="80" spans="85:112" x14ac:dyDescent="0.25">
      <c r="CG80" t="s">
        <v>639</v>
      </c>
      <c r="CH80" t="s">
        <v>125</v>
      </c>
      <c r="CI80" t="s">
        <v>75</v>
      </c>
      <c r="CJ80">
        <v>46134</v>
      </c>
      <c r="CK80">
        <v>1</v>
      </c>
      <c r="CL80">
        <v>1</v>
      </c>
      <c r="CN80">
        <v>1</v>
      </c>
      <c r="CP80">
        <v>1.8055555555555555E-3</v>
      </c>
      <c r="CQ80">
        <v>1.8055555555555555E-3</v>
      </c>
      <c r="CR80">
        <v>0.20846064814814816</v>
      </c>
      <c r="CS80">
        <v>0.11700231481481481</v>
      </c>
      <c r="CT80">
        <v>85</v>
      </c>
      <c r="CU80">
        <v>140</v>
      </c>
      <c r="CV80">
        <v>12</v>
      </c>
      <c r="CW80">
        <v>2.5</v>
      </c>
      <c r="CX80">
        <v>30877</v>
      </c>
      <c r="CY80">
        <v>0.14119999999999999</v>
      </c>
      <c r="CZ80">
        <v>1</v>
      </c>
      <c r="DA80">
        <v>8.3299999999999999E-2</v>
      </c>
      <c r="DB80">
        <v>2000</v>
      </c>
      <c r="DC80">
        <v>2000</v>
      </c>
      <c r="DD80">
        <v>2000</v>
      </c>
      <c r="DE80">
        <v>1</v>
      </c>
      <c r="DF80">
        <v>0.1399</v>
      </c>
      <c r="DG80">
        <v>94</v>
      </c>
      <c r="DH80">
        <v>2000</v>
      </c>
    </row>
    <row r="81" spans="85:112" x14ac:dyDescent="0.25">
      <c r="CG81" t="s">
        <v>639</v>
      </c>
      <c r="CH81" t="s">
        <v>125</v>
      </c>
      <c r="CI81" t="s">
        <v>75</v>
      </c>
      <c r="CJ81">
        <v>46141</v>
      </c>
      <c r="CK81">
        <v>1</v>
      </c>
      <c r="CL81">
        <v>1</v>
      </c>
      <c r="CN81">
        <v>1</v>
      </c>
      <c r="CP81">
        <v>4.3981481481481481E-4</v>
      </c>
      <c r="CQ81">
        <v>4.3981481481481481E-4</v>
      </c>
      <c r="CR81">
        <v>0.21482638888888889</v>
      </c>
      <c r="CS81">
        <v>0.12375</v>
      </c>
      <c r="CT81">
        <v>79</v>
      </c>
      <c r="CU81">
        <v>165</v>
      </c>
      <c r="CV81">
        <v>19</v>
      </c>
      <c r="CW81" t="s">
        <v>970</v>
      </c>
      <c r="CX81">
        <v>30504</v>
      </c>
      <c r="CY81">
        <v>0.24049999999999999</v>
      </c>
      <c r="CZ81">
        <v>1</v>
      </c>
      <c r="DA81">
        <v>5.2600000000000001E-2</v>
      </c>
      <c r="DB81">
        <v>3800</v>
      </c>
      <c r="DC81">
        <v>3800</v>
      </c>
      <c r="DD81">
        <v>3800</v>
      </c>
      <c r="DE81">
        <v>1</v>
      </c>
      <c r="DF81">
        <v>0.14360000000000001</v>
      </c>
      <c r="DG81">
        <v>94</v>
      </c>
      <c r="DH81">
        <v>3800</v>
      </c>
    </row>
    <row r="82" spans="85:112" x14ac:dyDescent="0.25">
      <c r="CG82" t="s">
        <v>639</v>
      </c>
      <c r="CH82" t="s">
        <v>2</v>
      </c>
      <c r="CI82" t="s">
        <v>15</v>
      </c>
      <c r="CJ82">
        <v>46122</v>
      </c>
      <c r="CK82">
        <v>1</v>
      </c>
      <c r="CL82">
        <v>1</v>
      </c>
      <c r="CN82">
        <v>1</v>
      </c>
      <c r="CP82">
        <v>4.6296296296296294E-5</v>
      </c>
      <c r="CQ82">
        <v>4.6296296296296294E-5</v>
      </c>
      <c r="CR82">
        <v>0.2298611111111111</v>
      </c>
      <c r="CS82">
        <v>0.10898148148148148</v>
      </c>
      <c r="CT82">
        <v>107</v>
      </c>
      <c r="CU82">
        <v>127</v>
      </c>
      <c r="CV82">
        <v>8</v>
      </c>
      <c r="CW82">
        <v>2</v>
      </c>
      <c r="CX82">
        <v>52127</v>
      </c>
      <c r="CY82">
        <v>7.4800000000000005E-2</v>
      </c>
      <c r="CZ82">
        <v>1</v>
      </c>
      <c r="DA82">
        <v>0.125</v>
      </c>
      <c r="DB82">
        <v>7500</v>
      </c>
      <c r="DC82">
        <v>7500</v>
      </c>
      <c r="DD82">
        <v>7500</v>
      </c>
      <c r="DE82">
        <v>1</v>
      </c>
      <c r="DF82">
        <v>0.2177</v>
      </c>
      <c r="DG82">
        <v>94</v>
      </c>
      <c r="DH82">
        <v>7500</v>
      </c>
    </row>
    <row r="83" spans="85:112" x14ac:dyDescent="0.25">
      <c r="CG83" t="s">
        <v>639</v>
      </c>
      <c r="CH83" t="s">
        <v>2</v>
      </c>
      <c r="CI83" t="s">
        <v>15</v>
      </c>
      <c r="CJ83">
        <v>46139</v>
      </c>
      <c r="CK83">
        <v>1</v>
      </c>
      <c r="CL83">
        <v>1</v>
      </c>
      <c r="CN83">
        <v>1</v>
      </c>
      <c r="CP83">
        <v>9.2592592592592588E-5</v>
      </c>
      <c r="CQ83">
        <v>9.2592592592592588E-5</v>
      </c>
      <c r="CR83">
        <v>0.16218750000000001</v>
      </c>
      <c r="CS83">
        <v>0.1678125</v>
      </c>
      <c r="CT83">
        <v>68</v>
      </c>
      <c r="CU83">
        <v>89</v>
      </c>
      <c r="CV83">
        <v>18</v>
      </c>
      <c r="CW83" t="s">
        <v>754</v>
      </c>
      <c r="CX83">
        <v>31912</v>
      </c>
      <c r="CY83">
        <v>0.26469999999999999</v>
      </c>
      <c r="CZ83">
        <v>2</v>
      </c>
      <c r="DA83">
        <v>0.1111</v>
      </c>
      <c r="DB83">
        <v>3500</v>
      </c>
      <c r="DC83">
        <v>1750</v>
      </c>
      <c r="DD83">
        <v>3500</v>
      </c>
      <c r="DE83">
        <v>1</v>
      </c>
      <c r="DF83">
        <v>0.19969999999999999</v>
      </c>
      <c r="DG83">
        <v>94</v>
      </c>
      <c r="DH83">
        <v>1750</v>
      </c>
    </row>
    <row r="84" spans="85:112" x14ac:dyDescent="0.25">
      <c r="CG84" t="s">
        <v>639</v>
      </c>
      <c r="CH84" t="s">
        <v>2</v>
      </c>
      <c r="CI84" t="s">
        <v>13</v>
      </c>
      <c r="CJ84">
        <v>46135</v>
      </c>
      <c r="CK84">
        <v>1</v>
      </c>
      <c r="CL84">
        <v>1</v>
      </c>
      <c r="CN84">
        <v>1</v>
      </c>
      <c r="CP84">
        <v>2.3148148148148149E-4</v>
      </c>
      <c r="CQ84">
        <v>2.3148148148148149E-4</v>
      </c>
      <c r="CR84">
        <v>0.23321759259259259</v>
      </c>
      <c r="CS84">
        <v>0.12314814814814815</v>
      </c>
      <c r="CT84">
        <v>52</v>
      </c>
      <c r="CU84">
        <v>98</v>
      </c>
      <c r="CV84">
        <v>10</v>
      </c>
      <c r="CW84">
        <v>2.4</v>
      </c>
      <c r="CX84">
        <v>42974</v>
      </c>
      <c r="CY84">
        <v>0.1923</v>
      </c>
      <c r="CZ84">
        <v>2</v>
      </c>
      <c r="DA84">
        <v>0.2</v>
      </c>
      <c r="DB84">
        <v>4800</v>
      </c>
      <c r="DC84">
        <v>2400</v>
      </c>
      <c r="DD84">
        <v>4800</v>
      </c>
      <c r="DE84">
        <v>1</v>
      </c>
      <c r="DF84">
        <v>0.16400000000000001</v>
      </c>
      <c r="DG84">
        <v>94</v>
      </c>
      <c r="DH84">
        <v>2400</v>
      </c>
    </row>
    <row r="85" spans="85:112" x14ac:dyDescent="0.25">
      <c r="CG85" t="s">
        <v>639</v>
      </c>
      <c r="CH85" t="s">
        <v>2</v>
      </c>
      <c r="CI85" t="s">
        <v>65</v>
      </c>
      <c r="CJ85">
        <v>46119</v>
      </c>
      <c r="CK85">
        <v>1</v>
      </c>
      <c r="CL85">
        <v>1</v>
      </c>
      <c r="CN85">
        <v>1</v>
      </c>
      <c r="CP85">
        <v>1.1574074074074075E-4</v>
      </c>
      <c r="CQ85">
        <v>1.1574074074074075E-4</v>
      </c>
      <c r="CR85">
        <v>0.28337962962962965</v>
      </c>
      <c r="CS85">
        <v>0.10101851851851852</v>
      </c>
      <c r="CT85">
        <v>52</v>
      </c>
      <c r="CU85">
        <v>126</v>
      </c>
      <c r="CV85">
        <v>8</v>
      </c>
      <c r="CW85">
        <v>2.375</v>
      </c>
      <c r="CX85">
        <v>25001</v>
      </c>
      <c r="CY85">
        <v>0.15379999999999999</v>
      </c>
      <c r="CZ85">
        <v>2</v>
      </c>
      <c r="DA85">
        <v>0.25</v>
      </c>
      <c r="DB85">
        <v>6000</v>
      </c>
      <c r="DC85">
        <v>3000</v>
      </c>
      <c r="DD85">
        <v>6000</v>
      </c>
      <c r="DE85">
        <v>1</v>
      </c>
      <c r="DF85">
        <v>0.1179</v>
      </c>
      <c r="DG85">
        <v>94</v>
      </c>
      <c r="DH85">
        <v>3000</v>
      </c>
    </row>
    <row r="86" spans="85:112" x14ac:dyDescent="0.25">
      <c r="CG86" t="s">
        <v>639</v>
      </c>
      <c r="CH86" t="s">
        <v>2</v>
      </c>
      <c r="CI86" t="s">
        <v>65</v>
      </c>
      <c r="CJ86">
        <v>46125</v>
      </c>
      <c r="CK86">
        <v>1</v>
      </c>
      <c r="CL86">
        <v>1</v>
      </c>
      <c r="CN86">
        <v>1</v>
      </c>
      <c r="CP86">
        <v>1.273148148148148E-4</v>
      </c>
      <c r="CQ86">
        <v>1.273148148148148E-4</v>
      </c>
      <c r="CR86">
        <v>0.22896990740740741</v>
      </c>
      <c r="CS86">
        <v>0.10517361111111111</v>
      </c>
      <c r="CT86">
        <v>49</v>
      </c>
      <c r="CU86">
        <v>116</v>
      </c>
      <c r="CV86">
        <v>7</v>
      </c>
      <c r="CW86" t="s">
        <v>808</v>
      </c>
      <c r="CX86">
        <v>15364</v>
      </c>
      <c r="CY86">
        <v>0.1429</v>
      </c>
      <c r="CZ86">
        <v>1</v>
      </c>
      <c r="DA86">
        <v>0.1429</v>
      </c>
      <c r="DB86">
        <v>350</v>
      </c>
      <c r="DC86">
        <v>350</v>
      </c>
      <c r="DD86">
        <v>350</v>
      </c>
      <c r="DE86">
        <v>1</v>
      </c>
      <c r="DG86">
        <v>94</v>
      </c>
      <c r="DH86">
        <v>350</v>
      </c>
    </row>
    <row r="87" spans="85:112" x14ac:dyDescent="0.25">
      <c r="CG87" t="s">
        <v>639</v>
      </c>
      <c r="CH87" t="s">
        <v>2</v>
      </c>
      <c r="CI87" t="s">
        <v>65</v>
      </c>
      <c r="CJ87">
        <v>46132</v>
      </c>
      <c r="CK87">
        <v>1</v>
      </c>
      <c r="CL87">
        <v>1</v>
      </c>
      <c r="CN87">
        <v>1</v>
      </c>
      <c r="CP87">
        <v>1.8518518518518518E-4</v>
      </c>
      <c r="CQ87">
        <v>1.8518518518518518E-4</v>
      </c>
      <c r="CR87">
        <v>0.21111111111111111</v>
      </c>
      <c r="CS87">
        <v>0.13625000000000001</v>
      </c>
      <c r="CT87">
        <v>41</v>
      </c>
      <c r="CU87">
        <v>99</v>
      </c>
      <c r="CV87">
        <v>17</v>
      </c>
      <c r="CW87" t="s">
        <v>749</v>
      </c>
      <c r="CX87">
        <v>33922</v>
      </c>
      <c r="CY87">
        <v>0.41460000000000002</v>
      </c>
      <c r="CZ87">
        <v>1</v>
      </c>
      <c r="DA87">
        <v>5.8799999999999998E-2</v>
      </c>
      <c r="DB87">
        <v>720</v>
      </c>
      <c r="DC87">
        <v>720</v>
      </c>
      <c r="DD87">
        <v>720</v>
      </c>
      <c r="DE87">
        <v>1</v>
      </c>
      <c r="DF87">
        <v>0.26590000000000003</v>
      </c>
      <c r="DG87">
        <v>94</v>
      </c>
      <c r="DH87">
        <v>720</v>
      </c>
    </row>
    <row r="88" spans="85:112" x14ac:dyDescent="0.25">
      <c r="CG88" t="s">
        <v>639</v>
      </c>
      <c r="CH88" t="s">
        <v>2</v>
      </c>
      <c r="CI88" t="s">
        <v>37</v>
      </c>
      <c r="CJ88">
        <v>46122</v>
      </c>
      <c r="CK88">
        <v>1</v>
      </c>
      <c r="CL88">
        <v>1</v>
      </c>
      <c r="CN88">
        <v>1</v>
      </c>
      <c r="CP88">
        <v>2.9398148148148148E-3</v>
      </c>
      <c r="CQ88">
        <v>2.9398148148148148E-3</v>
      </c>
      <c r="CR88">
        <v>0.21421296296296297</v>
      </c>
      <c r="CS88">
        <v>9.7465277777777776E-2</v>
      </c>
      <c r="CT88">
        <v>53</v>
      </c>
      <c r="CU88">
        <v>104</v>
      </c>
      <c r="CV88">
        <v>9</v>
      </c>
      <c r="CW88" t="s">
        <v>712</v>
      </c>
      <c r="CX88">
        <v>13405</v>
      </c>
      <c r="CY88">
        <v>0.16980000000000001</v>
      </c>
      <c r="CZ88">
        <v>1</v>
      </c>
      <c r="DA88">
        <v>0.1111</v>
      </c>
      <c r="DB88">
        <v>2500</v>
      </c>
      <c r="DC88">
        <v>2500</v>
      </c>
      <c r="DD88">
        <v>2500</v>
      </c>
      <c r="DE88">
        <v>1</v>
      </c>
      <c r="DF88">
        <v>0.53039999999999998</v>
      </c>
      <c r="DG88">
        <v>94</v>
      </c>
      <c r="DH88">
        <v>2500</v>
      </c>
    </row>
    <row r="89" spans="85:112" x14ac:dyDescent="0.25">
      <c r="CG89" t="s">
        <v>639</v>
      </c>
      <c r="CH89" t="s">
        <v>6</v>
      </c>
      <c r="CI89" t="s">
        <v>38</v>
      </c>
      <c r="CJ89">
        <v>46140</v>
      </c>
      <c r="CK89">
        <v>1</v>
      </c>
      <c r="CL89">
        <v>1</v>
      </c>
      <c r="CN89">
        <v>1</v>
      </c>
      <c r="CP89">
        <v>1.8749999999999999E-3</v>
      </c>
      <c r="CQ89">
        <v>1.8749999999999999E-3</v>
      </c>
      <c r="CR89">
        <v>0.1900462962962963</v>
      </c>
      <c r="CS89">
        <v>0.15072916666666666</v>
      </c>
      <c r="CT89">
        <v>126</v>
      </c>
      <c r="CU89">
        <v>179</v>
      </c>
      <c r="CV89">
        <v>31</v>
      </c>
      <c r="CW89" t="s">
        <v>764</v>
      </c>
      <c r="CX89">
        <v>31387</v>
      </c>
      <c r="CY89">
        <v>0.246</v>
      </c>
      <c r="CZ89">
        <v>4</v>
      </c>
      <c r="DA89">
        <v>0.129</v>
      </c>
      <c r="DB89">
        <v>10235</v>
      </c>
      <c r="DC89">
        <v>2559</v>
      </c>
      <c r="DD89">
        <v>10235</v>
      </c>
      <c r="DE89">
        <v>1</v>
      </c>
      <c r="DF89">
        <v>0.50239999999999996</v>
      </c>
      <c r="DG89">
        <v>94</v>
      </c>
      <c r="DH89">
        <v>2559</v>
      </c>
    </row>
    <row r="90" spans="85:112" x14ac:dyDescent="0.25">
      <c r="CG90" t="s">
        <v>639</v>
      </c>
      <c r="CH90" t="s">
        <v>6</v>
      </c>
      <c r="CI90" t="s">
        <v>97</v>
      </c>
      <c r="CJ90">
        <v>46122</v>
      </c>
      <c r="CK90">
        <v>1</v>
      </c>
      <c r="CL90">
        <v>1</v>
      </c>
      <c r="CN90">
        <v>1</v>
      </c>
      <c r="CP90">
        <v>5.7870370370370373E-5</v>
      </c>
      <c r="CQ90">
        <v>5.7870370370370373E-5</v>
      </c>
      <c r="CR90">
        <v>0.22715277777777779</v>
      </c>
      <c r="CS90">
        <v>9.7708333333333328E-2</v>
      </c>
      <c r="CT90">
        <v>126</v>
      </c>
      <c r="CU90">
        <v>205</v>
      </c>
      <c r="CV90">
        <v>11</v>
      </c>
      <c r="CW90">
        <v>2</v>
      </c>
      <c r="CX90">
        <v>7900</v>
      </c>
      <c r="CY90">
        <v>8.7300000000000003E-2</v>
      </c>
      <c r="CZ90">
        <v>2</v>
      </c>
      <c r="DA90">
        <v>0.18179999999999999</v>
      </c>
      <c r="DB90">
        <v>4200</v>
      </c>
      <c r="DC90">
        <v>2100</v>
      </c>
      <c r="DD90">
        <v>3000</v>
      </c>
      <c r="DE90">
        <v>0.71430000000000005</v>
      </c>
      <c r="DF90">
        <v>0.15709999999999999</v>
      </c>
      <c r="DG90">
        <v>94</v>
      </c>
      <c r="DH90">
        <v>3000</v>
      </c>
    </row>
    <row r="91" spans="85:112" x14ac:dyDescent="0.25">
      <c r="CG91" t="s">
        <v>639</v>
      </c>
      <c r="CH91" t="s">
        <v>6</v>
      </c>
      <c r="CI91" t="s">
        <v>97</v>
      </c>
      <c r="CJ91">
        <v>46133</v>
      </c>
      <c r="CK91">
        <v>1</v>
      </c>
      <c r="CL91">
        <v>1</v>
      </c>
      <c r="CN91">
        <v>1</v>
      </c>
      <c r="CP91">
        <v>1.1574074074074073E-5</v>
      </c>
      <c r="CQ91">
        <v>1.1574074074074073E-5</v>
      </c>
      <c r="CR91">
        <v>0.26659722222222221</v>
      </c>
      <c r="CS91">
        <v>0.15732638888888889</v>
      </c>
      <c r="CT91">
        <v>157</v>
      </c>
      <c r="CU91">
        <v>213</v>
      </c>
      <c r="CV91">
        <v>26</v>
      </c>
      <c r="CW91" t="s">
        <v>762</v>
      </c>
      <c r="CX91">
        <v>23432</v>
      </c>
      <c r="CY91">
        <v>0.1656</v>
      </c>
      <c r="CZ91">
        <v>3</v>
      </c>
      <c r="DA91">
        <v>0.1154</v>
      </c>
      <c r="DB91">
        <v>5000</v>
      </c>
      <c r="DC91">
        <v>1667</v>
      </c>
      <c r="DD91">
        <v>5000</v>
      </c>
      <c r="DE91">
        <v>1</v>
      </c>
      <c r="DF91">
        <v>0.35249999999999998</v>
      </c>
      <c r="DG91">
        <v>94</v>
      </c>
      <c r="DH91">
        <v>1667</v>
      </c>
    </row>
    <row r="92" spans="85:112" x14ac:dyDescent="0.25">
      <c r="CG92" t="s">
        <v>639</v>
      </c>
      <c r="CH92" t="s">
        <v>7</v>
      </c>
      <c r="CI92" t="s">
        <v>495</v>
      </c>
      <c r="CJ92">
        <v>46119</v>
      </c>
      <c r="CK92">
        <v>1</v>
      </c>
      <c r="CL92">
        <v>1</v>
      </c>
      <c r="CN92">
        <v>1</v>
      </c>
      <c r="CP92">
        <v>1.0648148148148149E-3</v>
      </c>
      <c r="CQ92">
        <v>1.0648148148148149E-3</v>
      </c>
      <c r="CR92">
        <v>0.22583333333333333</v>
      </c>
      <c r="CS92">
        <v>0.16755787037037037</v>
      </c>
      <c r="CT92">
        <v>152</v>
      </c>
      <c r="CU92">
        <v>331</v>
      </c>
      <c r="CV92">
        <v>36</v>
      </c>
      <c r="CW92">
        <v>1.5</v>
      </c>
      <c r="CX92">
        <v>15102</v>
      </c>
      <c r="CY92">
        <v>0.23680000000000001</v>
      </c>
      <c r="CZ92">
        <v>4</v>
      </c>
      <c r="DA92">
        <v>0.1111</v>
      </c>
      <c r="DB92">
        <v>2500</v>
      </c>
      <c r="DC92">
        <v>625</v>
      </c>
      <c r="DD92">
        <v>1800</v>
      </c>
      <c r="DE92">
        <v>0.72</v>
      </c>
      <c r="DG92">
        <v>94</v>
      </c>
      <c r="DH92">
        <v>900</v>
      </c>
    </row>
    <row r="93" spans="85:112" x14ac:dyDescent="0.25">
      <c r="CG93" t="s">
        <v>639</v>
      </c>
      <c r="CH93" t="s">
        <v>7</v>
      </c>
      <c r="CI93" t="s">
        <v>495</v>
      </c>
      <c r="CJ93">
        <v>46126</v>
      </c>
      <c r="CK93">
        <v>1</v>
      </c>
      <c r="CL93">
        <v>1</v>
      </c>
      <c r="CN93">
        <v>1</v>
      </c>
      <c r="CP93">
        <v>1.1574074074074075E-4</v>
      </c>
      <c r="CQ93">
        <v>1.1574074074074075E-4</v>
      </c>
      <c r="CR93">
        <v>0.17842592592592593</v>
      </c>
      <c r="CS93">
        <v>0.23288194444444443</v>
      </c>
      <c r="CT93">
        <v>122</v>
      </c>
      <c r="CU93">
        <v>305</v>
      </c>
      <c r="CV93">
        <v>30</v>
      </c>
      <c r="CW93">
        <v>2</v>
      </c>
      <c r="CX93">
        <v>19966</v>
      </c>
      <c r="CY93">
        <v>0.24590000000000001</v>
      </c>
      <c r="CZ93">
        <v>3</v>
      </c>
      <c r="DA93">
        <v>0.1</v>
      </c>
      <c r="DB93">
        <v>7350</v>
      </c>
      <c r="DC93">
        <v>2450</v>
      </c>
      <c r="DD93">
        <v>7350</v>
      </c>
      <c r="DE93">
        <v>1</v>
      </c>
      <c r="DF93">
        <v>0.1459</v>
      </c>
      <c r="DG93">
        <v>94</v>
      </c>
      <c r="DH93">
        <v>2450</v>
      </c>
    </row>
    <row r="94" spans="85:112" x14ac:dyDescent="0.25">
      <c r="CG94" t="s">
        <v>639</v>
      </c>
      <c r="CH94" t="s">
        <v>7</v>
      </c>
      <c r="CI94" t="s">
        <v>49</v>
      </c>
      <c r="CJ94">
        <v>46135</v>
      </c>
      <c r="CK94">
        <v>1</v>
      </c>
      <c r="CL94">
        <v>1</v>
      </c>
      <c r="CN94">
        <v>1</v>
      </c>
      <c r="CP94">
        <v>0</v>
      </c>
      <c r="CQ94">
        <v>0</v>
      </c>
      <c r="CR94">
        <v>0.15049768518518519</v>
      </c>
      <c r="CS94">
        <v>0.16378472222222223</v>
      </c>
      <c r="CT94">
        <v>39</v>
      </c>
      <c r="CU94">
        <v>65</v>
      </c>
      <c r="CV94">
        <v>13</v>
      </c>
      <c r="CW94" t="s">
        <v>785</v>
      </c>
      <c r="CX94">
        <v>29752</v>
      </c>
      <c r="CY94">
        <v>0.33329999999999999</v>
      </c>
      <c r="CZ94">
        <v>1</v>
      </c>
      <c r="DA94">
        <v>7.6899999999999996E-2</v>
      </c>
      <c r="DB94">
        <v>1000</v>
      </c>
      <c r="DC94">
        <v>1000</v>
      </c>
      <c r="DD94">
        <v>1000</v>
      </c>
      <c r="DE94">
        <v>1</v>
      </c>
      <c r="DF94">
        <v>0.1527</v>
      </c>
      <c r="DG94">
        <v>94</v>
      </c>
      <c r="DH94">
        <v>1000</v>
      </c>
    </row>
    <row r="95" spans="85:112" x14ac:dyDescent="0.25">
      <c r="CG95" t="s">
        <v>639</v>
      </c>
      <c r="CH95" t="s">
        <v>7</v>
      </c>
      <c r="CI95" t="s">
        <v>48</v>
      </c>
      <c r="CJ95">
        <v>46118</v>
      </c>
      <c r="CK95">
        <v>1</v>
      </c>
      <c r="CL95">
        <v>1</v>
      </c>
      <c r="CN95">
        <v>1</v>
      </c>
      <c r="CP95">
        <v>8.1018518518518516E-5</v>
      </c>
      <c r="CQ95">
        <v>8.1018518518518516E-5</v>
      </c>
      <c r="CR95">
        <v>0.24563657407407408</v>
      </c>
      <c r="CS95">
        <v>9.5532407407407413E-2</v>
      </c>
      <c r="CT95">
        <v>67</v>
      </c>
      <c r="CU95">
        <v>159</v>
      </c>
      <c r="CV95">
        <v>29</v>
      </c>
      <c r="CW95" t="s">
        <v>971</v>
      </c>
      <c r="CX95">
        <v>21083</v>
      </c>
      <c r="CY95">
        <v>0.43280000000000002</v>
      </c>
      <c r="CZ95">
        <v>2</v>
      </c>
      <c r="DA95">
        <v>6.9000000000000006E-2</v>
      </c>
      <c r="DB95">
        <v>5400</v>
      </c>
      <c r="DC95">
        <v>2700</v>
      </c>
      <c r="DD95">
        <v>5400</v>
      </c>
      <c r="DE95">
        <v>1</v>
      </c>
      <c r="DF95">
        <v>0.4672</v>
      </c>
      <c r="DG95">
        <v>94</v>
      </c>
      <c r="DH95">
        <v>2700</v>
      </c>
    </row>
    <row r="96" spans="85:112" x14ac:dyDescent="0.25">
      <c r="CG96" t="s">
        <v>639</v>
      </c>
      <c r="CH96" t="s">
        <v>7</v>
      </c>
      <c r="CI96" t="s">
        <v>48</v>
      </c>
      <c r="CJ96">
        <v>46135</v>
      </c>
      <c r="CK96">
        <v>1</v>
      </c>
      <c r="CL96">
        <v>1</v>
      </c>
      <c r="CN96">
        <v>1</v>
      </c>
      <c r="CP96">
        <v>2.199074074074074E-4</v>
      </c>
      <c r="CQ96">
        <v>2.199074074074074E-4</v>
      </c>
      <c r="CR96">
        <v>0.19033564814814816</v>
      </c>
      <c r="CS96">
        <v>0.15716435185185185</v>
      </c>
      <c r="CT96">
        <v>61</v>
      </c>
      <c r="CU96">
        <v>109</v>
      </c>
      <c r="CV96">
        <v>21</v>
      </c>
      <c r="CW96" t="s">
        <v>967</v>
      </c>
      <c r="CX96">
        <v>20638</v>
      </c>
      <c r="CY96">
        <v>0.34429999999999999</v>
      </c>
      <c r="CZ96">
        <v>2</v>
      </c>
      <c r="DA96">
        <v>9.5200000000000007E-2</v>
      </c>
      <c r="DB96">
        <v>2222</v>
      </c>
      <c r="DC96">
        <v>1111</v>
      </c>
      <c r="DD96">
        <v>1772</v>
      </c>
      <c r="DE96">
        <v>0.79749999999999999</v>
      </c>
      <c r="DF96">
        <v>0.42949999999999999</v>
      </c>
      <c r="DG96">
        <v>94</v>
      </c>
      <c r="DH96">
        <v>1772</v>
      </c>
    </row>
    <row r="97" spans="85:112" x14ac:dyDescent="0.25">
      <c r="CG97" t="s">
        <v>639</v>
      </c>
      <c r="CH97" t="s">
        <v>3</v>
      </c>
      <c r="CI97" t="s">
        <v>85</v>
      </c>
      <c r="CJ97">
        <v>46122</v>
      </c>
      <c r="CK97">
        <v>1</v>
      </c>
      <c r="CL97">
        <v>1</v>
      </c>
      <c r="CN97">
        <v>1</v>
      </c>
      <c r="CP97">
        <v>7.5231481481481482E-4</v>
      </c>
      <c r="CQ97">
        <v>7.5231481481481482E-4</v>
      </c>
      <c r="CR97">
        <v>0.24767361111111111</v>
      </c>
      <c r="CS97">
        <v>9.9166666666666667E-2</v>
      </c>
      <c r="CT97">
        <v>86</v>
      </c>
      <c r="CU97">
        <v>177</v>
      </c>
      <c r="CV97">
        <v>37</v>
      </c>
      <c r="CW97" t="s">
        <v>972</v>
      </c>
      <c r="CX97">
        <v>20155</v>
      </c>
      <c r="CY97">
        <v>0.43020000000000003</v>
      </c>
      <c r="CZ97">
        <v>1</v>
      </c>
      <c r="DA97">
        <v>2.7E-2</v>
      </c>
      <c r="DB97">
        <v>6000</v>
      </c>
      <c r="DC97">
        <v>6000</v>
      </c>
      <c r="DD97">
        <v>6000</v>
      </c>
      <c r="DE97">
        <v>1</v>
      </c>
      <c r="DF97">
        <v>0.2626</v>
      </c>
      <c r="DG97">
        <v>94</v>
      </c>
      <c r="DH97">
        <v>6000</v>
      </c>
    </row>
    <row r="98" spans="85:112" x14ac:dyDescent="0.25">
      <c r="CG98" t="s">
        <v>639</v>
      </c>
      <c r="CH98" t="s">
        <v>3</v>
      </c>
      <c r="CI98" t="s">
        <v>85</v>
      </c>
      <c r="CJ98">
        <v>46136</v>
      </c>
      <c r="CK98">
        <v>1</v>
      </c>
      <c r="CL98">
        <v>1</v>
      </c>
      <c r="CM98">
        <v>1</v>
      </c>
      <c r="CP98">
        <v>2.3923611111111111E-2</v>
      </c>
      <c r="CQ98">
        <v>2.3923611111111111E-2</v>
      </c>
      <c r="CR98">
        <v>0.17753472222222222</v>
      </c>
      <c r="CS98">
        <v>0.12635416666666666</v>
      </c>
      <c r="CT98">
        <v>46</v>
      </c>
      <c r="CU98">
        <v>134</v>
      </c>
      <c r="CV98">
        <v>14</v>
      </c>
      <c r="CW98" t="s">
        <v>684</v>
      </c>
      <c r="CX98">
        <v>22714</v>
      </c>
      <c r="CY98">
        <v>0.30430000000000001</v>
      </c>
      <c r="CZ98">
        <v>1</v>
      </c>
      <c r="DA98">
        <v>7.1400000000000005E-2</v>
      </c>
      <c r="DB98">
        <v>5000</v>
      </c>
      <c r="DC98">
        <v>5000</v>
      </c>
      <c r="DD98">
        <v>5000</v>
      </c>
      <c r="DE98">
        <v>1</v>
      </c>
      <c r="DF98">
        <v>0.27300000000000002</v>
      </c>
      <c r="DG98">
        <v>94</v>
      </c>
      <c r="DH98">
        <v>5000</v>
      </c>
    </row>
    <row r="99" spans="85:112" x14ac:dyDescent="0.25">
      <c r="CG99" t="s">
        <v>639</v>
      </c>
      <c r="CH99" t="s">
        <v>3</v>
      </c>
      <c r="CI99" t="s">
        <v>32</v>
      </c>
      <c r="CJ99">
        <v>46141</v>
      </c>
      <c r="CK99">
        <v>1</v>
      </c>
      <c r="CL99">
        <v>1</v>
      </c>
      <c r="CN99">
        <v>1</v>
      </c>
      <c r="CP99">
        <v>9.2592592592592588E-5</v>
      </c>
      <c r="CQ99">
        <v>9.2592592592592588E-5</v>
      </c>
      <c r="CR99">
        <v>0.16495370370370371</v>
      </c>
      <c r="CS99">
        <v>0.20430555555555555</v>
      </c>
      <c r="CT99">
        <v>110</v>
      </c>
      <c r="CU99">
        <v>225</v>
      </c>
      <c r="CV99">
        <v>40</v>
      </c>
      <c r="CW99">
        <v>2.0499999999999998</v>
      </c>
      <c r="CX99">
        <v>25051</v>
      </c>
      <c r="CY99">
        <v>0.36359999999999998</v>
      </c>
      <c r="CZ99">
        <v>4</v>
      </c>
      <c r="DA99">
        <v>0.1</v>
      </c>
      <c r="DB99">
        <v>5250</v>
      </c>
      <c r="DC99">
        <v>1313</v>
      </c>
      <c r="DD99">
        <v>5250</v>
      </c>
      <c r="DE99">
        <v>1</v>
      </c>
      <c r="DF99">
        <v>0.1507</v>
      </c>
      <c r="DG99">
        <v>94</v>
      </c>
      <c r="DH99">
        <v>1313</v>
      </c>
    </row>
    <row r="100" spans="85:112" x14ac:dyDescent="0.25">
      <c r="CG100" t="s">
        <v>639</v>
      </c>
      <c r="CH100" t="s">
        <v>3</v>
      </c>
      <c r="CI100" t="s">
        <v>96</v>
      </c>
      <c r="CJ100">
        <v>46135</v>
      </c>
      <c r="CK100">
        <v>1</v>
      </c>
      <c r="CL100">
        <v>1</v>
      </c>
      <c r="CN100">
        <v>1</v>
      </c>
      <c r="CP100">
        <v>6.018518518518519E-4</v>
      </c>
      <c r="CQ100">
        <v>6.018518518518519E-4</v>
      </c>
      <c r="CR100">
        <v>0.18833333333333332</v>
      </c>
      <c r="CS100">
        <v>0.16502314814814814</v>
      </c>
      <c r="CT100">
        <v>89</v>
      </c>
      <c r="CU100">
        <v>178</v>
      </c>
      <c r="CV100">
        <v>24</v>
      </c>
      <c r="CW100" t="s">
        <v>679</v>
      </c>
      <c r="CX100">
        <v>20167</v>
      </c>
      <c r="CY100">
        <v>0.2697</v>
      </c>
      <c r="CZ100">
        <v>1</v>
      </c>
      <c r="DA100">
        <v>4.1700000000000001E-2</v>
      </c>
      <c r="DB100">
        <v>2050</v>
      </c>
      <c r="DC100">
        <v>2050</v>
      </c>
      <c r="DD100">
        <v>2050</v>
      </c>
      <c r="DE100">
        <v>1</v>
      </c>
      <c r="DF100">
        <v>0.1673</v>
      </c>
      <c r="DG100">
        <v>94</v>
      </c>
      <c r="DH100">
        <v>2050</v>
      </c>
    </row>
    <row r="101" spans="85:112" x14ac:dyDescent="0.25">
      <c r="CG101" t="s">
        <v>639</v>
      </c>
      <c r="CH101" t="s">
        <v>3</v>
      </c>
      <c r="CI101" t="s">
        <v>79</v>
      </c>
      <c r="CJ101">
        <v>46132</v>
      </c>
      <c r="CK101">
        <v>1</v>
      </c>
      <c r="CL101">
        <v>1</v>
      </c>
      <c r="CN101">
        <v>1</v>
      </c>
      <c r="CP101">
        <v>5.9027777777777778E-4</v>
      </c>
      <c r="CQ101">
        <v>5.9027777777777778E-4</v>
      </c>
      <c r="CR101">
        <v>0.19467592592592592</v>
      </c>
      <c r="CS101">
        <v>0.1347800925925926</v>
      </c>
      <c r="CT101">
        <v>74</v>
      </c>
      <c r="CU101">
        <v>183</v>
      </c>
      <c r="CV101">
        <v>26</v>
      </c>
      <c r="CW101" t="s">
        <v>804</v>
      </c>
      <c r="CX101">
        <v>36177</v>
      </c>
      <c r="CY101">
        <v>0.35139999999999999</v>
      </c>
      <c r="CZ101">
        <v>1</v>
      </c>
      <c r="DA101">
        <v>3.85E-2</v>
      </c>
      <c r="DB101">
        <v>7000</v>
      </c>
      <c r="DC101">
        <v>7000</v>
      </c>
      <c r="DD101">
        <v>7000</v>
      </c>
      <c r="DE101">
        <v>1</v>
      </c>
      <c r="DF101">
        <v>0.55310000000000004</v>
      </c>
      <c r="DG101">
        <v>94</v>
      </c>
      <c r="DH101">
        <v>7000</v>
      </c>
    </row>
    <row r="102" spans="85:112" x14ac:dyDescent="0.25">
      <c r="CG102" t="s">
        <v>639</v>
      </c>
      <c r="CH102" t="s">
        <v>125</v>
      </c>
      <c r="CI102" t="s">
        <v>61</v>
      </c>
      <c r="CJ102">
        <v>46128</v>
      </c>
      <c r="CK102">
        <v>1</v>
      </c>
      <c r="CL102">
        <v>1</v>
      </c>
      <c r="CN102">
        <v>1</v>
      </c>
      <c r="CP102">
        <v>1.273148148148148E-4</v>
      </c>
      <c r="CQ102">
        <v>1.273148148148148E-4</v>
      </c>
      <c r="CR102">
        <v>0.26065972222222222</v>
      </c>
      <c r="CS102">
        <v>0.13284722222222223</v>
      </c>
      <c r="CT102">
        <v>139</v>
      </c>
      <c r="CU102">
        <v>359</v>
      </c>
      <c r="CV102">
        <v>26</v>
      </c>
      <c r="CW102" t="s">
        <v>889</v>
      </c>
      <c r="CX102">
        <v>35762</v>
      </c>
      <c r="CY102">
        <v>0.18709999999999999</v>
      </c>
      <c r="CZ102">
        <v>3</v>
      </c>
      <c r="DA102">
        <v>0.1154</v>
      </c>
      <c r="DB102">
        <v>2621</v>
      </c>
      <c r="DC102">
        <v>874</v>
      </c>
      <c r="DD102">
        <v>2621</v>
      </c>
      <c r="DE102">
        <v>1</v>
      </c>
      <c r="DF102">
        <v>0.12709999999999999</v>
      </c>
      <c r="DG102">
        <v>92</v>
      </c>
      <c r="DH102">
        <v>874</v>
      </c>
    </row>
    <row r="103" spans="85:112" x14ac:dyDescent="0.25">
      <c r="CG103" t="s">
        <v>639</v>
      </c>
      <c r="CH103" t="s">
        <v>125</v>
      </c>
      <c r="CI103" t="s">
        <v>80</v>
      </c>
      <c r="CJ103">
        <v>46118</v>
      </c>
      <c r="CK103">
        <v>1</v>
      </c>
      <c r="CL103">
        <v>1</v>
      </c>
      <c r="CM103">
        <v>1</v>
      </c>
      <c r="CP103">
        <v>2.238425925925926E-2</v>
      </c>
      <c r="CQ103">
        <v>2.238425925925926E-2</v>
      </c>
      <c r="CR103">
        <v>0.25233796296296296</v>
      </c>
      <c r="CS103">
        <v>6.2372685185185184E-2</v>
      </c>
      <c r="CT103">
        <v>89</v>
      </c>
      <c r="CU103">
        <v>144</v>
      </c>
      <c r="CV103">
        <v>9</v>
      </c>
      <c r="CW103" t="s">
        <v>973</v>
      </c>
      <c r="CX103">
        <v>32293</v>
      </c>
      <c r="CY103">
        <v>0.1011</v>
      </c>
      <c r="CZ103">
        <v>2</v>
      </c>
      <c r="DA103">
        <v>0.22220000000000001</v>
      </c>
      <c r="DB103">
        <v>4110</v>
      </c>
      <c r="DC103">
        <v>2055</v>
      </c>
      <c r="DD103">
        <v>4110</v>
      </c>
      <c r="DE103">
        <v>1</v>
      </c>
      <c r="DF103">
        <v>0.1681</v>
      </c>
      <c r="DG103">
        <v>92</v>
      </c>
      <c r="DH103">
        <v>2055</v>
      </c>
    </row>
    <row r="104" spans="85:112" x14ac:dyDescent="0.25">
      <c r="CG104" t="s">
        <v>639</v>
      </c>
      <c r="CH104" t="s">
        <v>125</v>
      </c>
      <c r="CI104" t="s">
        <v>72</v>
      </c>
      <c r="CJ104">
        <v>46125</v>
      </c>
      <c r="CK104">
        <v>1</v>
      </c>
      <c r="CL104">
        <v>1</v>
      </c>
      <c r="CN104">
        <v>1</v>
      </c>
      <c r="CP104">
        <v>4.861111111111111E-4</v>
      </c>
      <c r="CQ104">
        <v>4.861111111111111E-4</v>
      </c>
      <c r="CR104">
        <v>0.2050925925925926</v>
      </c>
      <c r="CS104">
        <v>0.12731481481481483</v>
      </c>
      <c r="CT104">
        <v>145</v>
      </c>
      <c r="CU104">
        <v>357</v>
      </c>
      <c r="CV104">
        <v>20</v>
      </c>
      <c r="CW104">
        <v>1.55</v>
      </c>
      <c r="CX104">
        <v>54653</v>
      </c>
      <c r="CY104">
        <v>0.13789999999999999</v>
      </c>
      <c r="CZ104">
        <v>2</v>
      </c>
      <c r="DA104">
        <v>0.1</v>
      </c>
      <c r="DB104">
        <v>1400</v>
      </c>
      <c r="DC104">
        <v>700</v>
      </c>
      <c r="DD104">
        <v>450</v>
      </c>
      <c r="DE104">
        <v>0.32140000000000002</v>
      </c>
      <c r="DG104">
        <v>92</v>
      </c>
      <c r="DH104">
        <v>450</v>
      </c>
    </row>
    <row r="105" spans="85:112" x14ac:dyDescent="0.25">
      <c r="CG105" t="s">
        <v>639</v>
      </c>
      <c r="CH105" t="s">
        <v>125</v>
      </c>
      <c r="CI105" t="s">
        <v>12</v>
      </c>
      <c r="CJ105">
        <v>46129</v>
      </c>
      <c r="CK105">
        <v>1</v>
      </c>
      <c r="CL105">
        <v>1</v>
      </c>
      <c r="CN105">
        <v>1</v>
      </c>
      <c r="CP105">
        <v>3.2407407407407406E-4</v>
      </c>
      <c r="CQ105">
        <v>3.2407407407407406E-4</v>
      </c>
      <c r="CR105">
        <v>0.22089120370370371</v>
      </c>
      <c r="CS105">
        <v>0.11266203703703703</v>
      </c>
      <c r="CT105">
        <v>97</v>
      </c>
      <c r="CU105">
        <v>255</v>
      </c>
      <c r="CV105">
        <v>16</v>
      </c>
      <c r="CW105">
        <v>1.875</v>
      </c>
      <c r="CX105">
        <v>46568</v>
      </c>
      <c r="CY105">
        <v>0.16489999999999999</v>
      </c>
      <c r="CZ105">
        <v>1</v>
      </c>
      <c r="DA105">
        <v>6.25E-2</v>
      </c>
      <c r="DB105">
        <v>3500</v>
      </c>
      <c r="DC105">
        <v>3500</v>
      </c>
      <c r="DD105">
        <v>3500</v>
      </c>
      <c r="DE105">
        <v>1</v>
      </c>
      <c r="DF105">
        <v>0.13150000000000001</v>
      </c>
      <c r="DG105">
        <v>92</v>
      </c>
      <c r="DH105">
        <v>3500</v>
      </c>
    </row>
    <row r="106" spans="85:112" x14ac:dyDescent="0.25">
      <c r="CG106" t="s">
        <v>639</v>
      </c>
      <c r="CH106" t="s">
        <v>125</v>
      </c>
      <c r="CI106" t="s">
        <v>12</v>
      </c>
      <c r="CJ106">
        <v>46133</v>
      </c>
      <c r="CK106">
        <v>1</v>
      </c>
      <c r="CL106">
        <v>1</v>
      </c>
      <c r="CN106">
        <v>1</v>
      </c>
      <c r="CP106">
        <v>4.6296296296296298E-4</v>
      </c>
      <c r="CQ106">
        <v>4.6296296296296298E-4</v>
      </c>
      <c r="CR106">
        <v>0.26423611111111112</v>
      </c>
      <c r="CS106">
        <v>0.16225694444444444</v>
      </c>
      <c r="CT106">
        <v>124</v>
      </c>
      <c r="CU106">
        <v>342</v>
      </c>
      <c r="CV106">
        <v>34</v>
      </c>
      <c r="CW106" t="s">
        <v>974</v>
      </c>
      <c r="CX106">
        <v>29028</v>
      </c>
      <c r="CY106">
        <v>0.2742</v>
      </c>
      <c r="CZ106">
        <v>1</v>
      </c>
      <c r="DA106">
        <v>2.9399999999999999E-2</v>
      </c>
      <c r="DB106">
        <v>950</v>
      </c>
      <c r="DC106">
        <v>950</v>
      </c>
      <c r="DD106">
        <v>950</v>
      </c>
      <c r="DE106">
        <v>1</v>
      </c>
      <c r="DF106">
        <v>0.71489999999999998</v>
      </c>
      <c r="DG106">
        <v>92</v>
      </c>
      <c r="DH106">
        <v>950</v>
      </c>
    </row>
    <row r="107" spans="85:112" x14ac:dyDescent="0.25">
      <c r="CG107" t="s">
        <v>639</v>
      </c>
      <c r="CH107" t="s">
        <v>125</v>
      </c>
      <c r="CI107" t="s">
        <v>26</v>
      </c>
      <c r="CJ107">
        <v>46126</v>
      </c>
      <c r="CK107">
        <v>1</v>
      </c>
      <c r="CL107">
        <v>1</v>
      </c>
      <c r="CN107">
        <v>1</v>
      </c>
      <c r="CP107">
        <v>5.7870370370370373E-5</v>
      </c>
      <c r="CQ107">
        <v>5.7870370370370373E-5</v>
      </c>
      <c r="CR107">
        <v>0.31828703703703703</v>
      </c>
      <c r="CS107">
        <v>9.5335648148148142E-2</v>
      </c>
      <c r="CT107">
        <v>186</v>
      </c>
      <c r="CU107">
        <v>358</v>
      </c>
      <c r="CV107">
        <v>30</v>
      </c>
      <c r="CW107">
        <v>1.5</v>
      </c>
      <c r="CX107">
        <v>23734</v>
      </c>
      <c r="CY107">
        <v>0.1613</v>
      </c>
      <c r="CZ107">
        <v>2</v>
      </c>
      <c r="DA107">
        <v>6.6699999999999995E-2</v>
      </c>
      <c r="DB107">
        <v>540</v>
      </c>
      <c r="DC107">
        <v>270</v>
      </c>
      <c r="DD107">
        <v>540</v>
      </c>
      <c r="DE107">
        <v>1</v>
      </c>
      <c r="DF107">
        <v>0.4617</v>
      </c>
      <c r="DG107">
        <v>92</v>
      </c>
      <c r="DH107">
        <v>270</v>
      </c>
    </row>
    <row r="108" spans="85:112" x14ac:dyDescent="0.25">
      <c r="CG108" t="s">
        <v>639</v>
      </c>
      <c r="CH108" t="s">
        <v>125</v>
      </c>
      <c r="CI108" t="s">
        <v>75</v>
      </c>
      <c r="CJ108">
        <v>46135</v>
      </c>
      <c r="CK108">
        <v>1</v>
      </c>
      <c r="CL108">
        <v>1</v>
      </c>
      <c r="CM108">
        <v>1</v>
      </c>
      <c r="CP108">
        <v>8.472222222222223E-3</v>
      </c>
      <c r="CQ108">
        <v>8.472222222222223E-3</v>
      </c>
      <c r="CR108">
        <v>0.20483796296296297</v>
      </c>
      <c r="CS108">
        <v>0.12140046296296296</v>
      </c>
      <c r="CT108">
        <v>92</v>
      </c>
      <c r="CU108">
        <v>162</v>
      </c>
      <c r="CV108">
        <v>16</v>
      </c>
      <c r="CW108">
        <v>2</v>
      </c>
      <c r="CX108">
        <v>26616</v>
      </c>
      <c r="CY108">
        <v>0.1739</v>
      </c>
      <c r="CZ108">
        <v>2</v>
      </c>
      <c r="DA108">
        <v>0.125</v>
      </c>
      <c r="DB108">
        <v>1162</v>
      </c>
      <c r="DC108">
        <v>581</v>
      </c>
      <c r="DD108">
        <v>1162</v>
      </c>
      <c r="DE108">
        <v>1</v>
      </c>
      <c r="DF108">
        <v>0.18429999999999999</v>
      </c>
      <c r="DG108">
        <v>92</v>
      </c>
      <c r="DH108">
        <v>581</v>
      </c>
    </row>
    <row r="109" spans="85:112" x14ac:dyDescent="0.25">
      <c r="CG109" t="s">
        <v>639</v>
      </c>
      <c r="CH109" t="s">
        <v>125</v>
      </c>
      <c r="CI109" t="s">
        <v>75</v>
      </c>
      <c r="CJ109">
        <v>46139</v>
      </c>
      <c r="CK109">
        <v>1</v>
      </c>
      <c r="CL109">
        <v>1</v>
      </c>
      <c r="CM109">
        <v>1</v>
      </c>
      <c r="CP109">
        <v>2.3171296296296297E-2</v>
      </c>
      <c r="CQ109">
        <v>2.3171296296296297E-2</v>
      </c>
      <c r="CR109">
        <v>0.14701388888888889</v>
      </c>
      <c r="CS109">
        <v>0.17243055555555556</v>
      </c>
      <c r="CT109">
        <v>73</v>
      </c>
      <c r="CU109">
        <v>150</v>
      </c>
      <c r="CV109">
        <v>18</v>
      </c>
      <c r="CW109" t="s">
        <v>873</v>
      </c>
      <c r="CX109">
        <v>35362</v>
      </c>
      <c r="CY109">
        <v>0.24660000000000001</v>
      </c>
      <c r="CZ109">
        <v>3</v>
      </c>
      <c r="DA109">
        <v>0.16669999999999999</v>
      </c>
      <c r="DB109">
        <v>7820</v>
      </c>
      <c r="DC109">
        <v>2607</v>
      </c>
      <c r="DD109">
        <v>7820</v>
      </c>
      <c r="DE109">
        <v>1</v>
      </c>
      <c r="DF109">
        <v>0.14899999999999999</v>
      </c>
      <c r="DG109">
        <v>92</v>
      </c>
      <c r="DH109">
        <v>2607</v>
      </c>
    </row>
    <row r="110" spans="85:112" x14ac:dyDescent="0.25">
      <c r="CG110" t="s">
        <v>639</v>
      </c>
      <c r="CH110" t="s">
        <v>125</v>
      </c>
      <c r="CI110" t="s">
        <v>59</v>
      </c>
      <c r="CJ110">
        <v>46134</v>
      </c>
      <c r="CK110">
        <v>1</v>
      </c>
      <c r="CL110">
        <v>1</v>
      </c>
      <c r="CN110">
        <v>1</v>
      </c>
      <c r="CP110">
        <v>1.5046296296296297E-4</v>
      </c>
      <c r="CQ110">
        <v>1.5046296296296297E-4</v>
      </c>
      <c r="CR110">
        <v>0.173125</v>
      </c>
      <c r="CS110">
        <v>0.17532407407407408</v>
      </c>
      <c r="CT110">
        <v>190</v>
      </c>
      <c r="CU110">
        <v>369</v>
      </c>
      <c r="CV110">
        <v>21</v>
      </c>
      <c r="CW110" t="s">
        <v>684</v>
      </c>
      <c r="CX110">
        <v>22615</v>
      </c>
      <c r="CY110">
        <v>0.1105</v>
      </c>
      <c r="CZ110">
        <v>1</v>
      </c>
      <c r="DA110">
        <v>4.7600000000000003E-2</v>
      </c>
      <c r="DB110">
        <v>1000</v>
      </c>
      <c r="DC110">
        <v>1000</v>
      </c>
      <c r="DD110">
        <v>1000</v>
      </c>
      <c r="DE110">
        <v>1</v>
      </c>
      <c r="DF110">
        <v>0.31819999999999998</v>
      </c>
      <c r="DG110">
        <v>92</v>
      </c>
      <c r="DH110">
        <v>1000</v>
      </c>
    </row>
    <row r="111" spans="85:112" x14ac:dyDescent="0.25">
      <c r="CG111" t="s">
        <v>639</v>
      </c>
      <c r="CH111" t="s">
        <v>2</v>
      </c>
      <c r="CI111" t="s">
        <v>81</v>
      </c>
      <c r="CJ111">
        <v>46125</v>
      </c>
      <c r="CK111">
        <v>1</v>
      </c>
      <c r="CL111">
        <v>1</v>
      </c>
      <c r="CN111">
        <v>1</v>
      </c>
      <c r="CP111">
        <v>2.5462962962962961E-4</v>
      </c>
      <c r="CQ111">
        <v>2.5462962962962961E-4</v>
      </c>
      <c r="CR111">
        <v>0.24800925925925926</v>
      </c>
      <c r="CS111">
        <v>0.10296296296296296</v>
      </c>
      <c r="CT111">
        <v>93</v>
      </c>
      <c r="CU111">
        <v>152</v>
      </c>
      <c r="CV111">
        <v>26</v>
      </c>
      <c r="CW111" t="s">
        <v>975</v>
      </c>
      <c r="CX111">
        <v>23395</v>
      </c>
      <c r="CY111">
        <v>0.27960000000000002</v>
      </c>
      <c r="CZ111">
        <v>2</v>
      </c>
      <c r="DA111">
        <v>7.6899999999999996E-2</v>
      </c>
      <c r="DB111">
        <v>1343</v>
      </c>
      <c r="DC111">
        <v>671</v>
      </c>
      <c r="DD111">
        <v>1343</v>
      </c>
      <c r="DE111">
        <v>1</v>
      </c>
      <c r="DF111">
        <v>0.34760000000000002</v>
      </c>
      <c r="DG111">
        <v>92</v>
      </c>
      <c r="DH111">
        <v>671</v>
      </c>
    </row>
    <row r="112" spans="85:112" x14ac:dyDescent="0.25">
      <c r="CG112" t="s">
        <v>639</v>
      </c>
      <c r="CH112" t="s">
        <v>2</v>
      </c>
      <c r="CI112" t="s">
        <v>81</v>
      </c>
      <c r="CJ112">
        <v>46127</v>
      </c>
      <c r="CK112">
        <v>1</v>
      </c>
      <c r="CL112">
        <v>1</v>
      </c>
      <c r="CN112">
        <v>1</v>
      </c>
      <c r="CP112">
        <v>2.3148148148148149E-4</v>
      </c>
      <c r="CQ112">
        <v>2.3148148148148149E-4</v>
      </c>
      <c r="CR112">
        <v>0.23674768518518519</v>
      </c>
      <c r="CS112">
        <v>0.11226851851851852</v>
      </c>
      <c r="CT112">
        <v>69</v>
      </c>
      <c r="CU112">
        <v>121</v>
      </c>
      <c r="CV112">
        <v>15</v>
      </c>
      <c r="CW112">
        <v>2.2000000000000002</v>
      </c>
      <c r="CX112">
        <v>29851</v>
      </c>
      <c r="CY112">
        <v>0.21740000000000001</v>
      </c>
      <c r="CZ112">
        <v>1</v>
      </c>
      <c r="DA112">
        <v>6.6699999999999995E-2</v>
      </c>
      <c r="DB112">
        <v>1500</v>
      </c>
      <c r="DC112">
        <v>1500</v>
      </c>
      <c r="DD112">
        <v>1500</v>
      </c>
      <c r="DE112">
        <v>1</v>
      </c>
      <c r="DF112">
        <v>0.10780000000000001</v>
      </c>
      <c r="DG112">
        <v>92</v>
      </c>
      <c r="DH112">
        <v>1500</v>
      </c>
    </row>
    <row r="113" spans="85:112" x14ac:dyDescent="0.25">
      <c r="CG113" t="s">
        <v>639</v>
      </c>
      <c r="CH113" t="s">
        <v>2</v>
      </c>
      <c r="CI113" t="s">
        <v>81</v>
      </c>
      <c r="CJ113">
        <v>46129</v>
      </c>
      <c r="CK113">
        <v>1</v>
      </c>
      <c r="CL113">
        <v>1</v>
      </c>
      <c r="CM113">
        <v>1</v>
      </c>
      <c r="CP113">
        <v>1.2719907407407407E-2</v>
      </c>
      <c r="CQ113">
        <v>1.2719907407407407E-2</v>
      </c>
      <c r="CR113">
        <v>0.15737268518518518</v>
      </c>
      <c r="CS113">
        <v>0.10336805555555556</v>
      </c>
      <c r="CT113">
        <v>57</v>
      </c>
      <c r="CU113">
        <v>103</v>
      </c>
      <c r="CV113">
        <v>12</v>
      </c>
      <c r="CW113" t="s">
        <v>721</v>
      </c>
      <c r="CX113">
        <v>22557</v>
      </c>
      <c r="CY113">
        <v>0.21049999999999999</v>
      </c>
      <c r="CZ113">
        <v>2</v>
      </c>
      <c r="DA113">
        <v>0.16669999999999999</v>
      </c>
      <c r="DB113">
        <v>13664</v>
      </c>
      <c r="DC113">
        <v>6832</v>
      </c>
      <c r="DD113">
        <v>13664</v>
      </c>
      <c r="DE113">
        <v>1</v>
      </c>
      <c r="DF113">
        <v>0.16669999999999999</v>
      </c>
      <c r="DG113">
        <v>92</v>
      </c>
      <c r="DH113">
        <v>6832</v>
      </c>
    </row>
    <row r="114" spans="85:112" x14ac:dyDescent="0.25">
      <c r="CG114" t="s">
        <v>639</v>
      </c>
      <c r="CH114" t="s">
        <v>2</v>
      </c>
      <c r="CI114" t="s">
        <v>24</v>
      </c>
      <c r="CJ114">
        <v>46125</v>
      </c>
      <c r="CK114">
        <v>1</v>
      </c>
      <c r="CL114">
        <v>1</v>
      </c>
      <c r="CM114">
        <v>1</v>
      </c>
      <c r="CP114">
        <v>1.8981481481481481E-2</v>
      </c>
      <c r="CQ114">
        <v>1.8981481481481481E-2</v>
      </c>
      <c r="CR114">
        <v>0.20501157407407408</v>
      </c>
      <c r="CS114">
        <v>0.13744212962962962</v>
      </c>
      <c r="CT114">
        <v>53</v>
      </c>
      <c r="CU114">
        <v>98</v>
      </c>
      <c r="CV114">
        <v>24</v>
      </c>
      <c r="CW114" t="s">
        <v>860</v>
      </c>
      <c r="CX114">
        <v>27550</v>
      </c>
      <c r="CY114">
        <v>0.45279999999999998</v>
      </c>
      <c r="CZ114">
        <v>2</v>
      </c>
      <c r="DA114">
        <v>8.3299999999999999E-2</v>
      </c>
      <c r="DB114">
        <v>1900</v>
      </c>
      <c r="DC114">
        <v>950</v>
      </c>
      <c r="DD114">
        <v>1900</v>
      </c>
      <c r="DE114">
        <v>1</v>
      </c>
      <c r="DF114">
        <v>0.18870000000000001</v>
      </c>
      <c r="DG114">
        <v>92</v>
      </c>
      <c r="DH114">
        <v>950</v>
      </c>
    </row>
    <row r="115" spans="85:112" x14ac:dyDescent="0.25">
      <c r="CG115" t="s">
        <v>639</v>
      </c>
      <c r="CH115" t="s">
        <v>2</v>
      </c>
      <c r="CI115" t="s">
        <v>42</v>
      </c>
      <c r="CJ115">
        <v>46134</v>
      </c>
      <c r="CK115">
        <v>1</v>
      </c>
      <c r="CL115">
        <v>1</v>
      </c>
      <c r="CN115">
        <v>1</v>
      </c>
      <c r="CP115">
        <v>8.1018518518518516E-5</v>
      </c>
      <c r="CQ115">
        <v>8.1018518518518516E-5</v>
      </c>
      <c r="CR115">
        <v>0.19568287037037038</v>
      </c>
      <c r="CS115">
        <v>0.13721064814814815</v>
      </c>
      <c r="CT115">
        <v>71</v>
      </c>
      <c r="CU115">
        <v>120</v>
      </c>
      <c r="CV115">
        <v>21</v>
      </c>
      <c r="CW115" t="s">
        <v>679</v>
      </c>
      <c r="CX115">
        <v>24106</v>
      </c>
      <c r="CY115">
        <v>0.29580000000000001</v>
      </c>
      <c r="CZ115">
        <v>1</v>
      </c>
      <c r="DA115">
        <v>4.7600000000000003E-2</v>
      </c>
      <c r="DB115">
        <v>220</v>
      </c>
      <c r="DC115">
        <v>220</v>
      </c>
      <c r="DD115">
        <v>220</v>
      </c>
      <c r="DE115">
        <v>1</v>
      </c>
      <c r="DF115">
        <v>0.53290000000000004</v>
      </c>
      <c r="DG115">
        <v>92</v>
      </c>
      <c r="DH115">
        <v>220</v>
      </c>
    </row>
    <row r="116" spans="85:112" x14ac:dyDescent="0.25">
      <c r="CG116" t="s">
        <v>639</v>
      </c>
      <c r="CH116" t="s">
        <v>2</v>
      </c>
      <c r="CI116" t="s">
        <v>37</v>
      </c>
      <c r="CJ116">
        <v>46135</v>
      </c>
      <c r="CK116">
        <v>1</v>
      </c>
      <c r="CL116">
        <v>1</v>
      </c>
      <c r="CN116">
        <v>1</v>
      </c>
      <c r="CP116">
        <v>0</v>
      </c>
      <c r="CQ116">
        <v>0</v>
      </c>
      <c r="CR116">
        <v>0.19181712962962963</v>
      </c>
      <c r="CS116">
        <v>0.13528935185185184</v>
      </c>
      <c r="CT116">
        <v>69</v>
      </c>
      <c r="CU116">
        <v>96</v>
      </c>
      <c r="CV116">
        <v>15</v>
      </c>
      <c r="CW116" t="s">
        <v>744</v>
      </c>
      <c r="CX116">
        <v>21272</v>
      </c>
      <c r="CY116">
        <v>0.21740000000000001</v>
      </c>
      <c r="CZ116">
        <v>2</v>
      </c>
      <c r="DA116">
        <v>0.1333</v>
      </c>
      <c r="DB116">
        <v>4007</v>
      </c>
      <c r="DC116">
        <v>2004</v>
      </c>
      <c r="DD116">
        <v>4007</v>
      </c>
      <c r="DE116">
        <v>1</v>
      </c>
      <c r="DF116">
        <v>0.17749999999999999</v>
      </c>
      <c r="DG116">
        <v>92</v>
      </c>
      <c r="DH116">
        <v>2004</v>
      </c>
    </row>
    <row r="117" spans="85:112" x14ac:dyDescent="0.25">
      <c r="CG117" t="s">
        <v>639</v>
      </c>
      <c r="CH117" t="s">
        <v>2</v>
      </c>
      <c r="CI117" t="s">
        <v>50</v>
      </c>
      <c r="CJ117">
        <v>46128</v>
      </c>
      <c r="CK117">
        <v>1</v>
      </c>
      <c r="CL117">
        <v>1</v>
      </c>
      <c r="CM117">
        <v>1</v>
      </c>
      <c r="CP117">
        <v>7.8703703703703696E-3</v>
      </c>
      <c r="CQ117">
        <v>7.8703703703703696E-3</v>
      </c>
      <c r="CR117">
        <v>0.23506944444444444</v>
      </c>
      <c r="CS117">
        <v>0.13797453703703705</v>
      </c>
      <c r="CT117">
        <v>103</v>
      </c>
      <c r="CU117">
        <v>171</v>
      </c>
      <c r="CV117">
        <v>13</v>
      </c>
      <c r="CW117" t="s">
        <v>713</v>
      </c>
      <c r="CX117">
        <v>19607</v>
      </c>
      <c r="CY117">
        <v>0.12620000000000001</v>
      </c>
      <c r="CZ117">
        <v>2</v>
      </c>
      <c r="DA117">
        <v>0.15379999999999999</v>
      </c>
      <c r="DB117">
        <v>2900</v>
      </c>
      <c r="DC117">
        <v>1450</v>
      </c>
      <c r="DD117">
        <v>900</v>
      </c>
      <c r="DE117">
        <v>0.31030000000000002</v>
      </c>
      <c r="DF117">
        <v>7.4200000000000002E-2</v>
      </c>
      <c r="DG117">
        <v>92</v>
      </c>
      <c r="DH117">
        <v>900</v>
      </c>
    </row>
    <row r="118" spans="85:112" x14ac:dyDescent="0.25">
      <c r="CG118" t="s">
        <v>639</v>
      </c>
      <c r="CH118" t="s">
        <v>2</v>
      </c>
      <c r="CI118" t="s">
        <v>50</v>
      </c>
      <c r="CJ118">
        <v>46133</v>
      </c>
      <c r="CK118">
        <v>1</v>
      </c>
      <c r="CL118">
        <v>1</v>
      </c>
      <c r="CN118">
        <v>1</v>
      </c>
      <c r="CP118">
        <v>3.4722222222222222E-5</v>
      </c>
      <c r="CQ118">
        <v>3.4722222222222222E-5</v>
      </c>
      <c r="CR118">
        <v>0.2363773148148148</v>
      </c>
      <c r="CS118">
        <v>0.17401620370370371</v>
      </c>
      <c r="CT118">
        <v>145</v>
      </c>
      <c r="CU118">
        <v>232</v>
      </c>
      <c r="CV118">
        <v>22</v>
      </c>
      <c r="CW118" t="s">
        <v>878</v>
      </c>
      <c r="CX118">
        <v>27841</v>
      </c>
      <c r="CY118">
        <v>0.1517</v>
      </c>
      <c r="CZ118">
        <v>1</v>
      </c>
      <c r="DA118">
        <v>4.5499999999999999E-2</v>
      </c>
      <c r="DB118">
        <v>220</v>
      </c>
      <c r="DC118">
        <v>220</v>
      </c>
      <c r="DD118">
        <v>220</v>
      </c>
      <c r="DE118">
        <v>1</v>
      </c>
      <c r="DF118">
        <v>0.31990000000000002</v>
      </c>
      <c r="DG118">
        <v>92</v>
      </c>
      <c r="DH118">
        <v>220</v>
      </c>
    </row>
    <row r="119" spans="85:112" x14ac:dyDescent="0.25">
      <c r="CG119" t="s">
        <v>639</v>
      </c>
      <c r="CH119" t="s">
        <v>2</v>
      </c>
      <c r="CI119" t="s">
        <v>23</v>
      </c>
      <c r="CJ119">
        <v>46136</v>
      </c>
      <c r="CK119">
        <v>1</v>
      </c>
      <c r="CL119">
        <v>1</v>
      </c>
      <c r="CN119">
        <v>1</v>
      </c>
      <c r="CP119">
        <v>1.2037037037037038E-3</v>
      </c>
      <c r="CQ119">
        <v>1.2037037037037038E-3</v>
      </c>
      <c r="CR119">
        <v>0.12741898148148148</v>
      </c>
      <c r="CS119">
        <v>0.15436342592592592</v>
      </c>
      <c r="CT119">
        <v>37</v>
      </c>
      <c r="CU119">
        <v>72</v>
      </c>
      <c r="CV119">
        <v>10</v>
      </c>
      <c r="CW119">
        <v>1.8</v>
      </c>
      <c r="CX119">
        <v>36655</v>
      </c>
      <c r="CY119">
        <v>0.27029999999999998</v>
      </c>
      <c r="CZ119">
        <v>2</v>
      </c>
      <c r="DA119">
        <v>0.2</v>
      </c>
      <c r="DB119">
        <v>2000</v>
      </c>
      <c r="DC119">
        <v>1000</v>
      </c>
      <c r="DD119">
        <v>1000</v>
      </c>
      <c r="DE119">
        <v>0.5</v>
      </c>
      <c r="DF119">
        <v>0.51039999999999996</v>
      </c>
      <c r="DG119">
        <v>92</v>
      </c>
      <c r="DH119">
        <v>1000</v>
      </c>
    </row>
    <row r="120" spans="85:112" x14ac:dyDescent="0.25">
      <c r="CG120" t="s">
        <v>639</v>
      </c>
      <c r="CH120" t="s">
        <v>6</v>
      </c>
      <c r="CI120" t="s">
        <v>34</v>
      </c>
      <c r="CJ120">
        <v>46119</v>
      </c>
      <c r="CK120">
        <v>1</v>
      </c>
      <c r="CL120">
        <v>1</v>
      </c>
      <c r="CN120">
        <v>1</v>
      </c>
      <c r="CP120">
        <v>3.4722222222222222E-5</v>
      </c>
      <c r="CQ120">
        <v>3.4722222222222222E-5</v>
      </c>
      <c r="CR120">
        <v>0.25241898148148151</v>
      </c>
      <c r="CS120">
        <v>0.12986111111111112</v>
      </c>
      <c r="CT120">
        <v>167</v>
      </c>
      <c r="CU120">
        <v>200</v>
      </c>
      <c r="CV120">
        <v>13</v>
      </c>
      <c r="CW120" t="s">
        <v>976</v>
      </c>
      <c r="CX120">
        <v>8644</v>
      </c>
      <c r="CY120">
        <v>7.7799999999999994E-2</v>
      </c>
      <c r="CZ120">
        <v>4</v>
      </c>
      <c r="DA120">
        <v>0.30769999999999997</v>
      </c>
      <c r="DB120">
        <v>12120</v>
      </c>
      <c r="DC120">
        <v>3030</v>
      </c>
      <c r="DD120">
        <v>12120</v>
      </c>
      <c r="DE120">
        <v>1</v>
      </c>
      <c r="DF120">
        <v>0.23</v>
      </c>
      <c r="DG120">
        <v>92</v>
      </c>
      <c r="DH120">
        <v>3030</v>
      </c>
    </row>
    <row r="121" spans="85:112" x14ac:dyDescent="0.25">
      <c r="CG121" t="s">
        <v>639</v>
      </c>
      <c r="CH121" t="s">
        <v>6</v>
      </c>
      <c r="CI121" t="s">
        <v>34</v>
      </c>
      <c r="CJ121">
        <v>46136</v>
      </c>
      <c r="CK121">
        <v>1</v>
      </c>
      <c r="CL121">
        <v>1</v>
      </c>
      <c r="CN121">
        <v>1</v>
      </c>
      <c r="CP121">
        <v>1.5740740740740741E-3</v>
      </c>
      <c r="CQ121">
        <v>1.5740740740740741E-3</v>
      </c>
      <c r="CR121">
        <v>0.18837962962962962</v>
      </c>
      <c r="CS121">
        <v>0.15104166666666666</v>
      </c>
      <c r="CT121">
        <v>159</v>
      </c>
      <c r="CU121">
        <v>177</v>
      </c>
      <c r="CV121">
        <v>9</v>
      </c>
      <c r="CW121">
        <v>2</v>
      </c>
      <c r="CX121">
        <v>31183</v>
      </c>
      <c r="CY121">
        <v>5.6599999999999998E-2</v>
      </c>
      <c r="CZ121">
        <v>3</v>
      </c>
      <c r="DA121">
        <v>0.33329999999999999</v>
      </c>
      <c r="DB121">
        <v>8400</v>
      </c>
      <c r="DC121">
        <v>2800</v>
      </c>
      <c r="DD121">
        <v>8400</v>
      </c>
      <c r="DE121">
        <v>1</v>
      </c>
      <c r="DF121">
        <v>0.18229999999999999</v>
      </c>
      <c r="DG121">
        <v>92</v>
      </c>
      <c r="DH121">
        <v>2800</v>
      </c>
    </row>
    <row r="122" spans="85:112" x14ac:dyDescent="0.25">
      <c r="CG122" t="s">
        <v>639</v>
      </c>
      <c r="CH122" t="s">
        <v>6</v>
      </c>
      <c r="CI122" t="s">
        <v>34</v>
      </c>
      <c r="CJ122">
        <v>46142</v>
      </c>
      <c r="CK122">
        <v>1</v>
      </c>
      <c r="CL122">
        <v>1</v>
      </c>
      <c r="CN122">
        <v>1</v>
      </c>
      <c r="CP122">
        <v>8.2175925925925927E-4</v>
      </c>
      <c r="CQ122">
        <v>8.2175925925925927E-4</v>
      </c>
      <c r="CR122">
        <v>0.16638888888888889</v>
      </c>
      <c r="CS122">
        <v>0.21053240740740742</v>
      </c>
      <c r="CT122">
        <v>227</v>
      </c>
      <c r="CU122">
        <v>260</v>
      </c>
      <c r="CV122">
        <v>10</v>
      </c>
      <c r="CW122">
        <v>2.2000000000000002</v>
      </c>
      <c r="CX122">
        <v>34129</v>
      </c>
      <c r="CY122">
        <v>4.41E-2</v>
      </c>
      <c r="CZ122">
        <v>1</v>
      </c>
      <c r="DA122">
        <v>0.1</v>
      </c>
      <c r="DB122">
        <v>20000</v>
      </c>
      <c r="DC122">
        <v>20000</v>
      </c>
      <c r="DD122">
        <v>20000</v>
      </c>
      <c r="DE122">
        <v>1</v>
      </c>
      <c r="DF122">
        <v>0.22420000000000001</v>
      </c>
      <c r="DG122">
        <v>92</v>
      </c>
      <c r="DH122">
        <v>20000</v>
      </c>
    </row>
    <row r="123" spans="85:112" x14ac:dyDescent="0.25">
      <c r="CG123" t="s">
        <v>639</v>
      </c>
      <c r="CH123" t="s">
        <v>7</v>
      </c>
      <c r="CI123" t="s">
        <v>109</v>
      </c>
      <c r="CJ123">
        <v>46132</v>
      </c>
      <c r="CK123">
        <v>1</v>
      </c>
      <c r="CL123">
        <v>1</v>
      </c>
      <c r="CM123">
        <v>1</v>
      </c>
      <c r="CP123">
        <v>5.8564814814814816E-3</v>
      </c>
      <c r="CQ123">
        <v>5.8564814814814816E-3</v>
      </c>
      <c r="CR123">
        <v>0.18486111111111111</v>
      </c>
      <c r="CS123">
        <v>0.1408449074074074</v>
      </c>
      <c r="CT123">
        <v>71</v>
      </c>
      <c r="CU123">
        <v>146</v>
      </c>
      <c r="CV123">
        <v>20</v>
      </c>
      <c r="CW123">
        <v>2.4500000000000002</v>
      </c>
      <c r="CX123">
        <v>25208</v>
      </c>
      <c r="CY123">
        <v>0.28170000000000001</v>
      </c>
      <c r="CZ123">
        <v>2</v>
      </c>
      <c r="DA123">
        <v>0.1</v>
      </c>
      <c r="DB123">
        <v>4000</v>
      </c>
      <c r="DC123">
        <v>2000</v>
      </c>
      <c r="DD123">
        <v>4000</v>
      </c>
      <c r="DE123">
        <v>1</v>
      </c>
      <c r="DF123">
        <v>0.10390000000000001</v>
      </c>
      <c r="DG123">
        <v>92</v>
      </c>
      <c r="DH123">
        <v>2000</v>
      </c>
    </row>
    <row r="124" spans="85:112" x14ac:dyDescent="0.25">
      <c r="CG124" t="s">
        <v>639</v>
      </c>
      <c r="CH124" t="s">
        <v>7</v>
      </c>
      <c r="CI124" t="s">
        <v>41</v>
      </c>
      <c r="CJ124">
        <v>46119</v>
      </c>
      <c r="CK124">
        <v>1</v>
      </c>
      <c r="CL124">
        <v>1</v>
      </c>
      <c r="CN124">
        <v>1</v>
      </c>
      <c r="CP124">
        <v>5.5555555555555556E-4</v>
      </c>
      <c r="CQ124">
        <v>5.5555555555555556E-4</v>
      </c>
      <c r="CR124">
        <v>0.25502314814814814</v>
      </c>
      <c r="CS124">
        <v>9.0081018518518519E-2</v>
      </c>
      <c r="CT124">
        <v>92</v>
      </c>
      <c r="CU124">
        <v>143</v>
      </c>
      <c r="CV124">
        <v>29</v>
      </c>
      <c r="CW124" t="s">
        <v>977</v>
      </c>
      <c r="CX124">
        <v>5131</v>
      </c>
      <c r="CY124">
        <v>0.31519999999999998</v>
      </c>
      <c r="CZ124">
        <v>1</v>
      </c>
      <c r="DA124">
        <v>3.4500000000000003E-2</v>
      </c>
      <c r="DB124">
        <v>150</v>
      </c>
      <c r="DC124">
        <v>150</v>
      </c>
      <c r="DD124">
        <v>150</v>
      </c>
      <c r="DE124">
        <v>1</v>
      </c>
      <c r="DF124">
        <v>0.19750000000000001</v>
      </c>
      <c r="DG124">
        <v>92</v>
      </c>
      <c r="DH124">
        <v>150</v>
      </c>
    </row>
    <row r="125" spans="85:112" x14ac:dyDescent="0.25">
      <c r="CG125" t="s">
        <v>639</v>
      </c>
      <c r="CH125" t="s">
        <v>7</v>
      </c>
      <c r="CI125" t="s">
        <v>41</v>
      </c>
      <c r="CJ125">
        <v>46125</v>
      </c>
      <c r="CK125">
        <v>1</v>
      </c>
      <c r="CL125">
        <v>1</v>
      </c>
      <c r="CN125">
        <v>1</v>
      </c>
      <c r="CP125">
        <v>3.7037037037037035E-4</v>
      </c>
      <c r="CQ125">
        <v>3.7037037037037035E-4</v>
      </c>
      <c r="CR125">
        <v>0.12600694444444444</v>
      </c>
      <c r="CS125">
        <v>0.19942129629629629</v>
      </c>
      <c r="CT125">
        <v>57</v>
      </c>
      <c r="CU125">
        <v>148</v>
      </c>
      <c r="CV125">
        <v>28</v>
      </c>
      <c r="CW125" t="s">
        <v>710</v>
      </c>
      <c r="CX125">
        <v>9618</v>
      </c>
      <c r="CY125">
        <v>0.49120000000000003</v>
      </c>
      <c r="CZ125">
        <v>2</v>
      </c>
      <c r="DA125">
        <v>7.1400000000000005E-2</v>
      </c>
      <c r="DB125">
        <v>2225</v>
      </c>
      <c r="DC125">
        <v>1113</v>
      </c>
      <c r="DD125">
        <v>2225</v>
      </c>
      <c r="DE125">
        <v>1</v>
      </c>
      <c r="DF125">
        <v>0.16370000000000001</v>
      </c>
      <c r="DG125">
        <v>92</v>
      </c>
      <c r="DH125">
        <v>1113</v>
      </c>
    </row>
    <row r="126" spans="85:112" x14ac:dyDescent="0.25">
      <c r="CG126" t="s">
        <v>639</v>
      </c>
      <c r="CH126" t="s">
        <v>7</v>
      </c>
      <c r="CI126" t="s">
        <v>495</v>
      </c>
      <c r="CJ126">
        <v>46134</v>
      </c>
      <c r="CK126">
        <v>1</v>
      </c>
      <c r="CL126">
        <v>1</v>
      </c>
      <c r="CN126">
        <v>1</v>
      </c>
      <c r="CP126">
        <v>2.2222222222222222E-3</v>
      </c>
      <c r="CQ126">
        <v>2.2222222222222222E-3</v>
      </c>
      <c r="CR126">
        <v>0.12876157407407407</v>
      </c>
      <c r="CS126">
        <v>0.20783564814814814</v>
      </c>
      <c r="CT126">
        <v>112</v>
      </c>
      <c r="CU126">
        <v>290</v>
      </c>
      <c r="CV126">
        <v>19</v>
      </c>
      <c r="CW126" t="s">
        <v>751</v>
      </c>
      <c r="CX126">
        <v>25998</v>
      </c>
      <c r="CY126">
        <v>0.1696</v>
      </c>
      <c r="CZ126">
        <v>4</v>
      </c>
      <c r="DA126">
        <v>0.21049999999999999</v>
      </c>
      <c r="DB126">
        <v>4800</v>
      </c>
      <c r="DC126">
        <v>1200</v>
      </c>
      <c r="DD126">
        <v>4200</v>
      </c>
      <c r="DE126">
        <v>0.875</v>
      </c>
      <c r="DF126">
        <v>0.1421</v>
      </c>
      <c r="DG126">
        <v>92</v>
      </c>
      <c r="DH126">
        <v>1400</v>
      </c>
    </row>
    <row r="127" spans="85:112" x14ac:dyDescent="0.25">
      <c r="CG127" t="s">
        <v>639</v>
      </c>
      <c r="CH127" t="s">
        <v>7</v>
      </c>
      <c r="CI127" t="s">
        <v>49</v>
      </c>
      <c r="CJ127">
        <v>46139</v>
      </c>
      <c r="CK127">
        <v>1</v>
      </c>
      <c r="CL127">
        <v>1</v>
      </c>
      <c r="CM127">
        <v>1</v>
      </c>
      <c r="CP127">
        <v>9.8032407407407408E-3</v>
      </c>
      <c r="CQ127">
        <v>9.8032407407407408E-3</v>
      </c>
      <c r="CR127">
        <v>0.16282407407407407</v>
      </c>
      <c r="CS127">
        <v>0.16282407407407407</v>
      </c>
      <c r="CT127">
        <v>53</v>
      </c>
      <c r="CU127">
        <v>88</v>
      </c>
      <c r="CV127">
        <v>9</v>
      </c>
      <c r="CW127" t="s">
        <v>731</v>
      </c>
      <c r="CX127">
        <v>20415</v>
      </c>
      <c r="CY127">
        <v>0.16980000000000001</v>
      </c>
      <c r="CZ127">
        <v>1</v>
      </c>
      <c r="DA127">
        <v>0.1111</v>
      </c>
      <c r="DB127">
        <v>7000</v>
      </c>
      <c r="DC127">
        <v>7000</v>
      </c>
      <c r="DD127">
        <v>7000</v>
      </c>
      <c r="DE127">
        <v>1</v>
      </c>
      <c r="DF127">
        <v>0.19120000000000001</v>
      </c>
      <c r="DG127">
        <v>92</v>
      </c>
      <c r="DH127">
        <v>7000</v>
      </c>
    </row>
    <row r="128" spans="85:112" x14ac:dyDescent="0.25">
      <c r="CG128" t="s">
        <v>639</v>
      </c>
      <c r="CH128" t="s">
        <v>7</v>
      </c>
      <c r="CI128" t="s">
        <v>599</v>
      </c>
      <c r="CJ128">
        <v>46132</v>
      </c>
      <c r="CK128">
        <v>1</v>
      </c>
      <c r="CL128">
        <v>1</v>
      </c>
      <c r="CN128">
        <v>1</v>
      </c>
      <c r="CP128">
        <v>0</v>
      </c>
      <c r="CQ128">
        <v>0</v>
      </c>
      <c r="CR128">
        <v>0.20280092592592591</v>
      </c>
      <c r="CS128">
        <v>0.15393518518518517</v>
      </c>
      <c r="CT128">
        <v>125</v>
      </c>
      <c r="CU128">
        <v>162</v>
      </c>
      <c r="CV128">
        <v>29</v>
      </c>
      <c r="CW128" t="s">
        <v>977</v>
      </c>
      <c r="CX128">
        <v>12709</v>
      </c>
      <c r="CY128">
        <v>0.23200000000000001</v>
      </c>
      <c r="CZ128">
        <v>2</v>
      </c>
      <c r="DA128">
        <v>6.9000000000000006E-2</v>
      </c>
      <c r="DB128">
        <v>1150</v>
      </c>
      <c r="DC128">
        <v>575</v>
      </c>
      <c r="DD128">
        <v>1500</v>
      </c>
      <c r="DE128">
        <v>1.3043</v>
      </c>
      <c r="DF128">
        <v>0.12970000000000001</v>
      </c>
      <c r="DG128">
        <v>92</v>
      </c>
      <c r="DH128">
        <v>1500</v>
      </c>
    </row>
    <row r="129" spans="85:112" x14ac:dyDescent="0.25">
      <c r="CG129" t="s">
        <v>639</v>
      </c>
      <c r="CH129" t="s">
        <v>7</v>
      </c>
      <c r="CI129" t="s">
        <v>599</v>
      </c>
      <c r="CJ129">
        <v>46136</v>
      </c>
      <c r="CK129">
        <v>1</v>
      </c>
      <c r="CL129">
        <v>1</v>
      </c>
      <c r="CN129">
        <v>1</v>
      </c>
      <c r="CP129">
        <v>1.7361111111111112E-4</v>
      </c>
      <c r="CQ129">
        <v>1.7361111111111112E-4</v>
      </c>
      <c r="CR129">
        <v>0.20633101851851851</v>
      </c>
      <c r="CS129">
        <v>0.12613425925925925</v>
      </c>
      <c r="CT129">
        <v>113</v>
      </c>
      <c r="CU129">
        <v>157</v>
      </c>
      <c r="CV129">
        <v>16</v>
      </c>
      <c r="CW129">
        <v>1.875</v>
      </c>
      <c r="CX129">
        <v>7470</v>
      </c>
      <c r="CY129">
        <v>0.1416</v>
      </c>
      <c r="CZ129">
        <v>1</v>
      </c>
      <c r="DA129">
        <v>6.25E-2</v>
      </c>
      <c r="DB129">
        <v>1000</v>
      </c>
      <c r="DC129">
        <v>1000</v>
      </c>
      <c r="DD129">
        <v>1000</v>
      </c>
      <c r="DE129">
        <v>1</v>
      </c>
      <c r="DF129">
        <v>0.18559999999999999</v>
      </c>
      <c r="DG129">
        <v>92</v>
      </c>
      <c r="DH129">
        <v>1000</v>
      </c>
    </row>
    <row r="130" spans="85:112" x14ac:dyDescent="0.25">
      <c r="CG130" t="s">
        <v>639</v>
      </c>
      <c r="CH130" t="s">
        <v>7</v>
      </c>
      <c r="CI130" t="s">
        <v>73</v>
      </c>
      <c r="CJ130">
        <v>46129</v>
      </c>
      <c r="CK130">
        <v>1</v>
      </c>
      <c r="CL130">
        <v>1</v>
      </c>
      <c r="CN130">
        <v>1</v>
      </c>
      <c r="CP130">
        <v>1.4467592592592592E-3</v>
      </c>
      <c r="CQ130">
        <v>1.4467592592592592E-3</v>
      </c>
      <c r="CR130">
        <v>0.20056712962962964</v>
      </c>
      <c r="CS130">
        <v>0.17369212962962963</v>
      </c>
      <c r="CT130">
        <v>47</v>
      </c>
      <c r="CU130">
        <v>66</v>
      </c>
      <c r="CV130">
        <v>16</v>
      </c>
      <c r="CW130">
        <v>1.75</v>
      </c>
      <c r="CX130">
        <v>24327</v>
      </c>
      <c r="CY130">
        <v>0.34039999999999998</v>
      </c>
      <c r="CZ130">
        <v>1</v>
      </c>
      <c r="DA130">
        <v>6.25E-2</v>
      </c>
      <c r="DB130">
        <v>260</v>
      </c>
      <c r="DC130">
        <v>260</v>
      </c>
      <c r="DD130">
        <v>260</v>
      </c>
      <c r="DE130">
        <v>1</v>
      </c>
      <c r="DG130">
        <v>92</v>
      </c>
      <c r="DH130">
        <v>260</v>
      </c>
    </row>
    <row r="131" spans="85:112" x14ac:dyDescent="0.25">
      <c r="CG131" t="s">
        <v>639</v>
      </c>
      <c r="CH131" t="s">
        <v>7</v>
      </c>
      <c r="CI131" t="s">
        <v>73</v>
      </c>
      <c r="CJ131">
        <v>46142</v>
      </c>
      <c r="CK131">
        <v>1</v>
      </c>
      <c r="CL131">
        <v>1</v>
      </c>
      <c r="CN131">
        <v>1</v>
      </c>
      <c r="CP131">
        <v>3.1250000000000001E-4</v>
      </c>
      <c r="CQ131">
        <v>3.1250000000000001E-4</v>
      </c>
      <c r="CR131">
        <v>0.1162037037037037</v>
      </c>
      <c r="CS131">
        <v>0.30832175925925925</v>
      </c>
      <c r="CT131">
        <v>63</v>
      </c>
      <c r="CU131">
        <v>97</v>
      </c>
      <c r="CV131">
        <v>19</v>
      </c>
      <c r="CW131" t="s">
        <v>696</v>
      </c>
      <c r="CX131">
        <v>27005</v>
      </c>
      <c r="CY131">
        <v>0.30159999999999998</v>
      </c>
      <c r="CZ131">
        <v>1</v>
      </c>
      <c r="DA131">
        <v>5.2600000000000001E-2</v>
      </c>
      <c r="DB131">
        <v>800</v>
      </c>
      <c r="DC131">
        <v>800</v>
      </c>
      <c r="DD131">
        <v>800</v>
      </c>
      <c r="DE131">
        <v>1</v>
      </c>
      <c r="DF131">
        <v>0.13500000000000001</v>
      </c>
      <c r="DG131">
        <v>92</v>
      </c>
      <c r="DH131">
        <v>800</v>
      </c>
    </row>
    <row r="132" spans="85:112" x14ac:dyDescent="0.25">
      <c r="CG132" t="s">
        <v>639</v>
      </c>
      <c r="CH132" t="s">
        <v>7</v>
      </c>
      <c r="CI132" t="s">
        <v>557</v>
      </c>
      <c r="CJ132">
        <v>46134</v>
      </c>
      <c r="CK132">
        <v>1</v>
      </c>
      <c r="CL132">
        <v>1</v>
      </c>
      <c r="CN132">
        <v>1</v>
      </c>
      <c r="CP132">
        <v>0</v>
      </c>
      <c r="CQ132">
        <v>0</v>
      </c>
      <c r="CR132">
        <v>0.16581018518518517</v>
      </c>
      <c r="CS132">
        <v>0.16394675925925925</v>
      </c>
      <c r="CT132">
        <v>106</v>
      </c>
      <c r="CU132">
        <v>196</v>
      </c>
      <c r="CV132">
        <v>30</v>
      </c>
      <c r="CW132">
        <v>1.5</v>
      </c>
      <c r="CX132">
        <v>8786</v>
      </c>
      <c r="CY132">
        <v>0.28299999999999997</v>
      </c>
      <c r="CZ132">
        <v>1</v>
      </c>
      <c r="DA132">
        <v>3.3300000000000003E-2</v>
      </c>
      <c r="DB132">
        <v>700</v>
      </c>
      <c r="DC132">
        <v>700</v>
      </c>
      <c r="DD132">
        <v>700</v>
      </c>
      <c r="DE132">
        <v>1</v>
      </c>
      <c r="DF132">
        <v>0.1613</v>
      </c>
      <c r="DG132">
        <v>92</v>
      </c>
      <c r="DH132">
        <v>700</v>
      </c>
    </row>
    <row r="133" spans="85:112" x14ac:dyDescent="0.25">
      <c r="CG133" t="s">
        <v>639</v>
      </c>
      <c r="CH133" t="s">
        <v>7</v>
      </c>
      <c r="CI133" t="s">
        <v>557</v>
      </c>
      <c r="CJ133">
        <v>46141</v>
      </c>
      <c r="CK133">
        <v>1</v>
      </c>
      <c r="CL133">
        <v>1</v>
      </c>
      <c r="CN133">
        <v>1</v>
      </c>
      <c r="CP133">
        <v>2.3148148148148147E-5</v>
      </c>
      <c r="CQ133">
        <v>2.3148148148148147E-5</v>
      </c>
      <c r="CR133">
        <v>0.1144212962962963</v>
      </c>
      <c r="CS133">
        <v>0.25353009259259257</v>
      </c>
      <c r="CT133">
        <v>66</v>
      </c>
      <c r="CU133">
        <v>134</v>
      </c>
      <c r="CV133">
        <v>15</v>
      </c>
      <c r="CW133" t="s">
        <v>728</v>
      </c>
      <c r="CX133">
        <v>6659</v>
      </c>
      <c r="CY133">
        <v>0.2273</v>
      </c>
      <c r="CZ133">
        <v>3</v>
      </c>
      <c r="DA133">
        <v>0.2</v>
      </c>
      <c r="DB133">
        <v>3890</v>
      </c>
      <c r="DC133">
        <v>1297</v>
      </c>
      <c r="DD133">
        <v>3000</v>
      </c>
      <c r="DE133">
        <v>0.77129999999999999</v>
      </c>
      <c r="DF133">
        <v>0.1003</v>
      </c>
      <c r="DG133">
        <v>92</v>
      </c>
      <c r="DH133">
        <v>3000</v>
      </c>
    </row>
    <row r="134" spans="85:112" x14ac:dyDescent="0.25">
      <c r="CG134" t="s">
        <v>639</v>
      </c>
      <c r="CH134" t="s">
        <v>3</v>
      </c>
      <c r="CI134" t="s">
        <v>58</v>
      </c>
      <c r="CJ134">
        <v>46133</v>
      </c>
      <c r="CK134">
        <v>1</v>
      </c>
      <c r="CL134">
        <v>1</v>
      </c>
      <c r="CN134">
        <v>1</v>
      </c>
      <c r="CP134">
        <v>1.2847222222222223E-3</v>
      </c>
      <c r="CQ134">
        <v>1.2847222222222223E-3</v>
      </c>
      <c r="CR134">
        <v>0.2684375</v>
      </c>
      <c r="CS134">
        <v>0.14446759259259259</v>
      </c>
      <c r="CT134">
        <v>145</v>
      </c>
      <c r="CU134">
        <v>263</v>
      </c>
      <c r="CV134">
        <v>43</v>
      </c>
      <c r="CW134" t="s">
        <v>978</v>
      </c>
      <c r="CX134">
        <v>26644</v>
      </c>
      <c r="CY134">
        <v>0.29659999999999997</v>
      </c>
      <c r="CZ134">
        <v>1</v>
      </c>
      <c r="DA134">
        <v>2.3300000000000001E-2</v>
      </c>
      <c r="DB134">
        <v>500</v>
      </c>
      <c r="DC134">
        <v>500</v>
      </c>
      <c r="DD134">
        <v>500</v>
      </c>
      <c r="DE134">
        <v>1</v>
      </c>
      <c r="DF134">
        <v>0.1852</v>
      </c>
      <c r="DG134">
        <v>92</v>
      </c>
      <c r="DH134">
        <v>500</v>
      </c>
    </row>
    <row r="135" spans="85:112" x14ac:dyDescent="0.25">
      <c r="CG135" t="s">
        <v>639</v>
      </c>
      <c r="CH135" t="s">
        <v>3</v>
      </c>
      <c r="CI135" t="s">
        <v>58</v>
      </c>
      <c r="CJ135">
        <v>46142</v>
      </c>
      <c r="CK135">
        <v>1</v>
      </c>
      <c r="CL135">
        <v>1</v>
      </c>
      <c r="CN135">
        <v>1</v>
      </c>
      <c r="CP135">
        <v>1.9675925925925926E-4</v>
      </c>
      <c r="CQ135">
        <v>1.9675925925925926E-4</v>
      </c>
      <c r="CR135">
        <v>0.16731481481481481</v>
      </c>
      <c r="CS135">
        <v>0.19756944444444444</v>
      </c>
      <c r="CT135">
        <v>100</v>
      </c>
      <c r="CU135">
        <v>224</v>
      </c>
      <c r="CV135">
        <v>30</v>
      </c>
      <c r="CW135" t="s">
        <v>813</v>
      </c>
      <c r="CX135">
        <v>27724</v>
      </c>
      <c r="CY135">
        <v>0.3</v>
      </c>
      <c r="CZ135">
        <v>2</v>
      </c>
      <c r="DA135">
        <v>6.6699999999999995E-2</v>
      </c>
      <c r="DB135">
        <v>3205</v>
      </c>
      <c r="DC135">
        <v>1603</v>
      </c>
      <c r="DD135">
        <v>3250</v>
      </c>
      <c r="DE135">
        <v>1.014</v>
      </c>
      <c r="DF135">
        <v>0.23139999999999999</v>
      </c>
      <c r="DG135">
        <v>92</v>
      </c>
      <c r="DH135">
        <v>1625</v>
      </c>
    </row>
    <row r="136" spans="85:112" x14ac:dyDescent="0.25">
      <c r="CG136" t="s">
        <v>639</v>
      </c>
      <c r="CH136" t="s">
        <v>3</v>
      </c>
      <c r="CI136" t="s">
        <v>493</v>
      </c>
      <c r="CJ136">
        <v>46134</v>
      </c>
      <c r="CK136">
        <v>1</v>
      </c>
      <c r="CL136">
        <v>1</v>
      </c>
      <c r="CM136">
        <v>1</v>
      </c>
      <c r="CP136">
        <v>6.2731481481481484E-3</v>
      </c>
      <c r="CQ136">
        <v>6.2731481481481484E-3</v>
      </c>
      <c r="CR136">
        <v>0.20599537037037038</v>
      </c>
      <c r="CS136">
        <v>0.13099537037037037</v>
      </c>
      <c r="CT136">
        <v>133</v>
      </c>
      <c r="CU136">
        <v>234</v>
      </c>
      <c r="CV136">
        <v>28</v>
      </c>
      <c r="CW136" t="s">
        <v>725</v>
      </c>
      <c r="CX136">
        <v>19223</v>
      </c>
      <c r="CY136">
        <v>0.21049999999999999</v>
      </c>
      <c r="CZ136">
        <v>2</v>
      </c>
      <c r="DA136">
        <v>7.1400000000000005E-2</v>
      </c>
      <c r="DB136">
        <v>1625</v>
      </c>
      <c r="DC136">
        <v>813</v>
      </c>
      <c r="DD136">
        <v>1625</v>
      </c>
      <c r="DE136">
        <v>1</v>
      </c>
      <c r="DF136">
        <v>0.27489999999999998</v>
      </c>
      <c r="DG136">
        <v>92</v>
      </c>
      <c r="DH136">
        <v>813</v>
      </c>
    </row>
    <row r="137" spans="85:112" x14ac:dyDescent="0.25">
      <c r="CG137" t="s">
        <v>639</v>
      </c>
      <c r="CH137" t="s">
        <v>3</v>
      </c>
      <c r="CI137" t="s">
        <v>493</v>
      </c>
      <c r="CJ137">
        <v>46140</v>
      </c>
      <c r="CK137">
        <v>1</v>
      </c>
      <c r="CL137">
        <v>1</v>
      </c>
      <c r="CN137">
        <v>1</v>
      </c>
      <c r="CP137">
        <v>0</v>
      </c>
      <c r="CQ137">
        <v>0</v>
      </c>
      <c r="CR137">
        <v>0.20315972222222223</v>
      </c>
      <c r="CS137">
        <v>0.13260416666666666</v>
      </c>
      <c r="CT137">
        <v>142</v>
      </c>
      <c r="CU137">
        <v>226</v>
      </c>
      <c r="CV137">
        <v>33</v>
      </c>
      <c r="CW137" t="s">
        <v>979</v>
      </c>
      <c r="CX137">
        <v>21463</v>
      </c>
      <c r="CY137">
        <v>0.2324</v>
      </c>
      <c r="CZ137">
        <v>2</v>
      </c>
      <c r="DA137">
        <v>6.0600000000000001E-2</v>
      </c>
      <c r="DB137">
        <v>1700</v>
      </c>
      <c r="DC137">
        <v>850</v>
      </c>
      <c r="DD137">
        <v>1700</v>
      </c>
      <c r="DE137">
        <v>1</v>
      </c>
      <c r="DF137">
        <v>0.14369999999999999</v>
      </c>
      <c r="DG137">
        <v>92</v>
      </c>
      <c r="DH137">
        <v>850</v>
      </c>
    </row>
    <row r="138" spans="85:112" x14ac:dyDescent="0.25">
      <c r="CG138" t="s">
        <v>639</v>
      </c>
      <c r="CH138" t="s">
        <v>3</v>
      </c>
      <c r="CI138" t="s">
        <v>32</v>
      </c>
      <c r="CJ138">
        <v>46134</v>
      </c>
      <c r="CK138">
        <v>1</v>
      </c>
      <c r="CL138">
        <v>1</v>
      </c>
      <c r="CN138">
        <v>1</v>
      </c>
      <c r="CP138">
        <v>1.5972222222222223E-3</v>
      </c>
      <c r="CQ138">
        <v>1.5972222222222223E-3</v>
      </c>
      <c r="CR138">
        <v>0.18291666666666667</v>
      </c>
      <c r="CS138">
        <v>0.16049768518518517</v>
      </c>
      <c r="CT138">
        <v>100</v>
      </c>
      <c r="CU138">
        <v>224</v>
      </c>
      <c r="CV138">
        <v>29</v>
      </c>
      <c r="CW138" t="s">
        <v>952</v>
      </c>
      <c r="CX138">
        <v>34192</v>
      </c>
      <c r="CY138">
        <v>0.28999999999999998</v>
      </c>
      <c r="CZ138">
        <v>1</v>
      </c>
      <c r="DA138">
        <v>3.4500000000000003E-2</v>
      </c>
      <c r="DB138">
        <v>680</v>
      </c>
      <c r="DC138">
        <v>680</v>
      </c>
      <c r="DD138">
        <v>680</v>
      </c>
      <c r="DE138">
        <v>1</v>
      </c>
      <c r="DF138">
        <v>0.2109</v>
      </c>
      <c r="DG138">
        <v>92</v>
      </c>
      <c r="DH138">
        <v>680</v>
      </c>
    </row>
    <row r="139" spans="85:112" x14ac:dyDescent="0.25">
      <c r="CG139" t="s">
        <v>639</v>
      </c>
      <c r="CH139" t="s">
        <v>3</v>
      </c>
      <c r="CI139" t="s">
        <v>564</v>
      </c>
      <c r="CJ139">
        <v>46120</v>
      </c>
      <c r="CK139">
        <v>1</v>
      </c>
      <c r="CL139">
        <v>1</v>
      </c>
      <c r="CN139">
        <v>1</v>
      </c>
      <c r="CP139">
        <v>0</v>
      </c>
      <c r="CQ139">
        <v>0</v>
      </c>
      <c r="CR139">
        <v>0.26128472222222221</v>
      </c>
      <c r="CS139">
        <v>7.6377314814814815E-2</v>
      </c>
      <c r="CT139">
        <v>100</v>
      </c>
      <c r="CU139">
        <v>199</v>
      </c>
      <c r="CV139">
        <v>15</v>
      </c>
      <c r="CW139" t="s">
        <v>961</v>
      </c>
      <c r="CX139">
        <v>17587</v>
      </c>
      <c r="CY139">
        <v>0.15</v>
      </c>
      <c r="CZ139">
        <v>2</v>
      </c>
      <c r="DA139">
        <v>0.1333</v>
      </c>
      <c r="DB139">
        <v>2700</v>
      </c>
      <c r="DC139">
        <v>1350</v>
      </c>
      <c r="DD139">
        <v>2700</v>
      </c>
      <c r="DE139">
        <v>1</v>
      </c>
      <c r="DF139">
        <v>0.1145</v>
      </c>
      <c r="DG139">
        <v>92</v>
      </c>
      <c r="DH139">
        <v>1350</v>
      </c>
    </row>
    <row r="140" spans="85:112" x14ac:dyDescent="0.25">
      <c r="CG140" t="s">
        <v>639</v>
      </c>
      <c r="CH140" t="s">
        <v>3</v>
      </c>
      <c r="CI140" t="s">
        <v>564</v>
      </c>
      <c r="CJ140">
        <v>46136</v>
      </c>
      <c r="CK140">
        <v>1</v>
      </c>
      <c r="CL140">
        <v>1</v>
      </c>
      <c r="CN140">
        <v>1</v>
      </c>
      <c r="CP140">
        <v>0</v>
      </c>
      <c r="CQ140">
        <v>0</v>
      </c>
      <c r="CR140">
        <v>0.20047453703703705</v>
      </c>
      <c r="CS140">
        <v>0.15230324074074075</v>
      </c>
      <c r="CT140">
        <v>94</v>
      </c>
      <c r="CU140">
        <v>190</v>
      </c>
      <c r="CV140">
        <v>17</v>
      </c>
      <c r="CW140" t="s">
        <v>807</v>
      </c>
      <c r="CX140">
        <v>34793</v>
      </c>
      <c r="CY140">
        <v>0.18090000000000001</v>
      </c>
      <c r="CZ140">
        <v>1</v>
      </c>
      <c r="DA140">
        <v>5.8799999999999998E-2</v>
      </c>
      <c r="DB140">
        <v>965</v>
      </c>
      <c r="DC140">
        <v>965</v>
      </c>
      <c r="DG140">
        <v>92</v>
      </c>
    </row>
    <row r="141" spans="85:112" x14ac:dyDescent="0.25">
      <c r="CG141" t="s">
        <v>639</v>
      </c>
      <c r="CH141" t="s">
        <v>3</v>
      </c>
      <c r="CI141" t="s">
        <v>29</v>
      </c>
      <c r="CJ141">
        <v>46119</v>
      </c>
      <c r="CK141">
        <v>1</v>
      </c>
      <c r="CL141">
        <v>1</v>
      </c>
      <c r="CM141">
        <v>1</v>
      </c>
      <c r="CP141">
        <v>1.0046296296296296E-2</v>
      </c>
      <c r="CQ141">
        <v>1.0046296296296296E-2</v>
      </c>
      <c r="CR141">
        <v>0.23018518518518519</v>
      </c>
      <c r="CS141">
        <v>0.14746527777777776</v>
      </c>
      <c r="CT141">
        <v>120</v>
      </c>
      <c r="CU141">
        <v>194</v>
      </c>
      <c r="CV141">
        <v>26</v>
      </c>
      <c r="CW141" t="s">
        <v>889</v>
      </c>
      <c r="CX141">
        <v>21612</v>
      </c>
      <c r="CY141">
        <v>0.2167</v>
      </c>
      <c r="CZ141">
        <v>2</v>
      </c>
      <c r="DA141">
        <v>7.6899999999999996E-2</v>
      </c>
      <c r="DB141">
        <v>1450</v>
      </c>
      <c r="DC141">
        <v>725</v>
      </c>
      <c r="DD141">
        <v>1450</v>
      </c>
      <c r="DE141">
        <v>1</v>
      </c>
      <c r="DF141">
        <v>0.59119999999999995</v>
      </c>
      <c r="DG141">
        <v>92</v>
      </c>
      <c r="DH141">
        <v>725</v>
      </c>
    </row>
    <row r="142" spans="85:112" x14ac:dyDescent="0.25">
      <c r="CG142" t="s">
        <v>639</v>
      </c>
      <c r="CH142" t="s">
        <v>125</v>
      </c>
      <c r="CI142" t="s">
        <v>18</v>
      </c>
      <c r="CJ142">
        <v>46121</v>
      </c>
      <c r="CK142">
        <v>1</v>
      </c>
      <c r="CL142">
        <v>1</v>
      </c>
      <c r="CN142">
        <v>1</v>
      </c>
      <c r="CP142">
        <v>1.3888888888888889E-4</v>
      </c>
      <c r="CQ142">
        <v>1.3888888888888889E-4</v>
      </c>
      <c r="CR142">
        <v>0.32445601851851852</v>
      </c>
      <c r="CS142">
        <v>9.0532407407407409E-2</v>
      </c>
      <c r="CT142">
        <v>179</v>
      </c>
      <c r="CU142">
        <v>394</v>
      </c>
      <c r="CV142">
        <v>25</v>
      </c>
      <c r="CW142">
        <v>1.4</v>
      </c>
      <c r="CX142">
        <v>49012</v>
      </c>
      <c r="CY142">
        <v>0.13969999999999999</v>
      </c>
      <c r="CZ142">
        <v>1</v>
      </c>
      <c r="DA142">
        <v>0.04</v>
      </c>
      <c r="DB142">
        <v>375</v>
      </c>
      <c r="DC142">
        <v>375</v>
      </c>
      <c r="DD142">
        <v>375</v>
      </c>
      <c r="DE142">
        <v>1</v>
      </c>
      <c r="DG142">
        <v>90</v>
      </c>
      <c r="DH142">
        <v>375</v>
      </c>
    </row>
    <row r="143" spans="85:112" x14ac:dyDescent="0.25">
      <c r="CG143" t="s">
        <v>639</v>
      </c>
      <c r="CH143" t="s">
        <v>125</v>
      </c>
      <c r="CI143" t="s">
        <v>18</v>
      </c>
      <c r="CJ143">
        <v>46122</v>
      </c>
      <c r="CK143">
        <v>1</v>
      </c>
      <c r="CL143">
        <v>1</v>
      </c>
      <c r="CN143">
        <v>1</v>
      </c>
      <c r="CP143">
        <v>0</v>
      </c>
      <c r="CQ143">
        <v>0</v>
      </c>
      <c r="CR143">
        <v>0.23599537037037038</v>
      </c>
      <c r="CS143">
        <v>0.10009259259259259</v>
      </c>
      <c r="CT143">
        <v>117</v>
      </c>
      <c r="CU143">
        <v>237</v>
      </c>
      <c r="CV143">
        <v>10</v>
      </c>
      <c r="CW143">
        <v>1.3</v>
      </c>
      <c r="CX143">
        <v>45992</v>
      </c>
      <c r="CY143">
        <v>8.5500000000000007E-2</v>
      </c>
      <c r="CZ143">
        <v>1</v>
      </c>
      <c r="DA143">
        <v>0.1</v>
      </c>
      <c r="DB143">
        <v>8200</v>
      </c>
      <c r="DC143">
        <v>8200</v>
      </c>
      <c r="DD143">
        <v>8200</v>
      </c>
      <c r="DE143">
        <v>1</v>
      </c>
      <c r="DF143">
        <v>0.11650000000000001</v>
      </c>
      <c r="DG143">
        <v>90</v>
      </c>
      <c r="DH143">
        <v>8200</v>
      </c>
    </row>
    <row r="144" spans="85:112" x14ac:dyDescent="0.25">
      <c r="CG144" t="s">
        <v>639</v>
      </c>
      <c r="CH144" t="s">
        <v>125</v>
      </c>
      <c r="CI144" t="s">
        <v>60</v>
      </c>
      <c r="CJ144">
        <v>46113</v>
      </c>
      <c r="CK144">
        <v>1</v>
      </c>
      <c r="CL144">
        <v>1</v>
      </c>
      <c r="CN144">
        <v>1</v>
      </c>
      <c r="CP144">
        <v>9.2592592592592588E-5</v>
      </c>
      <c r="CQ144">
        <v>9.2592592592592588E-5</v>
      </c>
      <c r="CR144">
        <v>0.27383101851851854</v>
      </c>
      <c r="CS144">
        <v>4.5706018518518521E-2</v>
      </c>
      <c r="CT144">
        <v>61</v>
      </c>
      <c r="CU144">
        <v>79</v>
      </c>
      <c r="CV144">
        <v>19</v>
      </c>
      <c r="CW144" t="s">
        <v>980</v>
      </c>
      <c r="CX144">
        <v>25260</v>
      </c>
      <c r="CY144">
        <v>0.3115</v>
      </c>
      <c r="CZ144">
        <v>10</v>
      </c>
      <c r="DA144">
        <v>0.52629999999999999</v>
      </c>
      <c r="DB144">
        <v>9150</v>
      </c>
      <c r="DC144">
        <v>915</v>
      </c>
      <c r="DD144">
        <v>8730</v>
      </c>
      <c r="DE144">
        <v>0.95409999999999995</v>
      </c>
      <c r="DF144">
        <v>0.2286</v>
      </c>
      <c r="DG144">
        <v>90</v>
      </c>
      <c r="DH144">
        <v>970</v>
      </c>
    </row>
    <row r="145" spans="85:112" x14ac:dyDescent="0.25">
      <c r="CG145" t="s">
        <v>639</v>
      </c>
      <c r="CH145" t="s">
        <v>125</v>
      </c>
      <c r="CI145" t="s">
        <v>60</v>
      </c>
      <c r="CJ145">
        <v>46139</v>
      </c>
      <c r="CK145">
        <v>1</v>
      </c>
      <c r="CL145">
        <v>1</v>
      </c>
      <c r="CN145">
        <v>1</v>
      </c>
      <c r="CP145">
        <v>0</v>
      </c>
      <c r="CQ145">
        <v>0</v>
      </c>
      <c r="CR145">
        <v>0.18108796296296295</v>
      </c>
      <c r="CS145">
        <v>0.1378587962962963</v>
      </c>
      <c r="CT145">
        <v>122</v>
      </c>
      <c r="CU145">
        <v>155</v>
      </c>
      <c r="CV145">
        <v>13</v>
      </c>
      <c r="CW145" t="s">
        <v>748</v>
      </c>
      <c r="CX145">
        <v>26549</v>
      </c>
      <c r="CY145">
        <v>0.1066</v>
      </c>
      <c r="CZ145">
        <v>1</v>
      </c>
      <c r="DA145">
        <v>7.6899999999999996E-2</v>
      </c>
      <c r="DB145">
        <v>365</v>
      </c>
      <c r="DC145">
        <v>365</v>
      </c>
      <c r="DD145">
        <v>365</v>
      </c>
      <c r="DE145">
        <v>1</v>
      </c>
      <c r="DF145">
        <v>0.2424</v>
      </c>
      <c r="DG145">
        <v>90</v>
      </c>
      <c r="DH145">
        <v>365</v>
      </c>
    </row>
    <row r="146" spans="85:112" x14ac:dyDescent="0.25">
      <c r="CG146" t="s">
        <v>639</v>
      </c>
      <c r="CH146" t="s">
        <v>125</v>
      </c>
      <c r="CI146" t="s">
        <v>61</v>
      </c>
      <c r="CJ146">
        <v>46141</v>
      </c>
      <c r="CK146">
        <v>1</v>
      </c>
      <c r="CL146">
        <v>1</v>
      </c>
      <c r="CM146">
        <v>1</v>
      </c>
      <c r="CP146">
        <v>7.7777777777777776E-3</v>
      </c>
      <c r="CQ146">
        <v>7.7777777777777776E-3</v>
      </c>
      <c r="CR146">
        <v>0.17348379629629629</v>
      </c>
      <c r="CS146">
        <v>0.17082175925925927</v>
      </c>
      <c r="CT146">
        <v>82</v>
      </c>
      <c r="CU146">
        <v>219</v>
      </c>
      <c r="CV146">
        <v>22</v>
      </c>
      <c r="CW146" t="s">
        <v>686</v>
      </c>
      <c r="CX146">
        <v>51775</v>
      </c>
      <c r="CY146">
        <v>0.26829999999999998</v>
      </c>
      <c r="CZ146">
        <v>2</v>
      </c>
      <c r="DA146">
        <v>9.0899999999999995E-2</v>
      </c>
      <c r="DB146">
        <v>8200</v>
      </c>
      <c r="DC146">
        <v>4100</v>
      </c>
      <c r="DD146">
        <v>8200</v>
      </c>
      <c r="DE146">
        <v>1</v>
      </c>
      <c r="DF146">
        <v>0.1172</v>
      </c>
      <c r="DG146">
        <v>90</v>
      </c>
      <c r="DH146">
        <v>4100</v>
      </c>
    </row>
    <row r="147" spans="85:112" x14ac:dyDescent="0.25">
      <c r="CG147" t="s">
        <v>639</v>
      </c>
      <c r="CH147" t="s">
        <v>125</v>
      </c>
      <c r="CI147" t="s">
        <v>80</v>
      </c>
      <c r="CJ147">
        <v>46119</v>
      </c>
      <c r="CK147">
        <v>1</v>
      </c>
      <c r="CL147">
        <v>1</v>
      </c>
      <c r="CN147">
        <v>1</v>
      </c>
      <c r="CP147">
        <v>1.6203703703703703E-4</v>
      </c>
      <c r="CQ147">
        <v>1.6203703703703703E-4</v>
      </c>
      <c r="CR147">
        <v>0.24888888888888888</v>
      </c>
      <c r="CS147">
        <v>0.1165625</v>
      </c>
      <c r="CT147">
        <v>152</v>
      </c>
      <c r="CU147">
        <v>206</v>
      </c>
      <c r="CV147">
        <v>14</v>
      </c>
      <c r="CW147" t="s">
        <v>808</v>
      </c>
      <c r="CX147">
        <v>25195</v>
      </c>
      <c r="CY147">
        <v>9.2100000000000001E-2</v>
      </c>
      <c r="CZ147">
        <v>1</v>
      </c>
      <c r="DA147">
        <v>7.1400000000000005E-2</v>
      </c>
      <c r="DB147">
        <v>15000</v>
      </c>
      <c r="DC147">
        <v>15000</v>
      </c>
      <c r="DD147">
        <v>15000</v>
      </c>
      <c r="DE147">
        <v>1</v>
      </c>
      <c r="DF147">
        <v>0.1668</v>
      </c>
      <c r="DG147">
        <v>90</v>
      </c>
      <c r="DH147">
        <v>15000</v>
      </c>
    </row>
    <row r="148" spans="85:112" x14ac:dyDescent="0.25">
      <c r="CG148" t="s">
        <v>639</v>
      </c>
      <c r="CH148" t="s">
        <v>125</v>
      </c>
      <c r="CI148" t="s">
        <v>80</v>
      </c>
      <c r="CJ148">
        <v>46136</v>
      </c>
      <c r="CK148">
        <v>1</v>
      </c>
      <c r="CL148">
        <v>1</v>
      </c>
      <c r="CN148">
        <v>1</v>
      </c>
      <c r="CP148">
        <v>1.1574074074074075E-4</v>
      </c>
      <c r="CQ148">
        <v>1.1574074074074075E-4</v>
      </c>
      <c r="CR148">
        <v>0.19232638888888889</v>
      </c>
      <c r="CS148">
        <v>0.1461574074074074</v>
      </c>
      <c r="CT148">
        <v>86</v>
      </c>
      <c r="CU148">
        <v>209</v>
      </c>
      <c r="CV148">
        <v>11</v>
      </c>
      <c r="CW148" t="s">
        <v>791</v>
      </c>
      <c r="CX148">
        <v>24515</v>
      </c>
      <c r="CY148">
        <v>0.12790000000000001</v>
      </c>
      <c r="CZ148">
        <v>1</v>
      </c>
      <c r="DA148">
        <v>9.0899999999999995E-2</v>
      </c>
      <c r="DB148">
        <v>500</v>
      </c>
      <c r="DC148">
        <v>500</v>
      </c>
      <c r="DD148">
        <v>500</v>
      </c>
      <c r="DE148">
        <v>1</v>
      </c>
      <c r="DF148">
        <v>0.46629999999999999</v>
      </c>
      <c r="DG148">
        <v>90</v>
      </c>
      <c r="DH148">
        <v>500</v>
      </c>
    </row>
    <row r="149" spans="85:112" x14ac:dyDescent="0.25">
      <c r="CG149" t="s">
        <v>639</v>
      </c>
      <c r="CH149" t="s">
        <v>125</v>
      </c>
      <c r="CI149" t="s">
        <v>72</v>
      </c>
      <c r="CJ149">
        <v>46127</v>
      </c>
      <c r="CK149">
        <v>1</v>
      </c>
      <c r="CL149">
        <v>1</v>
      </c>
      <c r="CN149">
        <v>1</v>
      </c>
      <c r="CP149">
        <v>9.2592592592592588E-5</v>
      </c>
      <c r="CQ149">
        <v>9.2592592592592588E-5</v>
      </c>
      <c r="CR149">
        <v>0.19681712962962963</v>
      </c>
      <c r="CS149">
        <v>0.14854166666666666</v>
      </c>
      <c r="CT149">
        <v>121</v>
      </c>
      <c r="CU149">
        <v>302</v>
      </c>
      <c r="CV149">
        <v>25</v>
      </c>
      <c r="CW149">
        <v>2.08</v>
      </c>
      <c r="CX149">
        <v>25139</v>
      </c>
      <c r="CY149">
        <v>0.20660000000000001</v>
      </c>
      <c r="CZ149">
        <v>2</v>
      </c>
      <c r="DA149">
        <v>0.08</v>
      </c>
      <c r="DB149">
        <v>5750</v>
      </c>
      <c r="DC149">
        <v>2875</v>
      </c>
      <c r="DD149">
        <v>5750</v>
      </c>
      <c r="DE149">
        <v>1</v>
      </c>
      <c r="DF149">
        <v>0.108</v>
      </c>
      <c r="DG149">
        <v>90</v>
      </c>
      <c r="DH149">
        <v>2875</v>
      </c>
    </row>
    <row r="150" spans="85:112" x14ac:dyDescent="0.25">
      <c r="CG150" t="s">
        <v>639</v>
      </c>
      <c r="CH150" t="s">
        <v>125</v>
      </c>
      <c r="CI150" t="s">
        <v>72</v>
      </c>
      <c r="CJ150">
        <v>46136</v>
      </c>
      <c r="CK150">
        <v>1</v>
      </c>
      <c r="CL150">
        <v>1</v>
      </c>
      <c r="CN150">
        <v>1</v>
      </c>
      <c r="CP150">
        <v>6.9444444444444444E-5</v>
      </c>
      <c r="CQ150">
        <v>6.9444444444444444E-5</v>
      </c>
      <c r="CR150">
        <v>0.15206018518518519</v>
      </c>
      <c r="CS150">
        <v>0.1842361111111111</v>
      </c>
      <c r="CT150">
        <v>109</v>
      </c>
      <c r="CU150">
        <v>253</v>
      </c>
      <c r="CV150">
        <v>21</v>
      </c>
      <c r="CW150" t="s">
        <v>750</v>
      </c>
      <c r="CX150">
        <v>41140</v>
      </c>
      <c r="CY150">
        <v>0.19270000000000001</v>
      </c>
      <c r="CZ150">
        <v>3</v>
      </c>
      <c r="DA150">
        <v>0.1429</v>
      </c>
      <c r="DB150">
        <v>10100</v>
      </c>
      <c r="DC150">
        <v>3367</v>
      </c>
      <c r="DD150">
        <v>4100</v>
      </c>
      <c r="DE150">
        <v>0.40589999999999998</v>
      </c>
      <c r="DF150">
        <v>0.14510000000000001</v>
      </c>
      <c r="DG150">
        <v>90</v>
      </c>
      <c r="DH150">
        <v>4100</v>
      </c>
    </row>
    <row r="151" spans="85:112" x14ac:dyDescent="0.25">
      <c r="CG151" t="s">
        <v>639</v>
      </c>
      <c r="CH151" t="s">
        <v>125</v>
      </c>
      <c r="CI151" t="s">
        <v>12</v>
      </c>
      <c r="CJ151">
        <v>46132</v>
      </c>
      <c r="CK151">
        <v>1</v>
      </c>
      <c r="CL151">
        <v>1</v>
      </c>
      <c r="CN151">
        <v>1</v>
      </c>
      <c r="CP151">
        <v>2.6157407407407405E-3</v>
      </c>
      <c r="CQ151">
        <v>2.6157407407407405E-3</v>
      </c>
      <c r="CR151">
        <v>0.20886574074074074</v>
      </c>
      <c r="CS151">
        <v>0.14148148148148149</v>
      </c>
      <c r="CT151">
        <v>81</v>
      </c>
      <c r="CU151">
        <v>205</v>
      </c>
      <c r="CV151">
        <v>23</v>
      </c>
      <c r="CW151" t="s">
        <v>802</v>
      </c>
      <c r="CX151">
        <v>30221</v>
      </c>
      <c r="CY151">
        <v>0.28399999999999997</v>
      </c>
      <c r="CZ151">
        <v>2</v>
      </c>
      <c r="DA151">
        <v>8.6999999999999994E-2</v>
      </c>
      <c r="DB151">
        <v>15500</v>
      </c>
      <c r="DC151">
        <v>7750</v>
      </c>
      <c r="DD151">
        <v>15500</v>
      </c>
      <c r="DE151">
        <v>1</v>
      </c>
      <c r="DF151">
        <v>0.25230000000000002</v>
      </c>
      <c r="DG151">
        <v>90</v>
      </c>
      <c r="DH151">
        <v>7750</v>
      </c>
    </row>
    <row r="152" spans="85:112" x14ac:dyDescent="0.25">
      <c r="CG152" t="s">
        <v>639</v>
      </c>
      <c r="CH152" t="s">
        <v>125</v>
      </c>
      <c r="CI152" t="s">
        <v>122</v>
      </c>
      <c r="CJ152">
        <v>46132</v>
      </c>
      <c r="CK152">
        <v>1</v>
      </c>
      <c r="CL152">
        <v>1</v>
      </c>
      <c r="CN152">
        <v>1</v>
      </c>
      <c r="CP152">
        <v>0</v>
      </c>
      <c r="CQ152">
        <v>0</v>
      </c>
      <c r="CR152">
        <v>0.19542824074074075</v>
      </c>
      <c r="CS152">
        <v>0.12921296296296297</v>
      </c>
      <c r="CT152">
        <v>28</v>
      </c>
      <c r="CU152">
        <v>152</v>
      </c>
      <c r="CV152">
        <v>12</v>
      </c>
      <c r="CW152" t="s">
        <v>761</v>
      </c>
      <c r="CX152">
        <v>30287</v>
      </c>
      <c r="CY152">
        <v>0.42859999999999998</v>
      </c>
      <c r="CZ152">
        <v>1</v>
      </c>
      <c r="DA152">
        <v>8.3299999999999999E-2</v>
      </c>
      <c r="DB152">
        <v>200</v>
      </c>
      <c r="DC152">
        <v>200</v>
      </c>
      <c r="DD152">
        <v>200</v>
      </c>
      <c r="DE152">
        <v>1</v>
      </c>
      <c r="DF152">
        <v>0.75790000000000002</v>
      </c>
      <c r="DG152">
        <v>90</v>
      </c>
      <c r="DH152">
        <v>200</v>
      </c>
    </row>
    <row r="153" spans="85:112" x14ac:dyDescent="0.25">
      <c r="CG153" t="s">
        <v>639</v>
      </c>
      <c r="CH153" t="s">
        <v>125</v>
      </c>
      <c r="CI153" t="s">
        <v>75</v>
      </c>
      <c r="CJ153">
        <v>46128</v>
      </c>
      <c r="CK153">
        <v>1</v>
      </c>
      <c r="CL153">
        <v>1</v>
      </c>
      <c r="CN153">
        <v>1</v>
      </c>
      <c r="CP153">
        <v>1.3888888888888889E-4</v>
      </c>
      <c r="CQ153">
        <v>1.3888888888888889E-4</v>
      </c>
      <c r="CR153">
        <v>0.28340277777777778</v>
      </c>
      <c r="CS153">
        <v>9.6099537037037039E-2</v>
      </c>
      <c r="CT153">
        <v>101</v>
      </c>
      <c r="CU153">
        <v>181</v>
      </c>
      <c r="CV153">
        <v>23</v>
      </c>
      <c r="CW153" t="s">
        <v>981</v>
      </c>
      <c r="CX153">
        <v>28349</v>
      </c>
      <c r="CY153">
        <v>0.22770000000000001</v>
      </c>
      <c r="CZ153">
        <v>1</v>
      </c>
      <c r="DA153">
        <v>4.3499999999999997E-2</v>
      </c>
      <c r="DB153">
        <v>2703</v>
      </c>
      <c r="DC153">
        <v>2703</v>
      </c>
      <c r="DD153">
        <v>2703</v>
      </c>
      <c r="DE153">
        <v>1</v>
      </c>
      <c r="DF153">
        <v>0.23880000000000001</v>
      </c>
      <c r="DG153">
        <v>90</v>
      </c>
      <c r="DH153">
        <v>2703</v>
      </c>
    </row>
    <row r="154" spans="85:112" x14ac:dyDescent="0.25">
      <c r="CG154" t="s">
        <v>639</v>
      </c>
      <c r="CH154" t="s">
        <v>125</v>
      </c>
      <c r="CI154" t="s">
        <v>59</v>
      </c>
      <c r="CJ154">
        <v>46113</v>
      </c>
      <c r="CK154">
        <v>1</v>
      </c>
      <c r="CL154">
        <v>1</v>
      </c>
      <c r="CN154">
        <v>1</v>
      </c>
      <c r="CP154">
        <v>1.1574074074074073E-5</v>
      </c>
      <c r="CQ154">
        <v>1.1574074074074073E-5</v>
      </c>
      <c r="CR154">
        <v>0.24505787037037038</v>
      </c>
      <c r="CS154">
        <v>7.9745370370370369E-2</v>
      </c>
      <c r="CT154">
        <v>247</v>
      </c>
      <c r="CU154">
        <v>398</v>
      </c>
      <c r="CV154">
        <v>42</v>
      </c>
      <c r="CW154" t="s">
        <v>949</v>
      </c>
      <c r="CX154">
        <v>28744</v>
      </c>
      <c r="CY154">
        <v>0.17</v>
      </c>
      <c r="CZ154">
        <v>9</v>
      </c>
      <c r="DA154">
        <v>0.21429999999999999</v>
      </c>
      <c r="DB154">
        <v>44984</v>
      </c>
      <c r="DC154">
        <v>4998</v>
      </c>
      <c r="DD154">
        <v>44699</v>
      </c>
      <c r="DE154">
        <v>0.99370000000000003</v>
      </c>
      <c r="DF154">
        <v>0.107</v>
      </c>
      <c r="DG154">
        <v>90</v>
      </c>
      <c r="DH154">
        <v>5587</v>
      </c>
    </row>
    <row r="155" spans="85:112" x14ac:dyDescent="0.25">
      <c r="CG155" t="s">
        <v>639</v>
      </c>
      <c r="CH155" t="s">
        <v>125</v>
      </c>
      <c r="CI155" t="s">
        <v>59</v>
      </c>
      <c r="CJ155">
        <v>46118</v>
      </c>
      <c r="CK155">
        <v>1</v>
      </c>
      <c r="CL155">
        <v>1</v>
      </c>
      <c r="CN155">
        <v>1</v>
      </c>
      <c r="CP155">
        <v>0</v>
      </c>
      <c r="CQ155">
        <v>0</v>
      </c>
      <c r="CR155">
        <v>0.27689814814814817</v>
      </c>
      <c r="CS155">
        <v>6.1319444444444447E-2</v>
      </c>
      <c r="CT155">
        <v>204</v>
      </c>
      <c r="CU155">
        <v>408</v>
      </c>
      <c r="CV155">
        <v>25</v>
      </c>
      <c r="CW155">
        <v>2.76</v>
      </c>
      <c r="CX155">
        <v>30090</v>
      </c>
      <c r="CY155">
        <v>0.1225</v>
      </c>
      <c r="CZ155">
        <v>2</v>
      </c>
      <c r="DA155">
        <v>0.08</v>
      </c>
      <c r="DB155">
        <v>7750</v>
      </c>
      <c r="DC155">
        <v>3875</v>
      </c>
      <c r="DD155">
        <v>7750</v>
      </c>
      <c r="DE155">
        <v>1</v>
      </c>
      <c r="DF155">
        <v>0.1149</v>
      </c>
      <c r="DG155">
        <v>90</v>
      </c>
      <c r="DH155">
        <v>3875</v>
      </c>
    </row>
    <row r="156" spans="85:112" x14ac:dyDescent="0.25">
      <c r="CG156" t="s">
        <v>639</v>
      </c>
      <c r="CH156" t="s">
        <v>125</v>
      </c>
      <c r="CI156" t="s">
        <v>59</v>
      </c>
      <c r="CJ156">
        <v>46120</v>
      </c>
      <c r="CK156">
        <v>1</v>
      </c>
      <c r="CL156">
        <v>1</v>
      </c>
      <c r="CN156">
        <v>1</v>
      </c>
      <c r="CP156">
        <v>1.0416666666666667E-4</v>
      </c>
      <c r="CQ156">
        <v>1.0416666666666667E-4</v>
      </c>
      <c r="CR156">
        <v>0.22969907407407408</v>
      </c>
      <c r="CS156">
        <v>0.13395833333333335</v>
      </c>
      <c r="CT156">
        <v>222</v>
      </c>
      <c r="CU156">
        <v>408</v>
      </c>
      <c r="CV156">
        <v>22</v>
      </c>
      <c r="CW156" t="s">
        <v>703</v>
      </c>
      <c r="CX156">
        <v>54125</v>
      </c>
      <c r="CY156">
        <v>9.9099999999999994E-2</v>
      </c>
      <c r="CZ156">
        <v>2</v>
      </c>
      <c r="DA156">
        <v>9.0899999999999995E-2</v>
      </c>
      <c r="DB156">
        <v>8200</v>
      </c>
      <c r="DC156">
        <v>4100</v>
      </c>
      <c r="DD156">
        <v>8200</v>
      </c>
      <c r="DE156">
        <v>1</v>
      </c>
      <c r="DF156">
        <v>0.1125</v>
      </c>
      <c r="DG156">
        <v>90</v>
      </c>
      <c r="DH156">
        <v>4100</v>
      </c>
    </row>
    <row r="157" spans="85:112" x14ac:dyDescent="0.25">
      <c r="CG157" t="s">
        <v>639</v>
      </c>
      <c r="CH157" t="s">
        <v>2</v>
      </c>
      <c r="CI157" t="s">
        <v>24</v>
      </c>
      <c r="CJ157">
        <v>46127</v>
      </c>
      <c r="CK157">
        <v>1</v>
      </c>
      <c r="CL157">
        <v>1</v>
      </c>
      <c r="CN157">
        <v>1</v>
      </c>
      <c r="CP157">
        <v>2.7430555555555554E-3</v>
      </c>
      <c r="CQ157">
        <v>2.7430555555555554E-3</v>
      </c>
      <c r="CR157">
        <v>0.21138888888888888</v>
      </c>
      <c r="CS157">
        <v>0.14656250000000001</v>
      </c>
      <c r="CT157">
        <v>52</v>
      </c>
      <c r="CU157">
        <v>104</v>
      </c>
      <c r="CV157">
        <v>27</v>
      </c>
      <c r="CW157">
        <v>2</v>
      </c>
      <c r="CX157">
        <v>31330</v>
      </c>
      <c r="CY157">
        <v>0.51919999999999999</v>
      </c>
      <c r="CZ157">
        <v>4</v>
      </c>
      <c r="DA157">
        <v>0.14810000000000001</v>
      </c>
      <c r="DB157">
        <v>8300</v>
      </c>
      <c r="DC157">
        <v>2075</v>
      </c>
      <c r="DD157">
        <v>7100</v>
      </c>
      <c r="DE157">
        <v>0.85540000000000005</v>
      </c>
      <c r="DF157">
        <v>0.1003</v>
      </c>
      <c r="DG157">
        <v>90</v>
      </c>
      <c r="DH157">
        <v>3550</v>
      </c>
    </row>
    <row r="158" spans="85:112" x14ac:dyDescent="0.25">
      <c r="CG158" t="s">
        <v>639</v>
      </c>
      <c r="CH158" t="s">
        <v>2</v>
      </c>
      <c r="CI158" t="s">
        <v>13</v>
      </c>
      <c r="CJ158">
        <v>46133</v>
      </c>
      <c r="CK158">
        <v>1</v>
      </c>
      <c r="CL158">
        <v>1</v>
      </c>
      <c r="CN158">
        <v>1</v>
      </c>
      <c r="CP158">
        <v>4.1666666666666669E-4</v>
      </c>
      <c r="CQ158">
        <v>4.1666666666666669E-4</v>
      </c>
      <c r="CR158">
        <v>0.23918981481481483</v>
      </c>
      <c r="CS158">
        <v>0.17181712962962964</v>
      </c>
      <c r="CT158">
        <v>84</v>
      </c>
      <c r="CU158">
        <v>172</v>
      </c>
      <c r="CV158">
        <v>29</v>
      </c>
      <c r="CW158" t="s">
        <v>847</v>
      </c>
      <c r="CX158">
        <v>43822</v>
      </c>
      <c r="CY158">
        <v>0.34520000000000001</v>
      </c>
      <c r="CZ158">
        <v>2</v>
      </c>
      <c r="DA158">
        <v>6.9000000000000006E-2</v>
      </c>
      <c r="DB158">
        <v>7250</v>
      </c>
      <c r="DC158">
        <v>3625</v>
      </c>
      <c r="DD158">
        <v>500</v>
      </c>
      <c r="DE158">
        <v>6.9000000000000006E-2</v>
      </c>
      <c r="DF158">
        <v>1.29E-2</v>
      </c>
      <c r="DG158">
        <v>90</v>
      </c>
      <c r="DH158">
        <v>500</v>
      </c>
    </row>
    <row r="159" spans="85:112" x14ac:dyDescent="0.25">
      <c r="CG159" t="s">
        <v>639</v>
      </c>
      <c r="CH159" t="s">
        <v>2</v>
      </c>
      <c r="CI159" t="s">
        <v>65</v>
      </c>
      <c r="CJ159">
        <v>46118</v>
      </c>
      <c r="CK159">
        <v>1</v>
      </c>
      <c r="CL159">
        <v>1</v>
      </c>
      <c r="CN159">
        <v>1</v>
      </c>
      <c r="CP159">
        <v>6.9444444444444444E-5</v>
      </c>
      <c r="CQ159">
        <v>6.9444444444444444E-5</v>
      </c>
      <c r="CR159">
        <v>0.26203703703703701</v>
      </c>
      <c r="CS159">
        <v>9.2766203703703698E-2</v>
      </c>
      <c r="CT159">
        <v>41</v>
      </c>
      <c r="CU159">
        <v>109</v>
      </c>
      <c r="CV159">
        <v>10</v>
      </c>
      <c r="CW159">
        <v>1.9</v>
      </c>
      <c r="CX159">
        <v>32525</v>
      </c>
      <c r="CY159">
        <v>0.24390000000000001</v>
      </c>
      <c r="CZ159">
        <v>1</v>
      </c>
      <c r="DA159">
        <v>0.1</v>
      </c>
      <c r="DB159">
        <v>2750</v>
      </c>
      <c r="DC159">
        <v>2750</v>
      </c>
      <c r="DD159">
        <v>2750</v>
      </c>
      <c r="DE159">
        <v>1</v>
      </c>
      <c r="DG159">
        <v>90</v>
      </c>
      <c r="DH159">
        <v>2750</v>
      </c>
    </row>
    <row r="160" spans="85:112" x14ac:dyDescent="0.25">
      <c r="CG160" t="s">
        <v>639</v>
      </c>
      <c r="CH160" t="s">
        <v>2</v>
      </c>
      <c r="CI160" t="s">
        <v>65</v>
      </c>
      <c r="CJ160">
        <v>46140</v>
      </c>
      <c r="CK160">
        <v>1</v>
      </c>
      <c r="CL160">
        <v>1</v>
      </c>
      <c r="CN160">
        <v>1</v>
      </c>
      <c r="CP160">
        <v>1.8518518518518518E-4</v>
      </c>
      <c r="CQ160">
        <v>1.8518518518518518E-4</v>
      </c>
      <c r="CR160">
        <v>0.18418981481481481</v>
      </c>
      <c r="CS160">
        <v>0.16594907407407408</v>
      </c>
      <c r="CT160">
        <v>49</v>
      </c>
      <c r="CU160">
        <v>103</v>
      </c>
      <c r="CV160">
        <v>7</v>
      </c>
      <c r="CW160" t="s">
        <v>684</v>
      </c>
      <c r="CX160">
        <v>28914</v>
      </c>
      <c r="CY160">
        <v>0.1429</v>
      </c>
      <c r="CZ160">
        <v>1</v>
      </c>
      <c r="DA160">
        <v>0.1429</v>
      </c>
      <c r="DB160">
        <v>3850</v>
      </c>
      <c r="DC160">
        <v>3850</v>
      </c>
      <c r="DD160">
        <v>3850</v>
      </c>
      <c r="DE160">
        <v>1</v>
      </c>
      <c r="DF160">
        <v>0.12590000000000001</v>
      </c>
      <c r="DG160">
        <v>90</v>
      </c>
      <c r="DH160">
        <v>3850</v>
      </c>
    </row>
    <row r="161" spans="85:112" x14ac:dyDescent="0.25">
      <c r="CG161" t="s">
        <v>639</v>
      </c>
      <c r="CH161" t="s">
        <v>2</v>
      </c>
      <c r="CI161" t="s">
        <v>37</v>
      </c>
      <c r="CJ161">
        <v>46129</v>
      </c>
      <c r="CK161">
        <v>1</v>
      </c>
      <c r="CL161">
        <v>1</v>
      </c>
      <c r="CN161">
        <v>1</v>
      </c>
      <c r="CP161">
        <v>7.8703703703703705E-4</v>
      </c>
      <c r="CQ161">
        <v>7.8703703703703705E-4</v>
      </c>
      <c r="CR161">
        <v>0.1469212962962963</v>
      </c>
      <c r="CS161">
        <v>0.10292824074074074</v>
      </c>
      <c r="CT161">
        <v>85</v>
      </c>
      <c r="CU161">
        <v>113</v>
      </c>
      <c r="CV161">
        <v>8</v>
      </c>
      <c r="CW161">
        <v>2.5</v>
      </c>
      <c r="CX161">
        <v>21803</v>
      </c>
      <c r="CY161">
        <v>9.4100000000000003E-2</v>
      </c>
      <c r="CZ161">
        <v>1</v>
      </c>
      <c r="DA161">
        <v>0.125</v>
      </c>
      <c r="DB161">
        <v>2000</v>
      </c>
      <c r="DC161">
        <v>2000</v>
      </c>
      <c r="DD161">
        <v>2000</v>
      </c>
      <c r="DE161">
        <v>1</v>
      </c>
      <c r="DF161">
        <v>0.21629999999999999</v>
      </c>
      <c r="DG161">
        <v>90</v>
      </c>
      <c r="DH161">
        <v>2000</v>
      </c>
    </row>
    <row r="162" spans="85:112" x14ac:dyDescent="0.25">
      <c r="CG162" t="s">
        <v>639</v>
      </c>
      <c r="CH162" t="s">
        <v>2</v>
      </c>
      <c r="CI162" t="s">
        <v>23</v>
      </c>
      <c r="CJ162">
        <v>46126</v>
      </c>
      <c r="CK162">
        <v>1</v>
      </c>
      <c r="CL162">
        <v>1</v>
      </c>
      <c r="CN162">
        <v>1</v>
      </c>
      <c r="CP162">
        <v>1.5046296296296297E-4</v>
      </c>
      <c r="CQ162">
        <v>1.5046296296296297E-4</v>
      </c>
      <c r="CR162">
        <v>0.28972222222222221</v>
      </c>
      <c r="CS162">
        <v>0.1058449074074074</v>
      </c>
      <c r="CT162">
        <v>105</v>
      </c>
      <c r="CU162">
        <v>171</v>
      </c>
      <c r="CV162">
        <v>27</v>
      </c>
      <c r="CW162" t="s">
        <v>681</v>
      </c>
      <c r="CX162">
        <v>16905</v>
      </c>
      <c r="CY162">
        <v>0.2571</v>
      </c>
      <c r="CZ162">
        <v>2</v>
      </c>
      <c r="DA162">
        <v>7.4099999999999999E-2</v>
      </c>
      <c r="DB162">
        <v>3700</v>
      </c>
      <c r="DC162">
        <v>1850</v>
      </c>
      <c r="DD162">
        <v>200</v>
      </c>
      <c r="DE162">
        <v>5.4100000000000002E-2</v>
      </c>
      <c r="DF162">
        <v>1.03E-2</v>
      </c>
      <c r="DG162">
        <v>90</v>
      </c>
      <c r="DH162">
        <v>200</v>
      </c>
    </row>
    <row r="163" spans="85:112" x14ac:dyDescent="0.25">
      <c r="CG163" t="s">
        <v>639</v>
      </c>
      <c r="CH163" t="s">
        <v>6</v>
      </c>
      <c r="CI163" t="s">
        <v>38</v>
      </c>
      <c r="CJ163">
        <v>46141</v>
      </c>
      <c r="CK163">
        <v>1</v>
      </c>
      <c r="CL163">
        <v>1</v>
      </c>
      <c r="CN163">
        <v>1</v>
      </c>
      <c r="CP163">
        <v>0</v>
      </c>
      <c r="CQ163">
        <v>0</v>
      </c>
      <c r="CR163">
        <v>0.16748842592592592</v>
      </c>
      <c r="CS163">
        <v>0.16589120370370369</v>
      </c>
      <c r="CT163">
        <v>83</v>
      </c>
      <c r="CU163">
        <v>148</v>
      </c>
      <c r="CV163">
        <v>35</v>
      </c>
      <c r="CW163" t="s">
        <v>935</v>
      </c>
      <c r="CX163">
        <v>27854</v>
      </c>
      <c r="CY163">
        <v>0.42170000000000002</v>
      </c>
      <c r="CZ163">
        <v>2</v>
      </c>
      <c r="DA163">
        <v>5.7099999999999998E-2</v>
      </c>
      <c r="DB163">
        <v>5800</v>
      </c>
      <c r="DC163">
        <v>2900</v>
      </c>
      <c r="DD163">
        <v>5800</v>
      </c>
      <c r="DE163">
        <v>1</v>
      </c>
      <c r="DF163">
        <v>0.1615</v>
      </c>
      <c r="DG163">
        <v>90</v>
      </c>
      <c r="DH163">
        <v>2900</v>
      </c>
    </row>
    <row r="164" spans="85:112" x14ac:dyDescent="0.25">
      <c r="CG164" t="s">
        <v>639</v>
      </c>
      <c r="CH164" t="s">
        <v>6</v>
      </c>
      <c r="CI164" t="s">
        <v>34</v>
      </c>
      <c r="CJ164">
        <v>46120</v>
      </c>
      <c r="CK164">
        <v>1</v>
      </c>
      <c r="CL164">
        <v>1</v>
      </c>
      <c r="CM164">
        <v>1</v>
      </c>
      <c r="CP164">
        <v>8.0902777777777778E-3</v>
      </c>
      <c r="CQ164">
        <v>8.0902777777777778E-3</v>
      </c>
      <c r="CR164">
        <v>0.18857638888888889</v>
      </c>
      <c r="CS164">
        <v>0.17523148148148149</v>
      </c>
      <c r="CT164">
        <v>145</v>
      </c>
      <c r="CU164">
        <v>176</v>
      </c>
      <c r="CV164">
        <v>16</v>
      </c>
      <c r="CW164">
        <v>2</v>
      </c>
      <c r="CX164">
        <v>28766</v>
      </c>
      <c r="CY164">
        <v>0.1103</v>
      </c>
      <c r="CZ164">
        <v>3</v>
      </c>
      <c r="DA164">
        <v>0.1875</v>
      </c>
      <c r="DB164">
        <v>11600</v>
      </c>
      <c r="DC164">
        <v>3867</v>
      </c>
      <c r="DD164">
        <v>11600</v>
      </c>
      <c r="DE164">
        <v>1</v>
      </c>
      <c r="DF164">
        <v>0.18840000000000001</v>
      </c>
      <c r="DG164">
        <v>90</v>
      </c>
      <c r="DH164">
        <v>3867</v>
      </c>
    </row>
    <row r="165" spans="85:112" x14ac:dyDescent="0.25">
      <c r="CG165" t="s">
        <v>639</v>
      </c>
      <c r="CH165" t="s">
        <v>6</v>
      </c>
      <c r="CI165" t="s">
        <v>34</v>
      </c>
      <c r="CJ165">
        <v>46139</v>
      </c>
      <c r="CK165">
        <v>1</v>
      </c>
      <c r="CL165">
        <v>1</v>
      </c>
      <c r="CN165">
        <v>1</v>
      </c>
      <c r="CP165">
        <v>4.6296296296296294E-5</v>
      </c>
      <c r="CQ165">
        <v>4.6296296296296294E-5</v>
      </c>
      <c r="CR165">
        <v>0.17910879629629631</v>
      </c>
      <c r="CS165">
        <v>0.16696759259259258</v>
      </c>
      <c r="CT165">
        <v>185</v>
      </c>
      <c r="CU165">
        <v>197</v>
      </c>
      <c r="CV165">
        <v>13</v>
      </c>
      <c r="CW165" t="s">
        <v>748</v>
      </c>
      <c r="CX165">
        <v>14012</v>
      </c>
      <c r="CY165">
        <v>7.0300000000000001E-2</v>
      </c>
      <c r="CZ165">
        <v>1</v>
      </c>
      <c r="DA165">
        <v>7.6899999999999996E-2</v>
      </c>
      <c r="DB165">
        <v>490</v>
      </c>
      <c r="DC165">
        <v>490</v>
      </c>
      <c r="DD165">
        <v>490</v>
      </c>
      <c r="DE165">
        <v>1</v>
      </c>
      <c r="DF165">
        <v>1.0190999999999999</v>
      </c>
      <c r="DG165">
        <v>90</v>
      </c>
      <c r="DH165">
        <v>490</v>
      </c>
    </row>
    <row r="166" spans="85:112" x14ac:dyDescent="0.25">
      <c r="CG166" t="s">
        <v>639</v>
      </c>
      <c r="CH166" t="s">
        <v>7</v>
      </c>
      <c r="CI166" t="s">
        <v>109</v>
      </c>
      <c r="CJ166">
        <v>46118</v>
      </c>
      <c r="CK166">
        <v>1</v>
      </c>
      <c r="CL166">
        <v>1</v>
      </c>
      <c r="CM166">
        <v>1</v>
      </c>
      <c r="CP166">
        <v>1.3125E-2</v>
      </c>
      <c r="CQ166">
        <v>1.3125E-2</v>
      </c>
      <c r="CR166">
        <v>0.24747685185185186</v>
      </c>
      <c r="CS166">
        <v>8.863425925925926E-2</v>
      </c>
      <c r="CT166">
        <v>83</v>
      </c>
      <c r="CU166">
        <v>197</v>
      </c>
      <c r="CV166">
        <v>22</v>
      </c>
      <c r="CW166" t="s">
        <v>948</v>
      </c>
      <c r="CX166">
        <v>15443</v>
      </c>
      <c r="CY166">
        <v>0.2651</v>
      </c>
      <c r="CZ166">
        <v>3</v>
      </c>
      <c r="DA166">
        <v>0.13639999999999999</v>
      </c>
      <c r="DB166">
        <v>3590</v>
      </c>
      <c r="DC166">
        <v>1197</v>
      </c>
      <c r="DD166">
        <v>4690</v>
      </c>
      <c r="DE166">
        <v>1.3064</v>
      </c>
      <c r="DF166">
        <v>0.16839999999999999</v>
      </c>
      <c r="DG166">
        <v>90</v>
      </c>
      <c r="DH166">
        <v>1563</v>
      </c>
    </row>
    <row r="167" spans="85:112" x14ac:dyDescent="0.25">
      <c r="CG167" t="s">
        <v>639</v>
      </c>
      <c r="CH167" t="s">
        <v>7</v>
      </c>
      <c r="CI167" t="s">
        <v>41</v>
      </c>
      <c r="CJ167">
        <v>46113</v>
      </c>
      <c r="CK167">
        <v>1</v>
      </c>
      <c r="CL167">
        <v>1</v>
      </c>
      <c r="CN167">
        <v>1</v>
      </c>
      <c r="CP167">
        <v>2.4305555555555555E-4</v>
      </c>
      <c r="CQ167">
        <v>2.4305555555555555E-4</v>
      </c>
      <c r="CR167">
        <v>0.24229166666666666</v>
      </c>
      <c r="CS167">
        <v>7.4178240740740739E-2</v>
      </c>
      <c r="CT167">
        <v>75</v>
      </c>
      <c r="CU167">
        <v>120</v>
      </c>
      <c r="CV167">
        <v>31</v>
      </c>
      <c r="CW167" t="s">
        <v>909</v>
      </c>
      <c r="CX167">
        <v>5273</v>
      </c>
      <c r="CY167">
        <v>0.4133</v>
      </c>
      <c r="CZ167">
        <v>7</v>
      </c>
      <c r="DA167">
        <v>0.2258</v>
      </c>
      <c r="DB167">
        <v>3494</v>
      </c>
      <c r="DC167">
        <v>499</v>
      </c>
      <c r="DD167">
        <v>3494</v>
      </c>
      <c r="DE167">
        <v>1</v>
      </c>
      <c r="DF167">
        <v>0.20180000000000001</v>
      </c>
      <c r="DG167">
        <v>90</v>
      </c>
      <c r="DH167">
        <v>499</v>
      </c>
    </row>
    <row r="168" spans="85:112" x14ac:dyDescent="0.25">
      <c r="CG168" t="s">
        <v>639</v>
      </c>
      <c r="CH168" t="s">
        <v>7</v>
      </c>
      <c r="CI168" t="s">
        <v>41</v>
      </c>
      <c r="CJ168">
        <v>46118</v>
      </c>
      <c r="CK168">
        <v>1</v>
      </c>
      <c r="CL168">
        <v>1</v>
      </c>
      <c r="CN168">
        <v>1</v>
      </c>
      <c r="CP168">
        <v>2.4305555555555555E-4</v>
      </c>
      <c r="CQ168">
        <v>2.4305555555555555E-4</v>
      </c>
      <c r="CR168">
        <v>0.22407407407407406</v>
      </c>
      <c r="CS168">
        <v>0.10855324074074074</v>
      </c>
      <c r="CT168">
        <v>80</v>
      </c>
      <c r="CU168">
        <v>205</v>
      </c>
      <c r="CV168">
        <v>46</v>
      </c>
      <c r="CW168" t="s">
        <v>982</v>
      </c>
      <c r="CX168">
        <v>7471</v>
      </c>
      <c r="CY168">
        <v>0.57499999999999996</v>
      </c>
      <c r="CZ168">
        <v>5</v>
      </c>
      <c r="DA168">
        <v>0.1087</v>
      </c>
      <c r="DB168">
        <v>1075</v>
      </c>
      <c r="DC168">
        <v>215</v>
      </c>
      <c r="DD168">
        <v>300</v>
      </c>
      <c r="DE168">
        <v>0.27910000000000001</v>
      </c>
      <c r="DF168">
        <v>0.216</v>
      </c>
      <c r="DG168">
        <v>90</v>
      </c>
      <c r="DH168">
        <v>150</v>
      </c>
    </row>
    <row r="169" spans="85:112" x14ac:dyDescent="0.25">
      <c r="CG169" t="s">
        <v>639</v>
      </c>
      <c r="CH169" t="s">
        <v>7</v>
      </c>
      <c r="CI169" t="s">
        <v>41</v>
      </c>
      <c r="CJ169">
        <v>46120</v>
      </c>
      <c r="CK169">
        <v>1</v>
      </c>
      <c r="CL169">
        <v>1</v>
      </c>
      <c r="CN169">
        <v>1</v>
      </c>
      <c r="CP169">
        <v>1.3888888888888889E-4</v>
      </c>
      <c r="CQ169">
        <v>1.3888888888888889E-4</v>
      </c>
      <c r="CR169">
        <v>0.23003472222222221</v>
      </c>
      <c r="CS169">
        <v>0.10199074074074074</v>
      </c>
      <c r="CT169">
        <v>77</v>
      </c>
      <c r="CU169">
        <v>154</v>
      </c>
      <c r="CV169">
        <v>23</v>
      </c>
      <c r="CW169" t="s">
        <v>831</v>
      </c>
      <c r="CX169">
        <v>4991</v>
      </c>
      <c r="CY169">
        <v>0.29870000000000002</v>
      </c>
      <c r="CZ169">
        <v>2</v>
      </c>
      <c r="DA169">
        <v>8.6999999999999994E-2</v>
      </c>
      <c r="DB169">
        <v>1842</v>
      </c>
      <c r="DC169">
        <v>921</v>
      </c>
      <c r="DG169">
        <v>90</v>
      </c>
    </row>
    <row r="170" spans="85:112" x14ac:dyDescent="0.25">
      <c r="CG170" t="s">
        <v>639</v>
      </c>
      <c r="CH170" t="s">
        <v>7</v>
      </c>
      <c r="CI170" t="s">
        <v>41</v>
      </c>
      <c r="CJ170">
        <v>46136</v>
      </c>
      <c r="CK170">
        <v>1</v>
      </c>
      <c r="CL170">
        <v>1</v>
      </c>
      <c r="CN170">
        <v>1</v>
      </c>
      <c r="CP170">
        <v>1.6203703703703703E-4</v>
      </c>
      <c r="CQ170">
        <v>1.6203703703703703E-4</v>
      </c>
      <c r="CR170">
        <v>0.12572916666666667</v>
      </c>
      <c r="CS170">
        <v>0.20905092592592592</v>
      </c>
      <c r="CT170">
        <v>45</v>
      </c>
      <c r="CU170">
        <v>126</v>
      </c>
      <c r="CV170">
        <v>20</v>
      </c>
      <c r="CW170">
        <v>1.9</v>
      </c>
      <c r="CX170">
        <v>8555</v>
      </c>
      <c r="CY170">
        <v>0.44440000000000002</v>
      </c>
      <c r="CZ170">
        <v>2</v>
      </c>
      <c r="DA170">
        <v>0.1</v>
      </c>
      <c r="DB170">
        <v>3660</v>
      </c>
      <c r="DC170">
        <v>1830</v>
      </c>
      <c r="DD170">
        <v>3000</v>
      </c>
      <c r="DE170">
        <v>0.81969999999999998</v>
      </c>
      <c r="DF170">
        <v>9.7699999999999995E-2</v>
      </c>
      <c r="DG170">
        <v>90</v>
      </c>
      <c r="DH170">
        <v>3000</v>
      </c>
    </row>
    <row r="171" spans="85:112" x14ac:dyDescent="0.25">
      <c r="CG171" t="s">
        <v>639</v>
      </c>
      <c r="CH171" t="s">
        <v>7</v>
      </c>
      <c r="CI171" t="s">
        <v>495</v>
      </c>
      <c r="CJ171">
        <v>46141</v>
      </c>
      <c r="CK171">
        <v>1</v>
      </c>
      <c r="CL171">
        <v>1</v>
      </c>
      <c r="CN171">
        <v>1</v>
      </c>
      <c r="CP171">
        <v>6.9444444444444444E-5</v>
      </c>
      <c r="CQ171">
        <v>6.9444444444444444E-5</v>
      </c>
      <c r="CR171">
        <v>0.14146990740740742</v>
      </c>
      <c r="CS171">
        <v>0.14096064814814815</v>
      </c>
      <c r="CT171">
        <v>123</v>
      </c>
      <c r="CU171">
        <v>269</v>
      </c>
      <c r="CV171">
        <v>28</v>
      </c>
      <c r="CW171" t="s">
        <v>983</v>
      </c>
      <c r="CX171">
        <v>31531</v>
      </c>
      <c r="CY171">
        <v>0.2276</v>
      </c>
      <c r="CZ171">
        <v>3</v>
      </c>
      <c r="DA171">
        <v>0.1071</v>
      </c>
      <c r="DB171">
        <v>6120</v>
      </c>
      <c r="DC171">
        <v>2040</v>
      </c>
      <c r="DD171">
        <v>620</v>
      </c>
      <c r="DE171">
        <v>0.1013</v>
      </c>
      <c r="DF171">
        <v>1.06E-2</v>
      </c>
      <c r="DG171">
        <v>90</v>
      </c>
      <c r="DH171">
        <v>310</v>
      </c>
    </row>
    <row r="172" spans="85:112" x14ac:dyDescent="0.25">
      <c r="CG172" t="s">
        <v>639</v>
      </c>
      <c r="CH172" t="s">
        <v>7</v>
      </c>
      <c r="CI172" t="s">
        <v>49</v>
      </c>
      <c r="CJ172">
        <v>46132</v>
      </c>
      <c r="CK172">
        <v>1</v>
      </c>
      <c r="CL172">
        <v>1</v>
      </c>
      <c r="CM172">
        <v>1</v>
      </c>
      <c r="CP172">
        <v>2.329861111111111E-2</v>
      </c>
      <c r="CQ172">
        <v>2.329861111111111E-2</v>
      </c>
      <c r="CR172">
        <v>0.16958333333333334</v>
      </c>
      <c r="CS172">
        <v>0.13715277777777779</v>
      </c>
      <c r="CT172">
        <v>55</v>
      </c>
      <c r="CU172">
        <v>86</v>
      </c>
      <c r="CV172">
        <v>15</v>
      </c>
      <c r="CW172" t="s">
        <v>728</v>
      </c>
      <c r="CX172">
        <v>24896</v>
      </c>
      <c r="CY172">
        <v>0.2727</v>
      </c>
      <c r="CZ172">
        <v>3</v>
      </c>
      <c r="DA172">
        <v>0.2</v>
      </c>
      <c r="DB172">
        <v>10370</v>
      </c>
      <c r="DC172">
        <v>3457</v>
      </c>
      <c r="DD172">
        <v>9770</v>
      </c>
      <c r="DE172">
        <v>0.94210000000000005</v>
      </c>
      <c r="DF172">
        <v>0.1507</v>
      </c>
      <c r="DG172">
        <v>90</v>
      </c>
      <c r="DH172">
        <v>4885</v>
      </c>
    </row>
    <row r="173" spans="85:112" x14ac:dyDescent="0.25">
      <c r="CG173" t="s">
        <v>639</v>
      </c>
      <c r="CH173" t="s">
        <v>7</v>
      </c>
      <c r="CI173" t="s">
        <v>549</v>
      </c>
      <c r="CJ173">
        <v>46134</v>
      </c>
      <c r="CK173">
        <v>1</v>
      </c>
      <c r="CL173">
        <v>1</v>
      </c>
      <c r="CN173">
        <v>1</v>
      </c>
      <c r="CP173">
        <v>1.3888888888888889E-4</v>
      </c>
      <c r="CQ173">
        <v>1.3888888888888889E-4</v>
      </c>
      <c r="CR173">
        <v>0.16706018518518517</v>
      </c>
      <c r="CS173">
        <v>0.18182870370370371</v>
      </c>
      <c r="CT173">
        <v>145</v>
      </c>
      <c r="CU173">
        <v>215</v>
      </c>
      <c r="CV173">
        <v>30</v>
      </c>
      <c r="CW173">
        <v>1.5</v>
      </c>
      <c r="CX173">
        <v>7859</v>
      </c>
      <c r="CY173">
        <v>0.2069</v>
      </c>
      <c r="CZ173">
        <v>1</v>
      </c>
      <c r="DA173">
        <v>3.3300000000000003E-2</v>
      </c>
      <c r="DB173">
        <v>1500</v>
      </c>
      <c r="DC173">
        <v>1500</v>
      </c>
      <c r="DD173">
        <v>1500</v>
      </c>
      <c r="DE173">
        <v>1</v>
      </c>
      <c r="DF173">
        <v>0.12089999999999999</v>
      </c>
      <c r="DG173">
        <v>90</v>
      </c>
      <c r="DH173">
        <v>1500</v>
      </c>
    </row>
    <row r="174" spans="85:112" x14ac:dyDescent="0.25">
      <c r="CG174" t="s">
        <v>639</v>
      </c>
      <c r="CH174" t="s">
        <v>7</v>
      </c>
      <c r="CI174" t="s">
        <v>557</v>
      </c>
      <c r="CJ174">
        <v>46128</v>
      </c>
      <c r="CK174">
        <v>1</v>
      </c>
      <c r="CL174">
        <v>1</v>
      </c>
      <c r="CN174">
        <v>1</v>
      </c>
      <c r="CP174">
        <v>4.6296296296296294E-5</v>
      </c>
      <c r="CQ174">
        <v>4.6296296296296294E-5</v>
      </c>
      <c r="CR174">
        <v>0.20657407407407408</v>
      </c>
      <c r="CS174">
        <v>0.19488425925925926</v>
      </c>
      <c r="CT174">
        <v>107</v>
      </c>
      <c r="CU174">
        <v>217</v>
      </c>
      <c r="CV174">
        <v>51</v>
      </c>
      <c r="CW174" t="s">
        <v>867</v>
      </c>
      <c r="CX174">
        <v>12961</v>
      </c>
      <c r="CY174">
        <v>0.47660000000000002</v>
      </c>
      <c r="CZ174">
        <v>2</v>
      </c>
      <c r="DA174">
        <v>3.9199999999999999E-2</v>
      </c>
      <c r="DB174">
        <v>330</v>
      </c>
      <c r="DC174">
        <v>165</v>
      </c>
      <c r="DD174">
        <v>330</v>
      </c>
      <c r="DE174">
        <v>1</v>
      </c>
      <c r="DF174">
        <v>0.3155</v>
      </c>
      <c r="DG174">
        <v>90</v>
      </c>
      <c r="DH174">
        <v>165</v>
      </c>
    </row>
    <row r="175" spans="85:112" x14ac:dyDescent="0.25">
      <c r="CG175" t="s">
        <v>639</v>
      </c>
      <c r="CH175" t="s">
        <v>3</v>
      </c>
      <c r="CI175" t="s">
        <v>58</v>
      </c>
      <c r="CJ175">
        <v>46127</v>
      </c>
      <c r="CK175">
        <v>1</v>
      </c>
      <c r="CL175">
        <v>1</v>
      </c>
      <c r="CN175">
        <v>1</v>
      </c>
      <c r="CP175">
        <v>2.5462962962962961E-4</v>
      </c>
      <c r="CQ175">
        <v>2.5462962962962961E-4</v>
      </c>
      <c r="CR175">
        <v>0.21621527777777777</v>
      </c>
      <c r="CS175">
        <v>0.12512731481481482</v>
      </c>
      <c r="CT175">
        <v>119</v>
      </c>
      <c r="CU175">
        <v>224</v>
      </c>
      <c r="CV175">
        <v>34</v>
      </c>
      <c r="CW175" t="s">
        <v>794</v>
      </c>
      <c r="CX175">
        <v>20292</v>
      </c>
      <c r="CY175">
        <v>0.28570000000000001</v>
      </c>
      <c r="CZ175">
        <v>2</v>
      </c>
      <c r="DA175">
        <v>5.8799999999999998E-2</v>
      </c>
      <c r="DB175">
        <v>610</v>
      </c>
      <c r="DC175">
        <v>305</v>
      </c>
      <c r="DD175">
        <v>610</v>
      </c>
      <c r="DE175">
        <v>1</v>
      </c>
      <c r="DF175">
        <v>0.50870000000000004</v>
      </c>
      <c r="DG175">
        <v>90</v>
      </c>
      <c r="DH175">
        <v>305</v>
      </c>
    </row>
    <row r="176" spans="85:112" x14ac:dyDescent="0.25">
      <c r="CG176" t="s">
        <v>639</v>
      </c>
      <c r="CH176" t="s">
        <v>3</v>
      </c>
      <c r="CI176" t="s">
        <v>58</v>
      </c>
      <c r="CJ176">
        <v>46129</v>
      </c>
      <c r="CK176">
        <v>1</v>
      </c>
      <c r="CL176">
        <v>1</v>
      </c>
      <c r="CN176">
        <v>1</v>
      </c>
      <c r="CP176">
        <v>9.2592592592592588E-5</v>
      </c>
      <c r="CQ176">
        <v>9.2592592592592588E-5</v>
      </c>
      <c r="CR176">
        <v>0.21127314814814815</v>
      </c>
      <c r="CS176">
        <v>0.12861111111111112</v>
      </c>
      <c r="CT176">
        <v>108</v>
      </c>
      <c r="CU176">
        <v>240</v>
      </c>
      <c r="CV176">
        <v>24</v>
      </c>
      <c r="CW176" t="s">
        <v>741</v>
      </c>
      <c r="CX176">
        <v>27985</v>
      </c>
      <c r="CY176">
        <v>0.22220000000000001</v>
      </c>
      <c r="CZ176">
        <v>2</v>
      </c>
      <c r="DA176">
        <v>8.3299999999999999E-2</v>
      </c>
      <c r="DB176">
        <v>2000</v>
      </c>
      <c r="DC176">
        <v>1000</v>
      </c>
      <c r="DD176">
        <v>1500</v>
      </c>
      <c r="DE176">
        <v>0.75</v>
      </c>
      <c r="DF176">
        <v>0.14460000000000001</v>
      </c>
      <c r="DG176">
        <v>90</v>
      </c>
      <c r="DH176">
        <v>1500</v>
      </c>
    </row>
    <row r="177" spans="85:112" x14ac:dyDescent="0.25">
      <c r="CG177" t="s">
        <v>639</v>
      </c>
      <c r="CH177" t="s">
        <v>3</v>
      </c>
      <c r="CI177" t="s">
        <v>85</v>
      </c>
      <c r="CJ177">
        <v>46119</v>
      </c>
      <c r="CK177">
        <v>1</v>
      </c>
      <c r="CL177">
        <v>1</v>
      </c>
      <c r="CN177">
        <v>1</v>
      </c>
      <c r="CP177">
        <v>0</v>
      </c>
      <c r="CQ177">
        <v>0</v>
      </c>
      <c r="CR177">
        <v>0.30754629629629632</v>
      </c>
      <c r="CS177">
        <v>9.52662037037037E-2</v>
      </c>
      <c r="CT177">
        <v>101</v>
      </c>
      <c r="CU177">
        <v>192</v>
      </c>
      <c r="CV177">
        <v>50</v>
      </c>
      <c r="CW177">
        <v>1.7</v>
      </c>
      <c r="CX177">
        <v>28528</v>
      </c>
      <c r="CY177">
        <v>0.495</v>
      </c>
      <c r="CZ177">
        <v>2</v>
      </c>
      <c r="DA177">
        <v>0.04</v>
      </c>
      <c r="DB177">
        <v>3400</v>
      </c>
      <c r="DC177">
        <v>1700</v>
      </c>
      <c r="DD177">
        <v>3400</v>
      </c>
      <c r="DE177">
        <v>1</v>
      </c>
      <c r="DF177">
        <v>0.16600000000000001</v>
      </c>
      <c r="DG177">
        <v>90</v>
      </c>
      <c r="DH177">
        <v>1700</v>
      </c>
    </row>
    <row r="178" spans="85:112" x14ac:dyDescent="0.25">
      <c r="CG178" t="s">
        <v>639</v>
      </c>
      <c r="CH178" t="s">
        <v>3</v>
      </c>
      <c r="CI178" t="s">
        <v>493</v>
      </c>
      <c r="CJ178">
        <v>46125</v>
      </c>
      <c r="CK178">
        <v>1</v>
      </c>
      <c r="CL178">
        <v>1</v>
      </c>
      <c r="CN178">
        <v>1</v>
      </c>
      <c r="CP178">
        <v>1.3888888888888889E-4</v>
      </c>
      <c r="CQ178">
        <v>1.3888888888888889E-4</v>
      </c>
      <c r="CR178">
        <v>0.24436342592592591</v>
      </c>
      <c r="CS178">
        <v>0.10706018518518519</v>
      </c>
      <c r="CT178">
        <v>162</v>
      </c>
      <c r="CU178">
        <v>247</v>
      </c>
      <c r="CV178">
        <v>52</v>
      </c>
      <c r="CW178" t="s">
        <v>984</v>
      </c>
      <c r="CX178">
        <v>13946</v>
      </c>
      <c r="CY178">
        <v>0.32100000000000001</v>
      </c>
      <c r="CZ178">
        <v>2</v>
      </c>
      <c r="DA178">
        <v>3.85E-2</v>
      </c>
      <c r="DB178">
        <v>611</v>
      </c>
      <c r="DC178">
        <v>305</v>
      </c>
      <c r="DD178">
        <v>611</v>
      </c>
      <c r="DE178">
        <v>1</v>
      </c>
      <c r="DF178">
        <v>0.51680000000000004</v>
      </c>
      <c r="DG178">
        <v>90</v>
      </c>
      <c r="DH178">
        <v>305</v>
      </c>
    </row>
    <row r="179" spans="85:112" x14ac:dyDescent="0.25">
      <c r="CG179" t="s">
        <v>639</v>
      </c>
      <c r="CH179" t="s">
        <v>125</v>
      </c>
      <c r="CI179" t="s">
        <v>18</v>
      </c>
      <c r="CJ179">
        <v>46136</v>
      </c>
      <c r="CK179">
        <v>1</v>
      </c>
      <c r="CL179">
        <v>1</v>
      </c>
      <c r="CM179">
        <v>1</v>
      </c>
      <c r="CP179">
        <v>1.7604166666666667E-2</v>
      </c>
      <c r="CQ179">
        <v>1.7604166666666667E-2</v>
      </c>
      <c r="CR179">
        <v>0.17324074074074075</v>
      </c>
      <c r="CS179">
        <v>0.15239583333333334</v>
      </c>
      <c r="CT179">
        <v>77</v>
      </c>
      <c r="CU179">
        <v>169</v>
      </c>
      <c r="CV179">
        <v>20</v>
      </c>
      <c r="CW179">
        <v>1.35</v>
      </c>
      <c r="CX179">
        <v>22523</v>
      </c>
      <c r="CY179">
        <v>0.25969999999999999</v>
      </c>
      <c r="CZ179">
        <v>2</v>
      </c>
      <c r="DA179">
        <v>0.1</v>
      </c>
      <c r="DB179">
        <v>3557</v>
      </c>
      <c r="DC179">
        <v>1779</v>
      </c>
      <c r="DD179">
        <v>3557</v>
      </c>
      <c r="DE179">
        <v>1</v>
      </c>
      <c r="DF179">
        <v>0.16639999999999999</v>
      </c>
      <c r="DG179">
        <v>88</v>
      </c>
      <c r="DH179">
        <v>1779</v>
      </c>
    </row>
    <row r="180" spans="85:112" x14ac:dyDescent="0.25">
      <c r="CG180" t="s">
        <v>639</v>
      </c>
      <c r="CH180" t="s">
        <v>125</v>
      </c>
      <c r="CI180" t="s">
        <v>60</v>
      </c>
      <c r="CJ180">
        <v>46121</v>
      </c>
      <c r="CK180">
        <v>1</v>
      </c>
      <c r="CL180">
        <v>1</v>
      </c>
      <c r="CM180">
        <v>1</v>
      </c>
      <c r="CP180">
        <v>1.105324074074074E-2</v>
      </c>
      <c r="CQ180">
        <v>1.105324074074074E-2</v>
      </c>
      <c r="CR180">
        <v>0.31687500000000002</v>
      </c>
      <c r="CS180">
        <v>7.0879629629629626E-2</v>
      </c>
      <c r="CT180">
        <v>122</v>
      </c>
      <c r="CU180">
        <v>147</v>
      </c>
      <c r="CV180">
        <v>9</v>
      </c>
      <c r="CW180" t="s">
        <v>754</v>
      </c>
      <c r="CX180">
        <v>11461</v>
      </c>
      <c r="CY180">
        <v>7.3800000000000004E-2</v>
      </c>
      <c r="CZ180">
        <v>1</v>
      </c>
      <c r="DA180">
        <v>0.1111</v>
      </c>
      <c r="DB180">
        <v>972</v>
      </c>
      <c r="DC180">
        <v>972</v>
      </c>
      <c r="DG180">
        <v>88</v>
      </c>
    </row>
    <row r="181" spans="85:112" x14ac:dyDescent="0.25">
      <c r="CG181" t="s">
        <v>639</v>
      </c>
      <c r="CH181" t="s">
        <v>125</v>
      </c>
      <c r="CI181" t="s">
        <v>61</v>
      </c>
      <c r="CJ181">
        <v>46134</v>
      </c>
      <c r="CK181">
        <v>1</v>
      </c>
      <c r="CL181">
        <v>1</v>
      </c>
      <c r="CN181">
        <v>1</v>
      </c>
      <c r="CP181">
        <v>1.7361111111111112E-4</v>
      </c>
      <c r="CQ181">
        <v>1.7361111111111112E-4</v>
      </c>
      <c r="CR181">
        <v>0.19215277777777778</v>
      </c>
      <c r="CS181">
        <v>0.14516203703703703</v>
      </c>
      <c r="CT181">
        <v>123</v>
      </c>
      <c r="CU181">
        <v>264</v>
      </c>
      <c r="CV181">
        <v>23</v>
      </c>
      <c r="CW181" t="s">
        <v>729</v>
      </c>
      <c r="CX181">
        <v>33076</v>
      </c>
      <c r="CY181">
        <v>0.187</v>
      </c>
      <c r="CZ181">
        <v>1</v>
      </c>
      <c r="DA181">
        <v>4.3499999999999997E-2</v>
      </c>
      <c r="DB181">
        <v>6000</v>
      </c>
      <c r="DC181">
        <v>6000</v>
      </c>
      <c r="DD181">
        <v>6000</v>
      </c>
      <c r="DE181">
        <v>1</v>
      </c>
      <c r="DF181">
        <v>0.15049999999999999</v>
      </c>
      <c r="DG181">
        <v>88</v>
      </c>
      <c r="DH181">
        <v>6000</v>
      </c>
    </row>
    <row r="182" spans="85:112" x14ac:dyDescent="0.25">
      <c r="CG182" t="s">
        <v>639</v>
      </c>
      <c r="CH182" t="s">
        <v>125</v>
      </c>
      <c r="CI182" t="s">
        <v>80</v>
      </c>
      <c r="CJ182">
        <v>46126</v>
      </c>
      <c r="CK182">
        <v>1</v>
      </c>
      <c r="CL182">
        <v>1</v>
      </c>
      <c r="CM182">
        <v>1</v>
      </c>
      <c r="CP182">
        <v>6.5624999999999998E-3</v>
      </c>
      <c r="CQ182">
        <v>6.5624999999999998E-3</v>
      </c>
      <c r="CR182">
        <v>0.2323726851851852</v>
      </c>
      <c r="CS182">
        <v>0.10357638888888888</v>
      </c>
      <c r="CT182">
        <v>137</v>
      </c>
      <c r="CU182">
        <v>189</v>
      </c>
      <c r="CV182">
        <v>13</v>
      </c>
      <c r="CW182" t="s">
        <v>785</v>
      </c>
      <c r="CX182">
        <v>16078</v>
      </c>
      <c r="CY182">
        <v>9.4899999999999998E-2</v>
      </c>
      <c r="CZ182">
        <v>2</v>
      </c>
      <c r="DA182">
        <v>0.15379999999999999</v>
      </c>
      <c r="DB182">
        <v>7600</v>
      </c>
      <c r="DC182">
        <v>3800</v>
      </c>
      <c r="DD182">
        <v>7600</v>
      </c>
      <c r="DE182">
        <v>1</v>
      </c>
      <c r="DF182">
        <v>0.1343</v>
      </c>
      <c r="DG182">
        <v>88</v>
      </c>
      <c r="DH182">
        <v>3800</v>
      </c>
    </row>
    <row r="183" spans="85:112" x14ac:dyDescent="0.25">
      <c r="CG183" t="s">
        <v>639</v>
      </c>
      <c r="CH183" t="s">
        <v>125</v>
      </c>
      <c r="CI183" t="s">
        <v>72</v>
      </c>
      <c r="CJ183">
        <v>46119</v>
      </c>
      <c r="CK183">
        <v>1</v>
      </c>
      <c r="CL183">
        <v>1</v>
      </c>
      <c r="CN183">
        <v>1</v>
      </c>
      <c r="CP183">
        <v>1.9675925925925926E-4</v>
      </c>
      <c r="CQ183">
        <v>1.9675925925925926E-4</v>
      </c>
      <c r="CR183">
        <v>0.22123842592592594</v>
      </c>
      <c r="CS183">
        <v>0.14650462962962962</v>
      </c>
      <c r="CT183">
        <v>181</v>
      </c>
      <c r="CU183">
        <v>396</v>
      </c>
      <c r="CV183">
        <v>22</v>
      </c>
      <c r="CW183" t="s">
        <v>722</v>
      </c>
      <c r="CX183">
        <v>30172</v>
      </c>
      <c r="CY183">
        <v>0.1215</v>
      </c>
      <c r="CZ183">
        <v>2</v>
      </c>
      <c r="DA183">
        <v>9.0899999999999995E-2</v>
      </c>
      <c r="DB183">
        <v>2000</v>
      </c>
      <c r="DC183">
        <v>1000</v>
      </c>
      <c r="DD183">
        <v>1300</v>
      </c>
      <c r="DE183">
        <v>0.65</v>
      </c>
      <c r="DF183">
        <v>0.66559999999999997</v>
      </c>
      <c r="DG183">
        <v>88</v>
      </c>
      <c r="DH183">
        <v>1300</v>
      </c>
    </row>
    <row r="184" spans="85:112" x14ac:dyDescent="0.25">
      <c r="CG184" t="s">
        <v>639</v>
      </c>
      <c r="CH184" t="s">
        <v>125</v>
      </c>
      <c r="CI184" t="s">
        <v>26</v>
      </c>
      <c r="CJ184">
        <v>46134</v>
      </c>
      <c r="CK184">
        <v>1</v>
      </c>
      <c r="CL184">
        <v>1</v>
      </c>
      <c r="CN184">
        <v>1</v>
      </c>
      <c r="CP184">
        <v>1.273148148148148E-4</v>
      </c>
      <c r="CQ184">
        <v>1.273148148148148E-4</v>
      </c>
      <c r="CR184">
        <v>0.23104166666666667</v>
      </c>
      <c r="CS184">
        <v>0.12189814814814814</v>
      </c>
      <c r="CT184">
        <v>163</v>
      </c>
      <c r="CU184">
        <v>310</v>
      </c>
      <c r="CV184">
        <v>17</v>
      </c>
      <c r="CW184" t="s">
        <v>749</v>
      </c>
      <c r="CX184">
        <v>32551</v>
      </c>
      <c r="CY184">
        <v>0.1043</v>
      </c>
      <c r="CZ184">
        <v>1</v>
      </c>
      <c r="DA184">
        <v>5.8799999999999998E-2</v>
      </c>
      <c r="DB184">
        <v>1000</v>
      </c>
      <c r="DC184">
        <v>1000</v>
      </c>
      <c r="DD184">
        <v>1000</v>
      </c>
      <c r="DE184">
        <v>1</v>
      </c>
      <c r="DF184">
        <v>0.1401</v>
      </c>
      <c r="DG184">
        <v>88</v>
      </c>
      <c r="DH184">
        <v>1000</v>
      </c>
    </row>
    <row r="185" spans="85:112" x14ac:dyDescent="0.25">
      <c r="CG185" t="s">
        <v>639</v>
      </c>
      <c r="CH185" t="s">
        <v>125</v>
      </c>
      <c r="CI185" t="s">
        <v>75</v>
      </c>
      <c r="CJ185">
        <v>46129</v>
      </c>
      <c r="CK185">
        <v>1</v>
      </c>
      <c r="CL185">
        <v>1</v>
      </c>
      <c r="CM185">
        <v>1</v>
      </c>
      <c r="CP185">
        <v>1.4178240740740741E-2</v>
      </c>
      <c r="CQ185">
        <v>1.4178240740740741E-2</v>
      </c>
      <c r="CR185">
        <v>0.2096412037037037</v>
      </c>
      <c r="CS185">
        <v>0.10824074074074073</v>
      </c>
      <c r="CT185">
        <v>62</v>
      </c>
      <c r="CU185">
        <v>137</v>
      </c>
      <c r="CV185">
        <v>16</v>
      </c>
      <c r="CW185">
        <v>2.1875</v>
      </c>
      <c r="CX185">
        <v>32116</v>
      </c>
      <c r="CY185">
        <v>0.2581</v>
      </c>
      <c r="CZ185">
        <v>2</v>
      </c>
      <c r="DA185">
        <v>0.125</v>
      </c>
      <c r="DB185">
        <v>12150</v>
      </c>
      <c r="DC185">
        <v>6075</v>
      </c>
      <c r="DD185">
        <v>12150</v>
      </c>
      <c r="DE185">
        <v>1</v>
      </c>
      <c r="DF185">
        <v>0.12959999999999999</v>
      </c>
      <c r="DG185">
        <v>88</v>
      </c>
      <c r="DH185">
        <v>6075</v>
      </c>
    </row>
    <row r="186" spans="85:112" x14ac:dyDescent="0.25">
      <c r="CG186" t="s">
        <v>639</v>
      </c>
      <c r="CH186" t="s">
        <v>125</v>
      </c>
      <c r="CI186" t="s">
        <v>59</v>
      </c>
      <c r="CJ186">
        <v>46121</v>
      </c>
      <c r="CK186">
        <v>1</v>
      </c>
      <c r="CL186">
        <v>1</v>
      </c>
      <c r="CN186">
        <v>1</v>
      </c>
      <c r="CP186">
        <v>3.4722222222222222E-5</v>
      </c>
      <c r="CQ186">
        <v>3.4722222222222222E-5</v>
      </c>
      <c r="CR186">
        <v>0.36384259259259261</v>
      </c>
      <c r="CS186">
        <v>6.7685185185185182E-2</v>
      </c>
      <c r="CT186">
        <v>282</v>
      </c>
      <c r="CU186">
        <v>449</v>
      </c>
      <c r="CV186">
        <v>29</v>
      </c>
      <c r="CW186" t="s">
        <v>985</v>
      </c>
      <c r="CX186">
        <v>40607</v>
      </c>
      <c r="CY186">
        <v>0.1028</v>
      </c>
      <c r="CZ186">
        <v>1</v>
      </c>
      <c r="DA186">
        <v>3.4500000000000003E-2</v>
      </c>
      <c r="DB186">
        <v>3000</v>
      </c>
      <c r="DC186">
        <v>3000</v>
      </c>
      <c r="DD186">
        <v>3000</v>
      </c>
      <c r="DE186">
        <v>1</v>
      </c>
      <c r="DF186">
        <v>0.39300000000000002</v>
      </c>
      <c r="DG186">
        <v>88</v>
      </c>
      <c r="DH186">
        <v>3000</v>
      </c>
    </row>
    <row r="187" spans="85:112" x14ac:dyDescent="0.25">
      <c r="CG187" t="s">
        <v>639</v>
      </c>
      <c r="CH187" t="s">
        <v>125</v>
      </c>
      <c r="CI187" t="s">
        <v>59</v>
      </c>
      <c r="CJ187">
        <v>46135</v>
      </c>
      <c r="CK187">
        <v>1</v>
      </c>
      <c r="CL187">
        <v>1</v>
      </c>
      <c r="CN187">
        <v>1</v>
      </c>
      <c r="CP187">
        <v>2.627314814814815E-3</v>
      </c>
      <c r="CQ187">
        <v>2.627314814814815E-3</v>
      </c>
      <c r="CR187">
        <v>0.17381944444444444</v>
      </c>
      <c r="CS187">
        <v>0.16417824074074075</v>
      </c>
      <c r="CT187">
        <v>168</v>
      </c>
      <c r="CU187">
        <v>305</v>
      </c>
      <c r="CV187">
        <v>30</v>
      </c>
      <c r="CW187" t="s">
        <v>679</v>
      </c>
      <c r="CX187">
        <v>37754</v>
      </c>
      <c r="CY187">
        <v>0.17860000000000001</v>
      </c>
      <c r="CZ187">
        <v>1</v>
      </c>
      <c r="DA187">
        <v>3.3300000000000003E-2</v>
      </c>
      <c r="DB187">
        <v>700</v>
      </c>
      <c r="DC187">
        <v>700</v>
      </c>
      <c r="DD187">
        <v>700</v>
      </c>
      <c r="DE187">
        <v>1</v>
      </c>
      <c r="DF187">
        <v>0.1351</v>
      </c>
      <c r="DG187">
        <v>88</v>
      </c>
      <c r="DH187">
        <v>700</v>
      </c>
    </row>
    <row r="188" spans="85:112" x14ac:dyDescent="0.25">
      <c r="CG188" t="s">
        <v>639</v>
      </c>
      <c r="CH188" t="s">
        <v>125</v>
      </c>
      <c r="CI188" t="s">
        <v>10</v>
      </c>
      <c r="CJ188">
        <v>46139</v>
      </c>
      <c r="CK188">
        <v>1</v>
      </c>
      <c r="CL188">
        <v>1</v>
      </c>
      <c r="CN188">
        <v>1</v>
      </c>
      <c r="CP188">
        <v>1.6203703703703703E-4</v>
      </c>
      <c r="CQ188">
        <v>1.6203703703703703E-4</v>
      </c>
      <c r="CR188">
        <v>0.18834490740740742</v>
      </c>
      <c r="CS188">
        <v>0.15357638888888889</v>
      </c>
      <c r="CT188">
        <v>103</v>
      </c>
      <c r="CU188">
        <v>218</v>
      </c>
      <c r="CV188">
        <v>31</v>
      </c>
      <c r="CW188" t="s">
        <v>986</v>
      </c>
      <c r="CX188">
        <v>32497</v>
      </c>
      <c r="CY188">
        <v>0.30099999999999999</v>
      </c>
      <c r="CZ188">
        <v>1</v>
      </c>
      <c r="DA188">
        <v>3.2300000000000002E-2</v>
      </c>
      <c r="DB188">
        <v>3500</v>
      </c>
      <c r="DC188">
        <v>3500</v>
      </c>
      <c r="DD188">
        <v>3500</v>
      </c>
      <c r="DE188">
        <v>1</v>
      </c>
      <c r="DF188">
        <v>0.18049999999999999</v>
      </c>
      <c r="DG188">
        <v>88</v>
      </c>
      <c r="DH188">
        <v>3500</v>
      </c>
    </row>
    <row r="189" spans="85:112" x14ac:dyDescent="0.25">
      <c r="CG189" t="s">
        <v>639</v>
      </c>
      <c r="CH189" t="s">
        <v>2</v>
      </c>
      <c r="CI189" t="s">
        <v>13</v>
      </c>
      <c r="CJ189">
        <v>46140</v>
      </c>
      <c r="CK189">
        <v>1</v>
      </c>
      <c r="CL189">
        <v>1</v>
      </c>
      <c r="CN189">
        <v>1</v>
      </c>
      <c r="CP189">
        <v>4.6296296296296294E-5</v>
      </c>
      <c r="CQ189">
        <v>4.6296296296296294E-5</v>
      </c>
      <c r="CR189">
        <v>0.19909722222222223</v>
      </c>
      <c r="CS189">
        <v>0.14234953703703704</v>
      </c>
      <c r="CT189">
        <v>71</v>
      </c>
      <c r="CU189">
        <v>129</v>
      </c>
      <c r="CV189">
        <v>8</v>
      </c>
      <c r="CW189">
        <v>1.75</v>
      </c>
      <c r="CX189">
        <v>10395</v>
      </c>
      <c r="CY189">
        <v>0.11269999999999999</v>
      </c>
      <c r="CZ189">
        <v>1</v>
      </c>
      <c r="DA189">
        <v>0.125</v>
      </c>
      <c r="DB189">
        <v>2550</v>
      </c>
      <c r="DC189">
        <v>2550</v>
      </c>
      <c r="DD189">
        <v>2550</v>
      </c>
      <c r="DE189">
        <v>1</v>
      </c>
      <c r="DF189">
        <v>0.2392</v>
      </c>
      <c r="DG189">
        <v>88</v>
      </c>
      <c r="DH189">
        <v>2550</v>
      </c>
    </row>
    <row r="190" spans="85:112" x14ac:dyDescent="0.25">
      <c r="CG190" t="s">
        <v>639</v>
      </c>
      <c r="CH190" t="s">
        <v>2</v>
      </c>
      <c r="CI190" t="s">
        <v>42</v>
      </c>
      <c r="CJ190">
        <v>46119</v>
      </c>
      <c r="CK190">
        <v>1</v>
      </c>
      <c r="CL190">
        <v>1</v>
      </c>
      <c r="CM190">
        <v>1</v>
      </c>
      <c r="CP190">
        <v>1.712962962962963E-2</v>
      </c>
      <c r="CQ190">
        <v>1.712962962962963E-2</v>
      </c>
      <c r="CR190">
        <v>0.24482638888888889</v>
      </c>
      <c r="CS190">
        <v>0.10887731481481482</v>
      </c>
      <c r="CT190">
        <v>91</v>
      </c>
      <c r="CU190">
        <v>125</v>
      </c>
      <c r="CV190">
        <v>13</v>
      </c>
      <c r="CW190" t="s">
        <v>792</v>
      </c>
      <c r="CX190">
        <v>20234</v>
      </c>
      <c r="CY190">
        <v>0.1429</v>
      </c>
      <c r="CZ190">
        <v>2</v>
      </c>
      <c r="DA190">
        <v>0.15379999999999999</v>
      </c>
      <c r="DB190">
        <v>1000</v>
      </c>
      <c r="DC190">
        <v>500</v>
      </c>
      <c r="DD190">
        <v>1000</v>
      </c>
      <c r="DE190">
        <v>1</v>
      </c>
      <c r="DF190">
        <v>0.2024</v>
      </c>
      <c r="DG190">
        <v>88</v>
      </c>
      <c r="DH190">
        <v>500</v>
      </c>
    </row>
    <row r="191" spans="85:112" x14ac:dyDescent="0.25">
      <c r="CG191" t="s">
        <v>639</v>
      </c>
      <c r="CH191" t="s">
        <v>2</v>
      </c>
      <c r="CI191" t="s">
        <v>37</v>
      </c>
      <c r="CJ191">
        <v>46142</v>
      </c>
      <c r="CK191">
        <v>1</v>
      </c>
      <c r="CL191">
        <v>1</v>
      </c>
      <c r="CP191">
        <v>3.9004629629629628E-3</v>
      </c>
      <c r="CQ191">
        <v>3.9004629629629628E-3</v>
      </c>
      <c r="CR191">
        <v>0.10608796296296297</v>
      </c>
      <c r="CS191">
        <v>0.24614583333333334</v>
      </c>
      <c r="CT191">
        <v>116</v>
      </c>
      <c r="CU191">
        <v>163</v>
      </c>
      <c r="CV191">
        <v>8</v>
      </c>
      <c r="CW191">
        <v>2</v>
      </c>
      <c r="CX191">
        <v>55743</v>
      </c>
      <c r="CY191">
        <v>6.9000000000000006E-2</v>
      </c>
      <c r="CZ191">
        <v>1</v>
      </c>
      <c r="DA191">
        <v>0.125</v>
      </c>
      <c r="DB191">
        <v>12500</v>
      </c>
      <c r="DC191">
        <v>12500</v>
      </c>
      <c r="DD191">
        <v>12500</v>
      </c>
      <c r="DE191">
        <v>1</v>
      </c>
      <c r="DF191">
        <v>0.12790000000000001</v>
      </c>
      <c r="DG191">
        <v>88</v>
      </c>
      <c r="DH191">
        <v>12500</v>
      </c>
    </row>
    <row r="192" spans="85:112" x14ac:dyDescent="0.25">
      <c r="CG192" t="s">
        <v>639</v>
      </c>
      <c r="CH192" t="s">
        <v>2</v>
      </c>
      <c r="CI192" t="s">
        <v>50</v>
      </c>
      <c r="CJ192">
        <v>46135</v>
      </c>
      <c r="CK192">
        <v>1</v>
      </c>
      <c r="CL192">
        <v>1</v>
      </c>
      <c r="CN192">
        <v>1</v>
      </c>
      <c r="CP192">
        <v>1.3888888888888889E-4</v>
      </c>
      <c r="CQ192">
        <v>1.3888888888888889E-4</v>
      </c>
      <c r="CR192">
        <v>0.2210300925925926</v>
      </c>
      <c r="CS192">
        <v>0.10817129629629629</v>
      </c>
      <c r="CT192">
        <v>66</v>
      </c>
      <c r="CU192">
        <v>106</v>
      </c>
      <c r="CV192">
        <v>3</v>
      </c>
      <c r="CW192" t="s">
        <v>987</v>
      </c>
      <c r="CX192">
        <v>16411</v>
      </c>
      <c r="CY192">
        <v>4.5499999999999999E-2</v>
      </c>
      <c r="CZ192">
        <v>1</v>
      </c>
      <c r="DA192">
        <v>0.33329999999999999</v>
      </c>
      <c r="DB192">
        <v>2000</v>
      </c>
      <c r="DC192">
        <v>2000</v>
      </c>
      <c r="DD192">
        <v>2000</v>
      </c>
      <c r="DE192">
        <v>1</v>
      </c>
      <c r="DG192">
        <v>88</v>
      </c>
      <c r="DH192">
        <v>2000</v>
      </c>
    </row>
    <row r="193" spans="85:112" x14ac:dyDescent="0.25">
      <c r="CG193" t="s">
        <v>639</v>
      </c>
      <c r="CH193" t="s">
        <v>2</v>
      </c>
      <c r="CI193" t="s">
        <v>25</v>
      </c>
      <c r="CJ193">
        <v>46118</v>
      </c>
      <c r="CK193">
        <v>1</v>
      </c>
      <c r="CL193">
        <v>1</v>
      </c>
      <c r="CN193">
        <v>1</v>
      </c>
      <c r="CP193">
        <v>4.7453703703703704E-4</v>
      </c>
      <c r="CQ193">
        <v>4.7453703703703704E-4</v>
      </c>
      <c r="CR193">
        <v>0.22106481481481483</v>
      </c>
      <c r="CS193">
        <v>0.11982638888888889</v>
      </c>
      <c r="CT193">
        <v>64</v>
      </c>
      <c r="CU193">
        <v>150</v>
      </c>
      <c r="CV193">
        <v>19</v>
      </c>
      <c r="CW193" t="s">
        <v>768</v>
      </c>
      <c r="CX193">
        <v>23963</v>
      </c>
      <c r="CY193">
        <v>0.2969</v>
      </c>
      <c r="CZ193">
        <v>2</v>
      </c>
      <c r="DA193">
        <v>0.1053</v>
      </c>
      <c r="DB193">
        <v>637</v>
      </c>
      <c r="DC193">
        <v>319</v>
      </c>
      <c r="DD193">
        <v>637</v>
      </c>
      <c r="DE193">
        <v>1</v>
      </c>
      <c r="DF193">
        <v>0.71299999999999997</v>
      </c>
      <c r="DG193">
        <v>88</v>
      </c>
      <c r="DH193">
        <v>319</v>
      </c>
    </row>
    <row r="194" spans="85:112" x14ac:dyDescent="0.25">
      <c r="CG194" t="s">
        <v>639</v>
      </c>
      <c r="CH194" t="s">
        <v>2</v>
      </c>
      <c r="CI194" t="s">
        <v>25</v>
      </c>
      <c r="CJ194">
        <v>46126</v>
      </c>
      <c r="CK194">
        <v>1</v>
      </c>
      <c r="CL194">
        <v>1</v>
      </c>
      <c r="CM194">
        <v>1</v>
      </c>
      <c r="CP194">
        <v>7.3032407407407404E-3</v>
      </c>
      <c r="CQ194">
        <v>7.3032407407407404E-3</v>
      </c>
      <c r="CR194">
        <v>0.22520833333333334</v>
      </c>
      <c r="CS194">
        <v>0.15447916666666667</v>
      </c>
      <c r="CT194">
        <v>86</v>
      </c>
      <c r="CU194">
        <v>200</v>
      </c>
      <c r="CV194">
        <v>29</v>
      </c>
      <c r="CW194" t="s">
        <v>988</v>
      </c>
      <c r="CX194">
        <v>22687</v>
      </c>
      <c r="CY194">
        <v>0.3372</v>
      </c>
      <c r="CZ194">
        <v>2</v>
      </c>
      <c r="DA194">
        <v>6.9000000000000006E-2</v>
      </c>
      <c r="DB194">
        <v>3200</v>
      </c>
      <c r="DC194">
        <v>1600</v>
      </c>
      <c r="DD194">
        <v>2600</v>
      </c>
      <c r="DE194">
        <v>0.8125</v>
      </c>
      <c r="DF194">
        <v>0.1396</v>
      </c>
      <c r="DG194">
        <v>88</v>
      </c>
      <c r="DH194">
        <v>1300</v>
      </c>
    </row>
    <row r="195" spans="85:112" x14ac:dyDescent="0.25">
      <c r="CG195" t="s">
        <v>639</v>
      </c>
      <c r="CH195" t="s">
        <v>6</v>
      </c>
      <c r="CI195" t="s">
        <v>38</v>
      </c>
      <c r="CJ195">
        <v>46134</v>
      </c>
      <c r="CK195">
        <v>1</v>
      </c>
      <c r="CL195">
        <v>1</v>
      </c>
      <c r="CN195">
        <v>1</v>
      </c>
      <c r="CP195">
        <v>0</v>
      </c>
      <c r="CQ195">
        <v>0</v>
      </c>
      <c r="CR195">
        <v>0.19993055555555556</v>
      </c>
      <c r="CS195">
        <v>0.1425925925925926</v>
      </c>
      <c r="CT195">
        <v>128</v>
      </c>
      <c r="CU195">
        <v>180</v>
      </c>
      <c r="CV195">
        <v>30</v>
      </c>
      <c r="CW195" t="s">
        <v>903</v>
      </c>
      <c r="CX195">
        <v>30457</v>
      </c>
      <c r="CY195">
        <v>0.2344</v>
      </c>
      <c r="CZ195">
        <v>1</v>
      </c>
      <c r="DA195">
        <v>3.3300000000000003E-2</v>
      </c>
      <c r="DB195">
        <v>4900</v>
      </c>
      <c r="DC195">
        <v>4900</v>
      </c>
      <c r="DD195">
        <v>4900</v>
      </c>
      <c r="DE195">
        <v>1</v>
      </c>
      <c r="DF195">
        <v>0.29880000000000001</v>
      </c>
      <c r="DG195">
        <v>88</v>
      </c>
      <c r="DH195">
        <v>4900</v>
      </c>
    </row>
    <row r="196" spans="85:112" x14ac:dyDescent="0.25">
      <c r="CG196" t="s">
        <v>639</v>
      </c>
      <c r="CH196" t="s">
        <v>6</v>
      </c>
      <c r="CI196" t="s">
        <v>97</v>
      </c>
      <c r="CJ196">
        <v>46118</v>
      </c>
      <c r="CK196">
        <v>1</v>
      </c>
      <c r="CL196">
        <v>1</v>
      </c>
      <c r="CN196">
        <v>1</v>
      </c>
      <c r="CP196">
        <v>6.9444444444444444E-5</v>
      </c>
      <c r="CQ196">
        <v>6.9444444444444444E-5</v>
      </c>
      <c r="CR196">
        <v>0.21971064814814814</v>
      </c>
      <c r="CS196">
        <v>0.15065972222222221</v>
      </c>
      <c r="CT196">
        <v>106</v>
      </c>
      <c r="CU196">
        <v>220</v>
      </c>
      <c r="CV196">
        <v>34</v>
      </c>
      <c r="CW196" t="s">
        <v>989</v>
      </c>
      <c r="CX196">
        <v>16747</v>
      </c>
      <c r="CY196">
        <v>0.32079999999999997</v>
      </c>
      <c r="CZ196">
        <v>5</v>
      </c>
      <c r="DA196">
        <v>0.14710000000000001</v>
      </c>
      <c r="DB196">
        <v>5280</v>
      </c>
      <c r="DC196">
        <v>1056</v>
      </c>
      <c r="DD196">
        <v>5280</v>
      </c>
      <c r="DE196">
        <v>1</v>
      </c>
      <c r="DF196">
        <v>0.21490000000000001</v>
      </c>
      <c r="DG196">
        <v>88</v>
      </c>
      <c r="DH196">
        <v>1056</v>
      </c>
    </row>
    <row r="197" spans="85:112" x14ac:dyDescent="0.25">
      <c r="CG197" t="s">
        <v>639</v>
      </c>
      <c r="CH197" t="s">
        <v>6</v>
      </c>
      <c r="CI197" t="s">
        <v>97</v>
      </c>
      <c r="CJ197">
        <v>46127</v>
      </c>
      <c r="CK197">
        <v>1</v>
      </c>
      <c r="CL197">
        <v>1</v>
      </c>
      <c r="CN197">
        <v>1</v>
      </c>
      <c r="CP197">
        <v>2.3148148148148147E-5</v>
      </c>
      <c r="CQ197">
        <v>2.3148148148148147E-5</v>
      </c>
      <c r="CR197">
        <v>0.20706018518518518</v>
      </c>
      <c r="CS197">
        <v>0.14731481481481482</v>
      </c>
      <c r="CT197">
        <v>101</v>
      </c>
      <c r="CU197">
        <v>172</v>
      </c>
      <c r="CV197">
        <v>25</v>
      </c>
      <c r="CW197">
        <v>2.2000000000000002</v>
      </c>
      <c r="CX197">
        <v>19829</v>
      </c>
      <c r="CY197">
        <v>0.2475</v>
      </c>
      <c r="CZ197">
        <v>3</v>
      </c>
      <c r="DA197">
        <v>0.12</v>
      </c>
      <c r="DB197">
        <v>1700</v>
      </c>
      <c r="DC197">
        <v>567</v>
      </c>
      <c r="DD197">
        <v>1700</v>
      </c>
      <c r="DE197">
        <v>1</v>
      </c>
      <c r="DF197">
        <v>0.41539999999999999</v>
      </c>
      <c r="DG197">
        <v>88</v>
      </c>
      <c r="DH197">
        <v>567</v>
      </c>
    </row>
    <row r="198" spans="85:112" x14ac:dyDescent="0.25">
      <c r="CG198" t="s">
        <v>639</v>
      </c>
      <c r="CH198" t="s">
        <v>7</v>
      </c>
      <c r="CI198" t="s">
        <v>495</v>
      </c>
      <c r="CJ198">
        <v>46120</v>
      </c>
      <c r="CK198">
        <v>1</v>
      </c>
      <c r="CL198">
        <v>1</v>
      </c>
      <c r="CN198">
        <v>1</v>
      </c>
      <c r="CP198">
        <v>1.5046296296296297E-4</v>
      </c>
      <c r="CQ198">
        <v>1.5046296296296297E-4</v>
      </c>
      <c r="CR198">
        <v>0.15487268518518518</v>
      </c>
      <c r="CS198">
        <v>0.19750000000000001</v>
      </c>
      <c r="CT198">
        <v>102</v>
      </c>
      <c r="CU198">
        <v>222</v>
      </c>
      <c r="CV198">
        <v>17</v>
      </c>
      <c r="CW198" t="s">
        <v>844</v>
      </c>
      <c r="CX198">
        <v>13374</v>
      </c>
      <c r="CY198">
        <v>0.16669999999999999</v>
      </c>
      <c r="CZ198">
        <v>1</v>
      </c>
      <c r="DA198">
        <v>5.8799999999999998E-2</v>
      </c>
      <c r="DB198">
        <v>230</v>
      </c>
      <c r="DC198">
        <v>230</v>
      </c>
      <c r="DG198">
        <v>88</v>
      </c>
    </row>
    <row r="199" spans="85:112" x14ac:dyDescent="0.25">
      <c r="CG199" t="s">
        <v>639</v>
      </c>
      <c r="CH199" t="s">
        <v>7</v>
      </c>
      <c r="CI199" t="s">
        <v>495</v>
      </c>
      <c r="CJ199">
        <v>46121</v>
      </c>
      <c r="CK199">
        <v>1</v>
      </c>
      <c r="CL199">
        <v>1</v>
      </c>
      <c r="CN199">
        <v>1</v>
      </c>
      <c r="CP199">
        <v>2.199074074074074E-4</v>
      </c>
      <c r="CQ199">
        <v>2.199074074074074E-4</v>
      </c>
      <c r="CR199">
        <v>0.24479166666666666</v>
      </c>
      <c r="CS199">
        <v>0.18519675925925927</v>
      </c>
      <c r="CT199">
        <v>124</v>
      </c>
      <c r="CU199">
        <v>306</v>
      </c>
      <c r="CV199">
        <v>31</v>
      </c>
      <c r="CW199" t="s">
        <v>990</v>
      </c>
      <c r="CX199">
        <v>16396</v>
      </c>
      <c r="CY199">
        <v>0.25</v>
      </c>
      <c r="CZ199">
        <v>5</v>
      </c>
      <c r="DA199">
        <v>0.1613</v>
      </c>
      <c r="DB199">
        <v>1110</v>
      </c>
      <c r="DC199">
        <v>222</v>
      </c>
      <c r="DD199">
        <v>410</v>
      </c>
      <c r="DE199">
        <v>0.36940000000000001</v>
      </c>
      <c r="DG199">
        <v>88</v>
      </c>
      <c r="DH199">
        <v>410</v>
      </c>
    </row>
    <row r="200" spans="85:112" x14ac:dyDescent="0.25">
      <c r="CG200" t="s">
        <v>639</v>
      </c>
      <c r="CH200" t="s">
        <v>7</v>
      </c>
      <c r="CI200" t="s">
        <v>49</v>
      </c>
      <c r="CJ200">
        <v>46129</v>
      </c>
      <c r="CK200">
        <v>1</v>
      </c>
      <c r="CL200">
        <v>1</v>
      </c>
      <c r="CN200">
        <v>1</v>
      </c>
      <c r="CP200">
        <v>0</v>
      </c>
      <c r="CQ200">
        <v>0</v>
      </c>
      <c r="CR200">
        <v>0.20122685185185185</v>
      </c>
      <c r="CS200">
        <v>0.13743055555555556</v>
      </c>
      <c r="CT200">
        <v>62</v>
      </c>
      <c r="CU200">
        <v>116</v>
      </c>
      <c r="CV200">
        <v>16</v>
      </c>
      <c r="CW200">
        <v>1.375</v>
      </c>
      <c r="CX200">
        <v>27192</v>
      </c>
      <c r="CY200">
        <v>0.2581</v>
      </c>
      <c r="CZ200">
        <v>1</v>
      </c>
      <c r="DA200">
        <v>6.25E-2</v>
      </c>
      <c r="DB200">
        <v>600</v>
      </c>
      <c r="DC200">
        <v>600</v>
      </c>
      <c r="DG200">
        <v>88</v>
      </c>
    </row>
    <row r="201" spans="85:112" x14ac:dyDescent="0.25">
      <c r="CG201" t="s">
        <v>639</v>
      </c>
      <c r="CH201" t="s">
        <v>7</v>
      </c>
      <c r="CI201" t="s">
        <v>599</v>
      </c>
      <c r="CJ201">
        <v>46125</v>
      </c>
      <c r="CK201">
        <v>1</v>
      </c>
      <c r="CL201">
        <v>1</v>
      </c>
      <c r="CN201">
        <v>1</v>
      </c>
      <c r="CP201">
        <v>4.3981481481481481E-4</v>
      </c>
      <c r="CQ201">
        <v>4.3981481481481481E-4</v>
      </c>
      <c r="CR201">
        <v>0.2089699074074074</v>
      </c>
      <c r="CS201">
        <v>0.12692129629629631</v>
      </c>
      <c r="CT201">
        <v>86</v>
      </c>
      <c r="CU201">
        <v>122</v>
      </c>
      <c r="CV201">
        <v>25</v>
      </c>
      <c r="CW201">
        <v>1.96</v>
      </c>
      <c r="CX201">
        <v>17567</v>
      </c>
      <c r="CY201">
        <v>0.29070000000000001</v>
      </c>
      <c r="CZ201">
        <v>2</v>
      </c>
      <c r="DA201">
        <v>0.08</v>
      </c>
      <c r="DB201">
        <v>2200</v>
      </c>
      <c r="DC201">
        <v>1100</v>
      </c>
      <c r="DD201">
        <v>200</v>
      </c>
      <c r="DE201">
        <v>9.0899999999999995E-2</v>
      </c>
      <c r="DF201">
        <v>8.8000000000000005E-3</v>
      </c>
      <c r="DG201">
        <v>88</v>
      </c>
      <c r="DH201">
        <v>200</v>
      </c>
    </row>
    <row r="202" spans="85:112" x14ac:dyDescent="0.25">
      <c r="CG202" t="s">
        <v>639</v>
      </c>
      <c r="CH202" t="s">
        <v>7</v>
      </c>
      <c r="CI202" t="s">
        <v>599</v>
      </c>
      <c r="CJ202">
        <v>46140</v>
      </c>
      <c r="CK202">
        <v>1</v>
      </c>
      <c r="CL202">
        <v>1</v>
      </c>
      <c r="CN202">
        <v>1</v>
      </c>
      <c r="CP202">
        <v>1.1574074074074073E-5</v>
      </c>
      <c r="CQ202">
        <v>1.1574074074074073E-5</v>
      </c>
      <c r="CR202">
        <v>0.17004629629629631</v>
      </c>
      <c r="CS202">
        <v>0.18509259259259259</v>
      </c>
      <c r="CT202">
        <v>104</v>
      </c>
      <c r="CU202">
        <v>185</v>
      </c>
      <c r="CV202">
        <v>16</v>
      </c>
      <c r="CW202">
        <v>2</v>
      </c>
      <c r="CX202">
        <v>14527</v>
      </c>
      <c r="CY202">
        <v>0.15379999999999999</v>
      </c>
      <c r="CZ202">
        <v>1</v>
      </c>
      <c r="DA202">
        <v>6.25E-2</v>
      </c>
      <c r="DB202">
        <v>1500</v>
      </c>
      <c r="DC202">
        <v>1500</v>
      </c>
      <c r="DD202">
        <v>1500</v>
      </c>
      <c r="DE202">
        <v>1</v>
      </c>
      <c r="DF202">
        <v>0.1328</v>
      </c>
      <c r="DG202">
        <v>88</v>
      </c>
      <c r="DH202">
        <v>1500</v>
      </c>
    </row>
    <row r="203" spans="85:112" x14ac:dyDescent="0.25">
      <c r="CG203" t="s">
        <v>639</v>
      </c>
      <c r="CH203" t="s">
        <v>7</v>
      </c>
      <c r="CI203" t="s">
        <v>565</v>
      </c>
      <c r="CJ203">
        <v>46120</v>
      </c>
      <c r="CK203">
        <v>1</v>
      </c>
      <c r="CL203">
        <v>1</v>
      </c>
      <c r="CM203">
        <v>1</v>
      </c>
      <c r="CP203">
        <v>2.6539351851851852E-2</v>
      </c>
      <c r="CQ203">
        <v>2.6539351851851852E-2</v>
      </c>
      <c r="CR203">
        <v>0.19585648148148149</v>
      </c>
      <c r="CS203">
        <v>0.10480324074074074</v>
      </c>
      <c r="CT203">
        <v>98</v>
      </c>
      <c r="CU203">
        <v>177</v>
      </c>
      <c r="CV203">
        <v>44</v>
      </c>
      <c r="CW203" t="s">
        <v>991</v>
      </c>
      <c r="CX203">
        <v>7250</v>
      </c>
      <c r="CY203">
        <v>0.44900000000000001</v>
      </c>
      <c r="CZ203">
        <v>1</v>
      </c>
      <c r="DA203">
        <v>2.2700000000000001E-2</v>
      </c>
      <c r="DB203">
        <v>400</v>
      </c>
      <c r="DC203">
        <v>400</v>
      </c>
      <c r="DD203">
        <v>400</v>
      </c>
      <c r="DE203">
        <v>1</v>
      </c>
      <c r="DF203">
        <v>0.2266</v>
      </c>
      <c r="DG203">
        <v>88</v>
      </c>
      <c r="DH203">
        <v>400</v>
      </c>
    </row>
    <row r="204" spans="85:112" x14ac:dyDescent="0.25">
      <c r="CG204" t="s">
        <v>639</v>
      </c>
      <c r="CH204" t="s">
        <v>7</v>
      </c>
      <c r="CI204" t="s">
        <v>549</v>
      </c>
      <c r="CJ204">
        <v>46120</v>
      </c>
      <c r="CK204">
        <v>1</v>
      </c>
      <c r="CL204">
        <v>1</v>
      </c>
      <c r="CM204">
        <v>1</v>
      </c>
      <c r="CP204">
        <v>9.7337962962962959E-3</v>
      </c>
      <c r="CQ204">
        <v>9.7337962962962959E-3</v>
      </c>
      <c r="CR204">
        <v>0.2434375</v>
      </c>
      <c r="CS204">
        <v>9.2743055555555551E-2</v>
      </c>
      <c r="CT204">
        <v>164</v>
      </c>
      <c r="CU204">
        <v>243</v>
      </c>
      <c r="CV204">
        <v>44</v>
      </c>
      <c r="CW204" t="s">
        <v>914</v>
      </c>
      <c r="CX204">
        <v>9220</v>
      </c>
      <c r="CY204">
        <v>0.26829999999999998</v>
      </c>
      <c r="CZ204">
        <v>1</v>
      </c>
      <c r="DA204">
        <v>2.2700000000000001E-2</v>
      </c>
      <c r="DB204">
        <v>200</v>
      </c>
      <c r="DC204">
        <v>200</v>
      </c>
      <c r="DD204">
        <v>200</v>
      </c>
      <c r="DE204">
        <v>1</v>
      </c>
      <c r="DF204">
        <v>0.30969999999999998</v>
      </c>
      <c r="DG204">
        <v>88</v>
      </c>
      <c r="DH204">
        <v>200</v>
      </c>
    </row>
    <row r="205" spans="85:112" x14ac:dyDescent="0.25">
      <c r="CG205" t="s">
        <v>639</v>
      </c>
      <c r="CH205" t="s">
        <v>7</v>
      </c>
      <c r="CI205" t="s">
        <v>77</v>
      </c>
      <c r="CJ205">
        <v>46125</v>
      </c>
      <c r="CK205">
        <v>1</v>
      </c>
      <c r="CL205">
        <v>1</v>
      </c>
      <c r="CN205">
        <v>1</v>
      </c>
      <c r="CP205">
        <v>0</v>
      </c>
      <c r="CQ205">
        <v>0</v>
      </c>
      <c r="CR205">
        <v>0.18659722222222222</v>
      </c>
      <c r="CS205">
        <v>0.17377314814814815</v>
      </c>
      <c r="CT205">
        <v>91</v>
      </c>
      <c r="CU205">
        <v>205</v>
      </c>
      <c r="CV205">
        <v>33</v>
      </c>
      <c r="CW205" t="s">
        <v>992</v>
      </c>
      <c r="CX205">
        <v>13771</v>
      </c>
      <c r="CY205">
        <v>0.36259999999999998</v>
      </c>
      <c r="CZ205">
        <v>1</v>
      </c>
      <c r="DA205">
        <v>3.0300000000000001E-2</v>
      </c>
      <c r="DB205">
        <v>1567</v>
      </c>
      <c r="DC205">
        <v>1567</v>
      </c>
      <c r="DD205">
        <v>1567</v>
      </c>
      <c r="DE205">
        <v>1</v>
      </c>
      <c r="DF205">
        <v>0.15</v>
      </c>
      <c r="DG205">
        <v>88</v>
      </c>
      <c r="DH205">
        <v>1567</v>
      </c>
    </row>
    <row r="206" spans="85:112" x14ac:dyDescent="0.25">
      <c r="CG206" t="s">
        <v>639</v>
      </c>
      <c r="CH206" t="s">
        <v>7</v>
      </c>
      <c r="CI206" t="s">
        <v>77</v>
      </c>
      <c r="CJ206">
        <v>46126</v>
      </c>
      <c r="CK206">
        <v>1</v>
      </c>
      <c r="CL206">
        <v>1</v>
      </c>
      <c r="CN206">
        <v>1</v>
      </c>
      <c r="CP206">
        <v>1.9907407407407408E-3</v>
      </c>
      <c r="CQ206">
        <v>1.9907407407407408E-3</v>
      </c>
      <c r="CR206">
        <v>0.19435185185185186</v>
      </c>
      <c r="CS206">
        <v>0.18038194444444444</v>
      </c>
      <c r="CT206">
        <v>91</v>
      </c>
      <c r="CU206">
        <v>167</v>
      </c>
      <c r="CV206">
        <v>28</v>
      </c>
      <c r="CW206" t="s">
        <v>801</v>
      </c>
      <c r="CX206">
        <v>21338</v>
      </c>
      <c r="CY206">
        <v>0.30769999999999997</v>
      </c>
      <c r="CZ206">
        <v>1</v>
      </c>
      <c r="DA206">
        <v>3.5700000000000003E-2</v>
      </c>
      <c r="DB206">
        <v>2500</v>
      </c>
      <c r="DC206">
        <v>2500</v>
      </c>
      <c r="DD206">
        <v>2538</v>
      </c>
      <c r="DE206">
        <v>1.0152000000000001</v>
      </c>
      <c r="DF206">
        <v>0.14000000000000001</v>
      </c>
      <c r="DG206">
        <v>88</v>
      </c>
      <c r="DH206">
        <v>2538</v>
      </c>
    </row>
    <row r="207" spans="85:112" x14ac:dyDescent="0.25">
      <c r="CG207" t="s">
        <v>639</v>
      </c>
      <c r="CH207" t="s">
        <v>7</v>
      </c>
      <c r="CI207" t="s">
        <v>77</v>
      </c>
      <c r="CJ207">
        <v>46128</v>
      </c>
      <c r="CK207">
        <v>1</v>
      </c>
      <c r="CL207">
        <v>1</v>
      </c>
      <c r="CN207">
        <v>1</v>
      </c>
      <c r="CP207">
        <v>0</v>
      </c>
      <c r="CQ207">
        <v>0</v>
      </c>
      <c r="CR207">
        <v>0.24712962962962962</v>
      </c>
      <c r="CS207">
        <v>0.14844907407407407</v>
      </c>
      <c r="CT207">
        <v>95</v>
      </c>
      <c r="CU207">
        <v>209</v>
      </c>
      <c r="CV207">
        <v>42</v>
      </c>
      <c r="CW207" t="s">
        <v>710</v>
      </c>
      <c r="CX207">
        <v>20720</v>
      </c>
      <c r="CY207">
        <v>0.44209999999999999</v>
      </c>
      <c r="CZ207">
        <v>2</v>
      </c>
      <c r="DA207">
        <v>4.7600000000000003E-2</v>
      </c>
      <c r="DB207">
        <v>3739</v>
      </c>
      <c r="DC207">
        <v>1870</v>
      </c>
      <c r="DD207">
        <v>3739</v>
      </c>
      <c r="DE207">
        <v>1</v>
      </c>
      <c r="DF207">
        <v>0.16020000000000001</v>
      </c>
      <c r="DG207">
        <v>88</v>
      </c>
      <c r="DH207">
        <v>1870</v>
      </c>
    </row>
    <row r="208" spans="85:112" x14ac:dyDescent="0.25">
      <c r="CG208" t="s">
        <v>639</v>
      </c>
      <c r="CH208" t="s">
        <v>7</v>
      </c>
      <c r="CI208" t="s">
        <v>77</v>
      </c>
      <c r="CJ208">
        <v>46129</v>
      </c>
      <c r="CK208">
        <v>1</v>
      </c>
      <c r="CL208">
        <v>1</v>
      </c>
      <c r="CN208">
        <v>1</v>
      </c>
      <c r="CP208">
        <v>0</v>
      </c>
      <c r="CQ208">
        <v>0</v>
      </c>
      <c r="CR208">
        <v>0.20021990740740742</v>
      </c>
      <c r="CS208">
        <v>0.14033564814814814</v>
      </c>
      <c r="CT208">
        <v>103</v>
      </c>
      <c r="CU208">
        <v>202</v>
      </c>
      <c r="CV208">
        <v>38</v>
      </c>
      <c r="CW208" t="s">
        <v>993</v>
      </c>
      <c r="CX208">
        <v>13166</v>
      </c>
      <c r="CY208">
        <v>0.36890000000000001</v>
      </c>
      <c r="CZ208">
        <v>1</v>
      </c>
      <c r="DA208">
        <v>2.63E-2</v>
      </c>
      <c r="DB208">
        <v>1200</v>
      </c>
      <c r="DC208">
        <v>1200</v>
      </c>
      <c r="DD208">
        <v>1200</v>
      </c>
      <c r="DE208">
        <v>1</v>
      </c>
      <c r="DF208">
        <v>0.15210000000000001</v>
      </c>
      <c r="DG208">
        <v>88</v>
      </c>
      <c r="DH208">
        <v>1200</v>
      </c>
    </row>
    <row r="209" spans="85:112" x14ac:dyDescent="0.25">
      <c r="CG209" t="s">
        <v>639</v>
      </c>
      <c r="CH209" t="s">
        <v>7</v>
      </c>
      <c r="CI209" t="s">
        <v>77</v>
      </c>
      <c r="CJ209">
        <v>46135</v>
      </c>
      <c r="CK209">
        <v>1</v>
      </c>
      <c r="CL209">
        <v>1</v>
      </c>
      <c r="CN209">
        <v>1</v>
      </c>
      <c r="CP209">
        <v>0</v>
      </c>
      <c r="CQ209">
        <v>0</v>
      </c>
      <c r="CR209">
        <v>0.18675925925925926</v>
      </c>
      <c r="CS209">
        <v>0.16317129629629629</v>
      </c>
      <c r="CT209">
        <v>65</v>
      </c>
      <c r="CU209">
        <v>117</v>
      </c>
      <c r="CV209">
        <v>30</v>
      </c>
      <c r="CW209" t="s">
        <v>744</v>
      </c>
      <c r="CX209">
        <v>20535</v>
      </c>
      <c r="CY209">
        <v>0.46150000000000002</v>
      </c>
      <c r="CZ209">
        <v>1</v>
      </c>
      <c r="DA209">
        <v>3.3300000000000003E-2</v>
      </c>
      <c r="DB209">
        <v>5000</v>
      </c>
      <c r="DC209">
        <v>5000</v>
      </c>
      <c r="DD209">
        <v>5000</v>
      </c>
      <c r="DE209">
        <v>1</v>
      </c>
      <c r="DF209">
        <v>0.1663</v>
      </c>
      <c r="DG209">
        <v>88</v>
      </c>
      <c r="DH209">
        <v>5000</v>
      </c>
    </row>
    <row r="210" spans="85:112" x14ac:dyDescent="0.25">
      <c r="CG210" t="s">
        <v>639</v>
      </c>
      <c r="CH210" t="s">
        <v>7</v>
      </c>
      <c r="CI210" t="s">
        <v>77</v>
      </c>
      <c r="CJ210">
        <v>46140</v>
      </c>
      <c r="CK210">
        <v>1</v>
      </c>
      <c r="CL210">
        <v>1</v>
      </c>
      <c r="CM210">
        <v>1</v>
      </c>
      <c r="CP210">
        <v>1.8981481481481481E-2</v>
      </c>
      <c r="CQ210">
        <v>1.8981481481481481E-2</v>
      </c>
      <c r="CR210">
        <v>0.13201388888888888</v>
      </c>
      <c r="CS210">
        <v>0.21373842592592593</v>
      </c>
      <c r="CT210">
        <v>95</v>
      </c>
      <c r="CU210">
        <v>203</v>
      </c>
      <c r="CV210">
        <v>25</v>
      </c>
      <c r="CW210">
        <v>1.72</v>
      </c>
      <c r="CX210">
        <v>20095</v>
      </c>
      <c r="CY210">
        <v>0.26319999999999999</v>
      </c>
      <c r="CZ210">
        <v>1</v>
      </c>
      <c r="DA210">
        <v>0.04</v>
      </c>
      <c r="DB210">
        <v>2100</v>
      </c>
      <c r="DC210">
        <v>2100</v>
      </c>
      <c r="DD210">
        <v>2100</v>
      </c>
      <c r="DE210">
        <v>1</v>
      </c>
      <c r="DF210">
        <v>0.14369999999999999</v>
      </c>
      <c r="DG210">
        <v>88</v>
      </c>
      <c r="DH210">
        <v>2100</v>
      </c>
    </row>
    <row r="211" spans="85:112" x14ac:dyDescent="0.25">
      <c r="CG211" t="s">
        <v>639</v>
      </c>
      <c r="CH211" t="s">
        <v>7</v>
      </c>
      <c r="CI211" t="s">
        <v>566</v>
      </c>
      <c r="CJ211">
        <v>46136</v>
      </c>
      <c r="CK211">
        <v>1</v>
      </c>
      <c r="CL211">
        <v>1</v>
      </c>
      <c r="CM211">
        <v>1</v>
      </c>
      <c r="CP211">
        <v>8.1250000000000003E-3</v>
      </c>
      <c r="CQ211">
        <v>8.1250000000000003E-3</v>
      </c>
      <c r="CR211">
        <v>0.19125</v>
      </c>
      <c r="CS211">
        <v>0.17412037037037037</v>
      </c>
      <c r="CT211">
        <v>129</v>
      </c>
      <c r="CU211">
        <v>216</v>
      </c>
      <c r="CV211">
        <v>33</v>
      </c>
      <c r="CW211" t="s">
        <v>994</v>
      </c>
      <c r="CX211">
        <v>10270</v>
      </c>
      <c r="CY211">
        <v>0.25580000000000003</v>
      </c>
      <c r="CZ211">
        <v>2</v>
      </c>
      <c r="DA211">
        <v>6.0600000000000001E-2</v>
      </c>
      <c r="DB211">
        <v>650</v>
      </c>
      <c r="DC211">
        <v>325</v>
      </c>
      <c r="DD211">
        <v>650</v>
      </c>
      <c r="DE211">
        <v>1</v>
      </c>
      <c r="DF211">
        <v>0.5121</v>
      </c>
      <c r="DG211">
        <v>88</v>
      </c>
      <c r="DH211">
        <v>325</v>
      </c>
    </row>
    <row r="212" spans="85:112" x14ac:dyDescent="0.25">
      <c r="CG212" t="s">
        <v>639</v>
      </c>
      <c r="CH212" t="s">
        <v>7</v>
      </c>
      <c r="CI212" t="s">
        <v>73</v>
      </c>
      <c r="CJ212">
        <v>46133</v>
      </c>
      <c r="CK212">
        <v>1</v>
      </c>
      <c r="CL212">
        <v>1</v>
      </c>
      <c r="CN212">
        <v>1</v>
      </c>
      <c r="CP212">
        <v>1.5046296296296297E-4</v>
      </c>
      <c r="CQ212">
        <v>1.5046296296296297E-4</v>
      </c>
      <c r="CR212">
        <v>0.25579861111111113</v>
      </c>
      <c r="CS212">
        <v>0.16420138888888888</v>
      </c>
      <c r="CT212">
        <v>125</v>
      </c>
      <c r="CU212">
        <v>174</v>
      </c>
      <c r="CV212">
        <v>23</v>
      </c>
      <c r="CW212" t="s">
        <v>995</v>
      </c>
      <c r="CX212">
        <v>26542</v>
      </c>
      <c r="CY212">
        <v>0.184</v>
      </c>
      <c r="CZ212">
        <v>1</v>
      </c>
      <c r="DA212">
        <v>4.3499999999999997E-2</v>
      </c>
      <c r="DB212">
        <v>250</v>
      </c>
      <c r="DC212">
        <v>250</v>
      </c>
      <c r="DD212">
        <v>250</v>
      </c>
      <c r="DE212">
        <v>1</v>
      </c>
      <c r="DG212">
        <v>88</v>
      </c>
      <c r="DH212">
        <v>250</v>
      </c>
    </row>
    <row r="213" spans="85:112" x14ac:dyDescent="0.25">
      <c r="CG213" t="s">
        <v>639</v>
      </c>
      <c r="CH213" t="s">
        <v>7</v>
      </c>
      <c r="CI213" t="s">
        <v>48</v>
      </c>
      <c r="CJ213">
        <v>46113</v>
      </c>
      <c r="CK213">
        <v>1</v>
      </c>
      <c r="CL213">
        <v>1</v>
      </c>
      <c r="CN213">
        <v>1</v>
      </c>
      <c r="CP213">
        <v>0</v>
      </c>
      <c r="CQ213">
        <v>0</v>
      </c>
      <c r="CR213">
        <v>0.25400462962962961</v>
      </c>
      <c r="CS213">
        <v>8.4953703703703698E-2</v>
      </c>
      <c r="CT213">
        <v>103</v>
      </c>
      <c r="CU213">
        <v>143</v>
      </c>
      <c r="CV213">
        <v>32</v>
      </c>
      <c r="CW213">
        <v>1.5</v>
      </c>
      <c r="CX213">
        <v>18718</v>
      </c>
      <c r="CY213">
        <v>0.31069999999999998</v>
      </c>
      <c r="CZ213">
        <v>7</v>
      </c>
      <c r="DA213">
        <v>0.21879999999999999</v>
      </c>
      <c r="DB213">
        <v>5530</v>
      </c>
      <c r="DC213">
        <v>790</v>
      </c>
      <c r="DD213">
        <v>4830</v>
      </c>
      <c r="DE213">
        <v>0.87339999999999995</v>
      </c>
      <c r="DF213">
        <v>0.309</v>
      </c>
      <c r="DG213">
        <v>88</v>
      </c>
      <c r="DH213">
        <v>805</v>
      </c>
    </row>
    <row r="214" spans="85:112" x14ac:dyDescent="0.25">
      <c r="CG214" t="s">
        <v>639</v>
      </c>
      <c r="CH214" t="s">
        <v>7</v>
      </c>
      <c r="CI214" t="s">
        <v>48</v>
      </c>
      <c r="CJ214">
        <v>46126</v>
      </c>
      <c r="CK214">
        <v>1</v>
      </c>
      <c r="CL214">
        <v>1</v>
      </c>
      <c r="CN214">
        <v>1</v>
      </c>
      <c r="CP214">
        <v>0</v>
      </c>
      <c r="CQ214">
        <v>0</v>
      </c>
      <c r="CR214">
        <v>0.24380787037037038</v>
      </c>
      <c r="CS214">
        <v>0.11831018518518518</v>
      </c>
      <c r="CT214">
        <v>113</v>
      </c>
      <c r="CU214">
        <v>157</v>
      </c>
      <c r="CV214">
        <v>30</v>
      </c>
      <c r="CW214">
        <v>1.6</v>
      </c>
      <c r="CX214">
        <v>20311</v>
      </c>
      <c r="CY214">
        <v>0.26550000000000001</v>
      </c>
      <c r="CZ214">
        <v>1</v>
      </c>
      <c r="DA214">
        <v>3.3300000000000003E-2</v>
      </c>
      <c r="DB214">
        <v>5000</v>
      </c>
      <c r="DC214">
        <v>5000</v>
      </c>
      <c r="DD214">
        <v>5000</v>
      </c>
      <c r="DE214">
        <v>1</v>
      </c>
      <c r="DF214">
        <v>0.26319999999999999</v>
      </c>
      <c r="DG214">
        <v>88</v>
      </c>
      <c r="DH214">
        <v>5000</v>
      </c>
    </row>
    <row r="215" spans="85:112" x14ac:dyDescent="0.25">
      <c r="CG215" t="s">
        <v>639</v>
      </c>
      <c r="CH215" t="s">
        <v>3</v>
      </c>
      <c r="CI215" t="s">
        <v>58</v>
      </c>
      <c r="CJ215">
        <v>46128</v>
      </c>
      <c r="CK215">
        <v>1</v>
      </c>
      <c r="CL215">
        <v>1</v>
      </c>
      <c r="CN215">
        <v>1</v>
      </c>
      <c r="CP215">
        <v>9.2592592592592588E-5</v>
      </c>
      <c r="CQ215">
        <v>9.2592592592592588E-5</v>
      </c>
      <c r="CR215">
        <v>0.21976851851851853</v>
      </c>
      <c r="CS215">
        <v>0.15438657407407408</v>
      </c>
      <c r="CT215">
        <v>124</v>
      </c>
      <c r="CU215">
        <v>237</v>
      </c>
      <c r="CV215">
        <v>43</v>
      </c>
      <c r="CW215" t="s">
        <v>996</v>
      </c>
      <c r="CX215">
        <v>28106</v>
      </c>
      <c r="CY215">
        <v>0.3468</v>
      </c>
      <c r="CZ215">
        <v>3</v>
      </c>
      <c r="DA215">
        <v>6.9800000000000001E-2</v>
      </c>
      <c r="DB215">
        <v>3025</v>
      </c>
      <c r="DC215">
        <v>1008</v>
      </c>
      <c r="DD215">
        <v>3025</v>
      </c>
      <c r="DE215">
        <v>1</v>
      </c>
      <c r="DF215">
        <v>0.255</v>
      </c>
      <c r="DG215">
        <v>88</v>
      </c>
      <c r="DH215">
        <v>1008</v>
      </c>
    </row>
    <row r="216" spans="85:112" x14ac:dyDescent="0.25">
      <c r="CG216" t="s">
        <v>639</v>
      </c>
      <c r="CH216" t="s">
        <v>3</v>
      </c>
      <c r="CI216" t="s">
        <v>58</v>
      </c>
      <c r="CJ216">
        <v>46132</v>
      </c>
      <c r="CK216">
        <v>1</v>
      </c>
      <c r="CL216">
        <v>1</v>
      </c>
      <c r="CN216">
        <v>1</v>
      </c>
      <c r="CP216">
        <v>8.1018518518518516E-5</v>
      </c>
      <c r="CQ216">
        <v>8.1018518518518516E-5</v>
      </c>
      <c r="CR216">
        <v>0.18716435185185185</v>
      </c>
      <c r="CS216">
        <v>0.16119212962962962</v>
      </c>
      <c r="CT216">
        <v>101</v>
      </c>
      <c r="CU216">
        <v>228</v>
      </c>
      <c r="CV216">
        <v>26</v>
      </c>
      <c r="CW216" t="s">
        <v>713</v>
      </c>
      <c r="CX216">
        <v>23227</v>
      </c>
      <c r="CY216">
        <v>0.25740000000000002</v>
      </c>
      <c r="CZ216">
        <v>1</v>
      </c>
      <c r="DA216">
        <v>3.85E-2</v>
      </c>
      <c r="DB216">
        <v>4800</v>
      </c>
      <c r="DC216">
        <v>4800</v>
      </c>
      <c r="DD216">
        <v>4800</v>
      </c>
      <c r="DE216">
        <v>1</v>
      </c>
      <c r="DF216">
        <v>9.6100000000000005E-2</v>
      </c>
      <c r="DG216">
        <v>88</v>
      </c>
      <c r="DH216">
        <v>4800</v>
      </c>
    </row>
    <row r="217" spans="85:112" x14ac:dyDescent="0.25">
      <c r="CG217" t="s">
        <v>639</v>
      </c>
      <c r="CH217" t="s">
        <v>3</v>
      </c>
      <c r="CI217" t="s">
        <v>85</v>
      </c>
      <c r="CJ217">
        <v>46127</v>
      </c>
      <c r="CK217">
        <v>1</v>
      </c>
      <c r="CL217">
        <v>1</v>
      </c>
      <c r="CN217">
        <v>1</v>
      </c>
      <c r="CP217">
        <v>0</v>
      </c>
      <c r="CQ217">
        <v>0</v>
      </c>
      <c r="CR217">
        <v>0.19460648148148149</v>
      </c>
      <c r="CS217">
        <v>0.14002314814814815</v>
      </c>
      <c r="CT217">
        <v>56</v>
      </c>
      <c r="CU217">
        <v>128</v>
      </c>
      <c r="CV217">
        <v>30</v>
      </c>
      <c r="CW217" t="s">
        <v>677</v>
      </c>
      <c r="CX217">
        <v>21878</v>
      </c>
      <c r="CY217">
        <v>0.53569999999999995</v>
      </c>
      <c r="CZ217">
        <v>3</v>
      </c>
      <c r="DA217">
        <v>0.1</v>
      </c>
      <c r="DB217">
        <v>22500</v>
      </c>
      <c r="DC217">
        <v>7500</v>
      </c>
      <c r="DD217">
        <v>22500</v>
      </c>
      <c r="DE217">
        <v>1</v>
      </c>
      <c r="DF217">
        <v>0.1726</v>
      </c>
      <c r="DG217">
        <v>88</v>
      </c>
      <c r="DH217">
        <v>7500</v>
      </c>
    </row>
    <row r="218" spans="85:112" x14ac:dyDescent="0.25">
      <c r="CG218" t="s">
        <v>639</v>
      </c>
      <c r="CH218" t="s">
        <v>3</v>
      </c>
      <c r="CI218" t="s">
        <v>174</v>
      </c>
      <c r="CJ218">
        <v>46129</v>
      </c>
      <c r="CK218">
        <v>1</v>
      </c>
      <c r="CL218">
        <v>1</v>
      </c>
      <c r="CN218">
        <v>1</v>
      </c>
      <c r="CP218">
        <v>1.1574074074074073E-5</v>
      </c>
      <c r="CQ218">
        <v>1.1574074074074073E-5</v>
      </c>
      <c r="CR218">
        <v>0.21554398148148149</v>
      </c>
      <c r="CS218">
        <v>0.13339120370370369</v>
      </c>
      <c r="CT218">
        <v>153</v>
      </c>
      <c r="CU218">
        <v>247</v>
      </c>
      <c r="CV218">
        <v>33</v>
      </c>
      <c r="CW218">
        <v>2</v>
      </c>
      <c r="CX218">
        <v>24408</v>
      </c>
      <c r="CY218">
        <v>0.2157</v>
      </c>
      <c r="CZ218">
        <v>2</v>
      </c>
      <c r="DA218">
        <v>6.0600000000000001E-2</v>
      </c>
      <c r="DB218">
        <v>5953</v>
      </c>
      <c r="DC218">
        <v>2977</v>
      </c>
      <c r="DD218">
        <v>5953</v>
      </c>
      <c r="DE218">
        <v>1</v>
      </c>
      <c r="DF218">
        <v>0.1343</v>
      </c>
      <c r="DG218">
        <v>88</v>
      </c>
      <c r="DH218">
        <v>2977</v>
      </c>
    </row>
    <row r="219" spans="85:112" x14ac:dyDescent="0.25">
      <c r="CG219" t="s">
        <v>639</v>
      </c>
      <c r="CH219" t="s">
        <v>3</v>
      </c>
      <c r="CI219" t="s">
        <v>174</v>
      </c>
      <c r="CJ219">
        <v>46136</v>
      </c>
      <c r="CK219">
        <v>1</v>
      </c>
      <c r="CL219">
        <v>1</v>
      </c>
      <c r="CN219">
        <v>1</v>
      </c>
      <c r="CP219">
        <v>1.273148148148148E-4</v>
      </c>
      <c r="CQ219">
        <v>1.273148148148148E-4</v>
      </c>
      <c r="CR219">
        <v>0.18760416666666666</v>
      </c>
      <c r="CS219">
        <v>0.14380787037037038</v>
      </c>
      <c r="CT219">
        <v>122</v>
      </c>
      <c r="CU219">
        <v>179</v>
      </c>
      <c r="CV219">
        <v>17</v>
      </c>
      <c r="CW219" t="s">
        <v>787</v>
      </c>
      <c r="CX219">
        <v>16019</v>
      </c>
      <c r="CY219">
        <v>0.13930000000000001</v>
      </c>
      <c r="CZ219">
        <v>1</v>
      </c>
      <c r="DA219">
        <v>5.8799999999999998E-2</v>
      </c>
      <c r="DB219">
        <v>210</v>
      </c>
      <c r="DC219">
        <v>210</v>
      </c>
      <c r="DG219">
        <v>88</v>
      </c>
    </row>
    <row r="220" spans="85:112" x14ac:dyDescent="0.25">
      <c r="CG220" t="s">
        <v>639</v>
      </c>
      <c r="CH220" t="s">
        <v>3</v>
      </c>
      <c r="CI220" t="s">
        <v>174</v>
      </c>
      <c r="CJ220">
        <v>46139</v>
      </c>
      <c r="CK220">
        <v>1</v>
      </c>
      <c r="CL220">
        <v>1</v>
      </c>
      <c r="CN220">
        <v>1</v>
      </c>
      <c r="CP220">
        <v>8.1018518518518516E-5</v>
      </c>
      <c r="CQ220">
        <v>8.1018518518518516E-5</v>
      </c>
      <c r="CR220">
        <v>0.18091435185185184</v>
      </c>
      <c r="CS220">
        <v>0.16018518518518518</v>
      </c>
      <c r="CT220">
        <v>138</v>
      </c>
      <c r="CU220">
        <v>217</v>
      </c>
      <c r="CV220">
        <v>24</v>
      </c>
      <c r="CW220">
        <v>2.125</v>
      </c>
      <c r="CX220">
        <v>16623</v>
      </c>
      <c r="CY220">
        <v>0.1739</v>
      </c>
      <c r="CZ220">
        <v>1</v>
      </c>
      <c r="DA220">
        <v>4.1700000000000001E-2</v>
      </c>
      <c r="DB220">
        <v>900</v>
      </c>
      <c r="DC220">
        <v>900</v>
      </c>
      <c r="DD220">
        <v>900</v>
      </c>
      <c r="DE220">
        <v>1</v>
      </c>
      <c r="DF220">
        <v>0.13730000000000001</v>
      </c>
      <c r="DG220">
        <v>88</v>
      </c>
      <c r="DH220">
        <v>900</v>
      </c>
    </row>
    <row r="221" spans="85:112" x14ac:dyDescent="0.25">
      <c r="CG221" t="s">
        <v>639</v>
      </c>
      <c r="CH221" t="s">
        <v>3</v>
      </c>
      <c r="CI221" t="s">
        <v>174</v>
      </c>
      <c r="CJ221">
        <v>46142</v>
      </c>
      <c r="CK221">
        <v>1</v>
      </c>
      <c r="CL221">
        <v>1</v>
      </c>
      <c r="CN221">
        <v>1</v>
      </c>
      <c r="CP221">
        <v>9.2592592592592588E-5</v>
      </c>
      <c r="CQ221">
        <v>9.2592592592592588E-5</v>
      </c>
      <c r="CR221">
        <v>0.16993055555555556</v>
      </c>
      <c r="CS221">
        <v>0.19795138888888889</v>
      </c>
      <c r="CT221">
        <v>113</v>
      </c>
      <c r="CU221">
        <v>182</v>
      </c>
      <c r="CV221">
        <v>24</v>
      </c>
      <c r="CW221" t="s">
        <v>997</v>
      </c>
      <c r="CX221">
        <v>27595</v>
      </c>
      <c r="CY221">
        <v>0.21240000000000001</v>
      </c>
      <c r="CZ221">
        <v>3</v>
      </c>
      <c r="DA221">
        <v>0.125</v>
      </c>
      <c r="DB221">
        <v>4300</v>
      </c>
      <c r="DC221">
        <v>1433</v>
      </c>
      <c r="DD221">
        <v>3600</v>
      </c>
      <c r="DE221">
        <v>0.83720000000000006</v>
      </c>
      <c r="DF221">
        <v>0.113</v>
      </c>
      <c r="DG221">
        <v>88</v>
      </c>
      <c r="DH221">
        <v>1800</v>
      </c>
    </row>
    <row r="222" spans="85:112" x14ac:dyDescent="0.25">
      <c r="CG222" t="s">
        <v>639</v>
      </c>
      <c r="CH222" t="s">
        <v>3</v>
      </c>
      <c r="CI222" t="s">
        <v>493</v>
      </c>
      <c r="CJ222">
        <v>46128</v>
      </c>
      <c r="CK222">
        <v>1</v>
      </c>
      <c r="CL222">
        <v>1</v>
      </c>
      <c r="CN222">
        <v>1</v>
      </c>
      <c r="CP222">
        <v>0</v>
      </c>
      <c r="CQ222">
        <v>0</v>
      </c>
      <c r="CR222">
        <v>0.19971064814814815</v>
      </c>
      <c r="CS222">
        <v>0.1082638888888889</v>
      </c>
      <c r="CT222">
        <v>137</v>
      </c>
      <c r="CU222">
        <v>202</v>
      </c>
      <c r="CV222">
        <v>43</v>
      </c>
      <c r="CW222" t="s">
        <v>998</v>
      </c>
      <c r="CX222">
        <v>26894</v>
      </c>
      <c r="CY222">
        <v>0.31390000000000001</v>
      </c>
      <c r="CZ222">
        <v>2</v>
      </c>
      <c r="DA222">
        <v>4.65E-2</v>
      </c>
      <c r="DB222">
        <v>3308</v>
      </c>
      <c r="DC222">
        <v>1654</v>
      </c>
      <c r="DD222">
        <v>3308</v>
      </c>
      <c r="DE222">
        <v>1</v>
      </c>
      <c r="DF222">
        <v>0.31719999999999998</v>
      </c>
      <c r="DG222">
        <v>88</v>
      </c>
      <c r="DH222">
        <v>1654</v>
      </c>
    </row>
    <row r="223" spans="85:112" x14ac:dyDescent="0.25">
      <c r="CG223" t="s">
        <v>639</v>
      </c>
      <c r="CH223" t="s">
        <v>3</v>
      </c>
      <c r="CI223" t="s">
        <v>564</v>
      </c>
      <c r="CJ223">
        <v>46127</v>
      </c>
      <c r="CK223">
        <v>1</v>
      </c>
      <c r="CL223">
        <v>1</v>
      </c>
      <c r="CN223">
        <v>1</v>
      </c>
      <c r="CP223">
        <v>0</v>
      </c>
      <c r="CQ223">
        <v>0</v>
      </c>
      <c r="CR223">
        <v>0.21611111111111111</v>
      </c>
      <c r="CS223">
        <v>0.13375000000000001</v>
      </c>
      <c r="CT223">
        <v>102</v>
      </c>
      <c r="CU223">
        <v>146</v>
      </c>
      <c r="CV223">
        <v>22</v>
      </c>
      <c r="CW223" t="s">
        <v>745</v>
      </c>
      <c r="CX223">
        <v>22182</v>
      </c>
      <c r="CY223">
        <v>0.2157</v>
      </c>
      <c r="CZ223">
        <v>1</v>
      </c>
      <c r="DA223">
        <v>4.5499999999999999E-2</v>
      </c>
      <c r="DB223">
        <v>400</v>
      </c>
      <c r="DC223">
        <v>400</v>
      </c>
      <c r="DD223">
        <v>400</v>
      </c>
      <c r="DE223">
        <v>1</v>
      </c>
      <c r="DF223">
        <v>0.35399999999999998</v>
      </c>
      <c r="DG223">
        <v>88</v>
      </c>
      <c r="DH223">
        <v>400</v>
      </c>
    </row>
    <row r="224" spans="85:112" x14ac:dyDescent="0.25">
      <c r="CG224" t="s">
        <v>639</v>
      </c>
      <c r="CH224" t="s">
        <v>3</v>
      </c>
      <c r="CI224" t="s">
        <v>96</v>
      </c>
      <c r="CJ224">
        <v>46120</v>
      </c>
      <c r="CK224">
        <v>1</v>
      </c>
      <c r="CL224">
        <v>1</v>
      </c>
      <c r="CN224">
        <v>1</v>
      </c>
      <c r="CP224">
        <v>1.1921296296296296E-3</v>
      </c>
      <c r="CQ224">
        <v>1.1921296296296296E-3</v>
      </c>
      <c r="CR224">
        <v>0.25368055555555558</v>
      </c>
      <c r="CS224">
        <v>9.4224537037037037E-2</v>
      </c>
      <c r="CT224">
        <v>93</v>
      </c>
      <c r="CU224">
        <v>186</v>
      </c>
      <c r="CV224">
        <v>24</v>
      </c>
      <c r="CW224" t="s">
        <v>736</v>
      </c>
      <c r="CX224">
        <v>30940</v>
      </c>
      <c r="CY224">
        <v>0.2581</v>
      </c>
      <c r="CZ224">
        <v>2</v>
      </c>
      <c r="DA224">
        <v>8.3299999999999999E-2</v>
      </c>
      <c r="DB224">
        <v>2600</v>
      </c>
      <c r="DC224">
        <v>1300</v>
      </c>
      <c r="DD224">
        <v>2600</v>
      </c>
      <c r="DE224">
        <v>1</v>
      </c>
      <c r="DF224">
        <v>0.23580000000000001</v>
      </c>
      <c r="DG224">
        <v>88</v>
      </c>
      <c r="DH224">
        <v>1300</v>
      </c>
    </row>
    <row r="225" spans="85:112" x14ac:dyDescent="0.25">
      <c r="CG225" t="s">
        <v>639</v>
      </c>
      <c r="CH225" t="s">
        <v>3</v>
      </c>
      <c r="CI225" t="s">
        <v>68</v>
      </c>
      <c r="CJ225">
        <v>46119</v>
      </c>
      <c r="CK225">
        <v>1</v>
      </c>
      <c r="CL225">
        <v>1</v>
      </c>
      <c r="CN225">
        <v>1</v>
      </c>
      <c r="CP225">
        <v>4.1666666666666669E-4</v>
      </c>
      <c r="CQ225">
        <v>4.1666666666666669E-4</v>
      </c>
      <c r="CR225">
        <v>0.26827546296296295</v>
      </c>
      <c r="CS225">
        <v>9.5844907407407406E-2</v>
      </c>
      <c r="CT225">
        <v>122</v>
      </c>
      <c r="CU225">
        <v>193</v>
      </c>
      <c r="CV225">
        <v>27</v>
      </c>
      <c r="CW225" t="s">
        <v>834</v>
      </c>
      <c r="CX225">
        <v>24377</v>
      </c>
      <c r="CY225">
        <v>0.2213</v>
      </c>
      <c r="CZ225">
        <v>2</v>
      </c>
      <c r="DA225">
        <v>7.4099999999999999E-2</v>
      </c>
      <c r="DB225">
        <v>802</v>
      </c>
      <c r="DC225">
        <v>401</v>
      </c>
      <c r="DD225">
        <v>802</v>
      </c>
      <c r="DE225">
        <v>1</v>
      </c>
      <c r="DG225">
        <v>88</v>
      </c>
      <c r="DH225">
        <v>401</v>
      </c>
    </row>
    <row r="226" spans="85:112" x14ac:dyDescent="0.25">
      <c r="CG226" t="s">
        <v>639</v>
      </c>
      <c r="CH226" t="s">
        <v>3</v>
      </c>
      <c r="CI226" t="s">
        <v>29</v>
      </c>
      <c r="CJ226">
        <v>46128</v>
      </c>
      <c r="CK226">
        <v>1</v>
      </c>
      <c r="CL226">
        <v>1</v>
      </c>
      <c r="CN226">
        <v>1</v>
      </c>
      <c r="CP226">
        <v>0</v>
      </c>
      <c r="CQ226">
        <v>0</v>
      </c>
      <c r="CR226">
        <v>0.22045138888888888</v>
      </c>
      <c r="CS226">
        <v>0.14652777777777778</v>
      </c>
      <c r="CT226">
        <v>129</v>
      </c>
      <c r="CU226">
        <v>254</v>
      </c>
      <c r="CV226">
        <v>44</v>
      </c>
      <c r="CW226" t="s">
        <v>999</v>
      </c>
      <c r="CX226">
        <v>25544</v>
      </c>
      <c r="CY226">
        <v>0.34110000000000001</v>
      </c>
      <c r="CZ226">
        <v>1</v>
      </c>
      <c r="DA226">
        <v>2.2700000000000001E-2</v>
      </c>
      <c r="DB226">
        <v>5000</v>
      </c>
      <c r="DC226">
        <v>5000</v>
      </c>
      <c r="DD226">
        <v>5000</v>
      </c>
      <c r="DE226">
        <v>1</v>
      </c>
      <c r="DF226">
        <v>0.48730000000000001</v>
      </c>
      <c r="DG226">
        <v>88</v>
      </c>
      <c r="DH226">
        <v>5000</v>
      </c>
    </row>
    <row r="227" spans="85:112" x14ac:dyDescent="0.25">
      <c r="CG227" t="s">
        <v>639</v>
      </c>
      <c r="CH227" t="s">
        <v>3</v>
      </c>
      <c r="CI227" t="s">
        <v>29</v>
      </c>
      <c r="CJ227">
        <v>46142</v>
      </c>
      <c r="CK227">
        <v>1</v>
      </c>
      <c r="CL227">
        <v>1</v>
      </c>
      <c r="CN227">
        <v>1</v>
      </c>
      <c r="CP227">
        <v>2.5462962962962961E-4</v>
      </c>
      <c r="CQ227">
        <v>2.5462962962962961E-4</v>
      </c>
      <c r="CR227">
        <v>0.15994212962962964</v>
      </c>
      <c r="CS227">
        <v>0.1983449074074074</v>
      </c>
      <c r="CT227">
        <v>92</v>
      </c>
      <c r="CU227">
        <v>195</v>
      </c>
      <c r="CV227">
        <v>37</v>
      </c>
      <c r="CW227" t="s">
        <v>1000</v>
      </c>
      <c r="CX227">
        <v>13076</v>
      </c>
      <c r="CY227">
        <v>0.4022</v>
      </c>
      <c r="CZ227">
        <v>1</v>
      </c>
      <c r="DA227">
        <v>2.7E-2</v>
      </c>
      <c r="DB227">
        <v>3500</v>
      </c>
      <c r="DC227">
        <v>3500</v>
      </c>
      <c r="DD227">
        <v>3500</v>
      </c>
      <c r="DE227">
        <v>1</v>
      </c>
      <c r="DF227">
        <v>0.34310000000000002</v>
      </c>
      <c r="DG227">
        <v>88</v>
      </c>
      <c r="DH227">
        <v>3500</v>
      </c>
    </row>
    <row r="228" spans="85:112" x14ac:dyDescent="0.25">
      <c r="CG228" t="s">
        <v>639</v>
      </c>
      <c r="CH228" t="s">
        <v>3</v>
      </c>
      <c r="CI228" t="s">
        <v>79</v>
      </c>
      <c r="CJ228">
        <v>46136</v>
      </c>
      <c r="CK228">
        <v>1</v>
      </c>
      <c r="CL228">
        <v>1</v>
      </c>
      <c r="CM228">
        <v>1</v>
      </c>
      <c r="CP228">
        <v>9.0972222222222218E-3</v>
      </c>
      <c r="CQ228">
        <v>9.0972222222222218E-3</v>
      </c>
      <c r="CR228">
        <v>0.18292824074074074</v>
      </c>
      <c r="CS228">
        <v>0.14935185185185185</v>
      </c>
      <c r="CT228">
        <v>76</v>
      </c>
      <c r="CU228">
        <v>165</v>
      </c>
      <c r="CV228">
        <v>17</v>
      </c>
      <c r="CW228" t="s">
        <v>733</v>
      </c>
      <c r="CX228">
        <v>26934</v>
      </c>
      <c r="CY228">
        <v>0.22370000000000001</v>
      </c>
      <c r="CZ228">
        <v>1</v>
      </c>
      <c r="DA228">
        <v>5.8799999999999998E-2</v>
      </c>
      <c r="DB228">
        <v>3500</v>
      </c>
      <c r="DC228">
        <v>3500</v>
      </c>
      <c r="DG228">
        <v>88</v>
      </c>
    </row>
    <row r="229" spans="85:112" x14ac:dyDescent="0.25">
      <c r="CG229" t="s">
        <v>639</v>
      </c>
      <c r="CH229" t="s">
        <v>3</v>
      </c>
      <c r="CI229" t="s">
        <v>79</v>
      </c>
      <c r="CJ229">
        <v>46141</v>
      </c>
      <c r="CK229">
        <v>1</v>
      </c>
      <c r="CL229">
        <v>1</v>
      </c>
      <c r="CM229">
        <v>1</v>
      </c>
      <c r="CP229">
        <v>1.1597222222222222E-2</v>
      </c>
      <c r="CQ229">
        <v>1.1597222222222222E-2</v>
      </c>
      <c r="CR229">
        <v>7.346064814814815E-2</v>
      </c>
      <c r="CS229">
        <v>0.17978009259259259</v>
      </c>
      <c r="CT229">
        <v>98</v>
      </c>
      <c r="CU229">
        <v>194</v>
      </c>
      <c r="CV229">
        <v>23</v>
      </c>
      <c r="CW229" t="s">
        <v>900</v>
      </c>
      <c r="CX229">
        <v>45787</v>
      </c>
      <c r="CY229">
        <v>0.23469999999999999</v>
      </c>
      <c r="CZ229">
        <v>1</v>
      </c>
      <c r="DA229">
        <v>4.3499999999999997E-2</v>
      </c>
      <c r="DB229">
        <v>250</v>
      </c>
      <c r="DC229">
        <v>250</v>
      </c>
      <c r="DD229">
        <v>250</v>
      </c>
      <c r="DE229">
        <v>1</v>
      </c>
      <c r="DF229">
        <v>0.67320000000000002</v>
      </c>
      <c r="DG229">
        <v>88</v>
      </c>
      <c r="DH229">
        <v>250</v>
      </c>
    </row>
    <row r="230" spans="85:112" x14ac:dyDescent="0.25">
      <c r="CG230" t="s">
        <v>639</v>
      </c>
      <c r="CH230" t="s">
        <v>125</v>
      </c>
      <c r="CI230" t="s">
        <v>18</v>
      </c>
      <c r="CJ230">
        <v>46118</v>
      </c>
      <c r="CK230">
        <v>1</v>
      </c>
      <c r="CL230">
        <v>1</v>
      </c>
      <c r="CP230">
        <v>4.0625000000000001E-3</v>
      </c>
      <c r="CQ230">
        <v>4.0625000000000001E-3</v>
      </c>
      <c r="CR230">
        <v>0.24086805555555554</v>
      </c>
      <c r="CS230">
        <v>8.2905092592592586E-2</v>
      </c>
      <c r="CT230">
        <v>115</v>
      </c>
      <c r="CU230">
        <v>231</v>
      </c>
      <c r="CV230">
        <v>12</v>
      </c>
      <c r="CW230">
        <v>2.25</v>
      </c>
      <c r="CX230">
        <v>36173</v>
      </c>
      <c r="CY230">
        <v>0.1043</v>
      </c>
      <c r="CZ230">
        <v>1</v>
      </c>
      <c r="DA230">
        <v>8.3299999999999999E-2</v>
      </c>
      <c r="DB230">
        <v>1200</v>
      </c>
      <c r="DC230">
        <v>1200</v>
      </c>
      <c r="DD230">
        <v>1200</v>
      </c>
      <c r="DE230">
        <v>1</v>
      </c>
      <c r="DF230">
        <v>0.30869999999999997</v>
      </c>
      <c r="DG230">
        <v>86</v>
      </c>
      <c r="DH230">
        <v>1200</v>
      </c>
    </row>
    <row r="231" spans="85:112" x14ac:dyDescent="0.25">
      <c r="CG231" t="s">
        <v>639</v>
      </c>
      <c r="CH231" t="s">
        <v>125</v>
      </c>
      <c r="CI231" t="s">
        <v>60</v>
      </c>
      <c r="CJ231">
        <v>46125</v>
      </c>
      <c r="CK231">
        <v>1</v>
      </c>
      <c r="CL231">
        <v>1</v>
      </c>
      <c r="CM231">
        <v>1</v>
      </c>
      <c r="CP231">
        <v>1.2291666666666666E-2</v>
      </c>
      <c r="CQ231">
        <v>1.2291666666666666E-2</v>
      </c>
      <c r="CR231">
        <v>0.21577546296296296</v>
      </c>
      <c r="CS231">
        <v>0.10140046296296296</v>
      </c>
      <c r="CT231">
        <v>105</v>
      </c>
      <c r="CU231">
        <v>132</v>
      </c>
      <c r="CV231">
        <v>7</v>
      </c>
      <c r="CW231" t="s">
        <v>684</v>
      </c>
      <c r="CX231">
        <v>30348</v>
      </c>
      <c r="CY231">
        <v>6.6699999999999995E-2</v>
      </c>
      <c r="CZ231">
        <v>1</v>
      </c>
      <c r="DA231">
        <v>0.1429</v>
      </c>
      <c r="DB231">
        <v>3045</v>
      </c>
      <c r="DC231">
        <v>3045</v>
      </c>
      <c r="DG231">
        <v>86</v>
      </c>
    </row>
    <row r="232" spans="85:112" x14ac:dyDescent="0.25">
      <c r="CG232" t="s">
        <v>639</v>
      </c>
      <c r="CH232" t="s">
        <v>125</v>
      </c>
      <c r="CI232" t="s">
        <v>12</v>
      </c>
      <c r="CJ232">
        <v>46125</v>
      </c>
      <c r="CK232">
        <v>1</v>
      </c>
      <c r="CL232">
        <v>1</v>
      </c>
      <c r="CN232">
        <v>1</v>
      </c>
      <c r="CP232">
        <v>2.6620370370370372E-4</v>
      </c>
      <c r="CQ232">
        <v>2.6620370370370372E-4</v>
      </c>
      <c r="CR232">
        <v>0.22041666666666668</v>
      </c>
      <c r="CS232">
        <v>0.11748842592592593</v>
      </c>
      <c r="CT232">
        <v>115</v>
      </c>
      <c r="CU232">
        <v>255</v>
      </c>
      <c r="CV232">
        <v>31</v>
      </c>
      <c r="CW232" t="s">
        <v>1001</v>
      </c>
      <c r="CX232">
        <v>21782</v>
      </c>
      <c r="CY232">
        <v>0.26960000000000001</v>
      </c>
      <c r="CZ232">
        <v>1</v>
      </c>
      <c r="DA232">
        <v>3.2300000000000002E-2</v>
      </c>
      <c r="DB232">
        <v>450</v>
      </c>
      <c r="DC232">
        <v>450</v>
      </c>
      <c r="DG232">
        <v>86</v>
      </c>
    </row>
    <row r="233" spans="85:112" x14ac:dyDescent="0.25">
      <c r="CG233" t="s">
        <v>639</v>
      </c>
      <c r="CH233" t="s">
        <v>125</v>
      </c>
      <c r="CI233" t="s">
        <v>12</v>
      </c>
      <c r="CJ233">
        <v>46142</v>
      </c>
      <c r="CK233">
        <v>1</v>
      </c>
      <c r="CL233">
        <v>1</v>
      </c>
      <c r="CN233">
        <v>1</v>
      </c>
      <c r="CP233">
        <v>7.1759259259259259E-4</v>
      </c>
      <c r="CQ233">
        <v>7.1759259259259259E-4</v>
      </c>
      <c r="CR233">
        <v>0.20076388888888888</v>
      </c>
      <c r="CS233">
        <v>0.17652777777777778</v>
      </c>
      <c r="CT233">
        <v>75</v>
      </c>
      <c r="CU233">
        <v>147</v>
      </c>
      <c r="CV233">
        <v>14</v>
      </c>
      <c r="CW233" t="s">
        <v>808</v>
      </c>
      <c r="CX233">
        <v>23351</v>
      </c>
      <c r="CY233">
        <v>0.1867</v>
      </c>
      <c r="CZ233">
        <v>2</v>
      </c>
      <c r="DA233">
        <v>0.1429</v>
      </c>
      <c r="DB233">
        <v>1550</v>
      </c>
      <c r="DC233">
        <v>775</v>
      </c>
      <c r="DD233">
        <v>1550</v>
      </c>
      <c r="DE233">
        <v>1</v>
      </c>
      <c r="DF233">
        <v>0.11650000000000001</v>
      </c>
      <c r="DG233">
        <v>86</v>
      </c>
      <c r="DH233">
        <v>775</v>
      </c>
    </row>
    <row r="234" spans="85:112" x14ac:dyDescent="0.25">
      <c r="CG234" t="s">
        <v>639</v>
      </c>
      <c r="CH234" t="s">
        <v>125</v>
      </c>
      <c r="CI234" t="s">
        <v>122</v>
      </c>
      <c r="CJ234">
        <v>46121</v>
      </c>
      <c r="CK234">
        <v>1</v>
      </c>
      <c r="CL234">
        <v>1</v>
      </c>
      <c r="CM234">
        <v>1</v>
      </c>
      <c r="CP234">
        <v>2.1087962962962965E-2</v>
      </c>
      <c r="CQ234">
        <v>2.1087962962962965E-2</v>
      </c>
      <c r="CR234">
        <v>0.30098379629629629</v>
      </c>
      <c r="CS234">
        <v>9.0763888888888894E-2</v>
      </c>
      <c r="CT234">
        <v>60</v>
      </c>
      <c r="CU234">
        <v>194</v>
      </c>
      <c r="CV234">
        <v>8</v>
      </c>
      <c r="CW234">
        <v>1.25</v>
      </c>
      <c r="CX234">
        <v>18324</v>
      </c>
      <c r="CY234">
        <v>0.1333</v>
      </c>
      <c r="CZ234">
        <v>1</v>
      </c>
      <c r="DA234">
        <v>0.125</v>
      </c>
      <c r="DB234">
        <v>600</v>
      </c>
      <c r="DC234">
        <v>600</v>
      </c>
      <c r="DG234">
        <v>86</v>
      </c>
    </row>
    <row r="235" spans="85:112" x14ac:dyDescent="0.25">
      <c r="CG235" t="s">
        <v>639</v>
      </c>
      <c r="CH235" t="s">
        <v>125</v>
      </c>
      <c r="CI235" t="s">
        <v>75</v>
      </c>
      <c r="CJ235">
        <v>46142</v>
      </c>
      <c r="CK235">
        <v>1</v>
      </c>
      <c r="CL235">
        <v>1</v>
      </c>
      <c r="CM235">
        <v>1</v>
      </c>
      <c r="CP235">
        <v>1.1342592592592593E-2</v>
      </c>
      <c r="CQ235">
        <v>1.1342592592592593E-2</v>
      </c>
      <c r="CR235">
        <v>0.19680555555555557</v>
      </c>
      <c r="CS235">
        <v>0.16092592592592592</v>
      </c>
      <c r="CT235">
        <v>62</v>
      </c>
      <c r="CU235">
        <v>166</v>
      </c>
      <c r="CV235">
        <v>25</v>
      </c>
      <c r="CW235">
        <v>2.64</v>
      </c>
      <c r="CX235">
        <v>25206</v>
      </c>
      <c r="CY235">
        <v>0.4032</v>
      </c>
      <c r="CZ235">
        <v>3</v>
      </c>
      <c r="DA235">
        <v>0.12</v>
      </c>
      <c r="DB235">
        <v>4334</v>
      </c>
      <c r="DC235">
        <v>1445</v>
      </c>
      <c r="DD235">
        <v>4334</v>
      </c>
      <c r="DE235">
        <v>1</v>
      </c>
      <c r="DF235">
        <v>0.18779999999999999</v>
      </c>
      <c r="DG235">
        <v>86</v>
      </c>
      <c r="DH235">
        <v>1445</v>
      </c>
    </row>
    <row r="236" spans="85:112" x14ac:dyDescent="0.25">
      <c r="CG236" t="s">
        <v>639</v>
      </c>
      <c r="CH236" t="s">
        <v>125</v>
      </c>
      <c r="CI236" t="s">
        <v>59</v>
      </c>
      <c r="CJ236">
        <v>46142</v>
      </c>
      <c r="CK236">
        <v>1</v>
      </c>
      <c r="CL236">
        <v>1</v>
      </c>
      <c r="CM236">
        <v>1</v>
      </c>
      <c r="CP236">
        <v>6.875E-3</v>
      </c>
      <c r="CQ236">
        <v>6.875E-3</v>
      </c>
      <c r="CR236">
        <v>0.17734953703703704</v>
      </c>
      <c r="CS236">
        <v>0.2051736111111111</v>
      </c>
      <c r="CT236">
        <v>174</v>
      </c>
      <c r="CU236">
        <v>290</v>
      </c>
      <c r="CV236">
        <v>13</v>
      </c>
      <c r="CW236" t="s">
        <v>1002</v>
      </c>
      <c r="CX236">
        <v>48310</v>
      </c>
      <c r="CY236">
        <v>7.4700000000000003E-2</v>
      </c>
      <c r="CZ236">
        <v>2</v>
      </c>
      <c r="DA236">
        <v>0.15379999999999999</v>
      </c>
      <c r="DB236">
        <v>10650</v>
      </c>
      <c r="DC236">
        <v>5325</v>
      </c>
      <c r="DD236">
        <v>10650</v>
      </c>
      <c r="DE236">
        <v>1</v>
      </c>
      <c r="DF236">
        <v>0.1139</v>
      </c>
      <c r="DG236">
        <v>86</v>
      </c>
      <c r="DH236">
        <v>5325</v>
      </c>
    </row>
    <row r="237" spans="85:112" x14ac:dyDescent="0.25">
      <c r="CG237" t="s">
        <v>639</v>
      </c>
      <c r="CH237" t="s">
        <v>2</v>
      </c>
      <c r="CI237" t="s">
        <v>13</v>
      </c>
      <c r="CJ237">
        <v>46129</v>
      </c>
      <c r="CK237">
        <v>1</v>
      </c>
      <c r="CL237">
        <v>1</v>
      </c>
      <c r="CN237">
        <v>1</v>
      </c>
      <c r="CP237">
        <v>6.9444444444444444E-5</v>
      </c>
      <c r="CQ237">
        <v>6.9444444444444444E-5</v>
      </c>
      <c r="CR237">
        <v>0.17121527777777779</v>
      </c>
      <c r="CS237">
        <v>9.8518518518518519E-2</v>
      </c>
      <c r="CT237">
        <v>48</v>
      </c>
      <c r="CU237">
        <v>107</v>
      </c>
      <c r="CV237">
        <v>18</v>
      </c>
      <c r="CW237" t="s">
        <v>1003</v>
      </c>
      <c r="CX237">
        <v>30954</v>
      </c>
      <c r="CY237">
        <v>0.375</v>
      </c>
      <c r="CZ237">
        <v>2</v>
      </c>
      <c r="DA237">
        <v>0.1111</v>
      </c>
      <c r="DB237">
        <v>12500</v>
      </c>
      <c r="DC237">
        <v>6250</v>
      </c>
      <c r="DD237">
        <v>12500</v>
      </c>
      <c r="DE237">
        <v>1</v>
      </c>
      <c r="DF237">
        <v>0.15110000000000001</v>
      </c>
      <c r="DG237">
        <v>86</v>
      </c>
      <c r="DH237">
        <v>6250</v>
      </c>
    </row>
    <row r="238" spans="85:112" x14ac:dyDescent="0.25">
      <c r="CG238" t="s">
        <v>639</v>
      </c>
      <c r="CH238" t="s">
        <v>2</v>
      </c>
      <c r="CI238" t="s">
        <v>23</v>
      </c>
      <c r="CJ238">
        <v>46132</v>
      </c>
      <c r="CK238">
        <v>1</v>
      </c>
      <c r="CL238">
        <v>1</v>
      </c>
      <c r="CN238">
        <v>1</v>
      </c>
      <c r="CP238">
        <v>2.3611111111111111E-3</v>
      </c>
      <c r="CQ238">
        <v>2.3611111111111111E-3</v>
      </c>
      <c r="CR238">
        <v>0.20975694444444445</v>
      </c>
      <c r="CS238">
        <v>0.13138888888888889</v>
      </c>
      <c r="CT238">
        <v>100</v>
      </c>
      <c r="CU238">
        <v>204</v>
      </c>
      <c r="CV238">
        <v>22</v>
      </c>
      <c r="CW238" t="s">
        <v>811</v>
      </c>
      <c r="CX238">
        <v>28259</v>
      </c>
      <c r="CY238">
        <v>0.22</v>
      </c>
      <c r="CZ238">
        <v>1</v>
      </c>
      <c r="DA238">
        <v>4.5499999999999999E-2</v>
      </c>
      <c r="DB238">
        <v>5000</v>
      </c>
      <c r="DC238">
        <v>5000</v>
      </c>
      <c r="DD238">
        <v>5000</v>
      </c>
      <c r="DE238">
        <v>1</v>
      </c>
      <c r="DF238">
        <v>0.1104</v>
      </c>
      <c r="DG238">
        <v>86</v>
      </c>
      <c r="DH238">
        <v>5000</v>
      </c>
    </row>
    <row r="239" spans="85:112" x14ac:dyDescent="0.25">
      <c r="CG239" t="s">
        <v>639</v>
      </c>
      <c r="CH239" t="s">
        <v>2</v>
      </c>
      <c r="CI239" t="s">
        <v>23</v>
      </c>
      <c r="CJ239">
        <v>46142</v>
      </c>
      <c r="CK239">
        <v>1</v>
      </c>
      <c r="CL239">
        <v>1</v>
      </c>
      <c r="CM239">
        <v>1</v>
      </c>
      <c r="CP239">
        <v>1.0532407407407407E-2</v>
      </c>
      <c r="CQ239">
        <v>1.0532407407407407E-2</v>
      </c>
      <c r="CR239">
        <v>0.11223379629629629</v>
      </c>
      <c r="CS239">
        <v>0.23982638888888888</v>
      </c>
      <c r="CT239">
        <v>60</v>
      </c>
      <c r="CU239">
        <v>128</v>
      </c>
      <c r="CV239">
        <v>22</v>
      </c>
      <c r="CW239" t="s">
        <v>878</v>
      </c>
      <c r="CX239">
        <v>36730</v>
      </c>
      <c r="CY239">
        <v>0.36670000000000003</v>
      </c>
      <c r="CZ239">
        <v>2</v>
      </c>
      <c r="DA239">
        <v>9.0899999999999995E-2</v>
      </c>
      <c r="DB239">
        <v>11588</v>
      </c>
      <c r="DC239">
        <v>5794</v>
      </c>
      <c r="DD239">
        <v>11588</v>
      </c>
      <c r="DE239">
        <v>1</v>
      </c>
      <c r="DF239">
        <v>0.1447</v>
      </c>
      <c r="DG239">
        <v>86</v>
      </c>
      <c r="DH239">
        <v>5794</v>
      </c>
    </row>
    <row r="240" spans="85:112" x14ac:dyDescent="0.25">
      <c r="CG240" t="s">
        <v>639</v>
      </c>
      <c r="CH240" t="s">
        <v>2</v>
      </c>
      <c r="CI240" t="s">
        <v>25</v>
      </c>
      <c r="CJ240">
        <v>46119</v>
      </c>
      <c r="CK240">
        <v>1</v>
      </c>
      <c r="CL240">
        <v>1</v>
      </c>
      <c r="CN240">
        <v>1</v>
      </c>
      <c r="CP240">
        <v>3.1134259259259257E-3</v>
      </c>
      <c r="CQ240">
        <v>3.1134259259259257E-3</v>
      </c>
      <c r="CR240">
        <v>0.20732638888888888</v>
      </c>
      <c r="CS240">
        <v>0.14966435185185184</v>
      </c>
      <c r="CT240">
        <v>80</v>
      </c>
      <c r="CU240">
        <v>151</v>
      </c>
      <c r="CV240">
        <v>12</v>
      </c>
      <c r="CW240">
        <v>2</v>
      </c>
      <c r="CX240">
        <v>20091</v>
      </c>
      <c r="CY240">
        <v>0.15</v>
      </c>
      <c r="CZ240">
        <v>1</v>
      </c>
      <c r="DA240">
        <v>8.3299999999999999E-2</v>
      </c>
      <c r="DB240">
        <v>5000</v>
      </c>
      <c r="DC240">
        <v>5000</v>
      </c>
      <c r="DD240">
        <v>5000</v>
      </c>
      <c r="DE240">
        <v>1</v>
      </c>
      <c r="DF240">
        <v>0.10290000000000001</v>
      </c>
      <c r="DG240">
        <v>86</v>
      </c>
      <c r="DH240">
        <v>5000</v>
      </c>
    </row>
    <row r="241" spans="85:112" x14ac:dyDescent="0.25">
      <c r="CG241" t="s">
        <v>639</v>
      </c>
      <c r="CH241" t="s">
        <v>6</v>
      </c>
      <c r="CI241" t="s">
        <v>105</v>
      </c>
      <c r="CJ241">
        <v>46134</v>
      </c>
      <c r="CK241">
        <v>1</v>
      </c>
      <c r="CL241">
        <v>1</v>
      </c>
      <c r="CN241">
        <v>1</v>
      </c>
      <c r="CP241">
        <v>1.8634259259259259E-3</v>
      </c>
      <c r="CQ241">
        <v>1.8634259259259259E-3</v>
      </c>
      <c r="CR241">
        <v>0.19210648148148149</v>
      </c>
      <c r="CS241">
        <v>0.15505787037037036</v>
      </c>
      <c r="CT241">
        <v>83</v>
      </c>
      <c r="CU241">
        <v>143</v>
      </c>
      <c r="CV241">
        <v>22</v>
      </c>
      <c r="CW241" t="s">
        <v>703</v>
      </c>
      <c r="CX241">
        <v>50068</v>
      </c>
      <c r="CY241">
        <v>0.2651</v>
      </c>
      <c r="CZ241">
        <v>1</v>
      </c>
      <c r="DA241">
        <v>4.5499999999999999E-2</v>
      </c>
      <c r="DB241">
        <v>240</v>
      </c>
      <c r="DC241">
        <v>240</v>
      </c>
      <c r="DD241">
        <v>240</v>
      </c>
      <c r="DE241">
        <v>1</v>
      </c>
      <c r="DG241">
        <v>86</v>
      </c>
      <c r="DH241">
        <v>240</v>
      </c>
    </row>
    <row r="242" spans="85:112" x14ac:dyDescent="0.25">
      <c r="CG242" t="s">
        <v>639</v>
      </c>
      <c r="CH242" t="s">
        <v>6</v>
      </c>
      <c r="CI242" t="s">
        <v>35</v>
      </c>
      <c r="CJ242">
        <v>46126</v>
      </c>
      <c r="CK242">
        <v>1</v>
      </c>
      <c r="CL242">
        <v>1</v>
      </c>
      <c r="CN242">
        <v>1</v>
      </c>
      <c r="CP242">
        <v>1.273148148148148E-4</v>
      </c>
      <c r="CQ242">
        <v>1.273148148148148E-4</v>
      </c>
      <c r="CR242">
        <v>0.15065972222222221</v>
      </c>
      <c r="CS242">
        <v>0.19289351851851852</v>
      </c>
      <c r="CT242">
        <v>95</v>
      </c>
      <c r="CU242">
        <v>180</v>
      </c>
      <c r="CV242">
        <v>30</v>
      </c>
      <c r="CW242">
        <v>1.7</v>
      </c>
      <c r="CX242">
        <v>21931</v>
      </c>
      <c r="CY242">
        <v>0.31580000000000003</v>
      </c>
      <c r="CZ242">
        <v>1</v>
      </c>
      <c r="DA242">
        <v>3.3300000000000003E-2</v>
      </c>
      <c r="DB242">
        <v>280</v>
      </c>
      <c r="DC242">
        <v>280</v>
      </c>
      <c r="DD242">
        <v>100</v>
      </c>
      <c r="DE242">
        <v>0.35709999999999997</v>
      </c>
      <c r="DF242">
        <v>0.55859999999999999</v>
      </c>
      <c r="DG242">
        <v>86</v>
      </c>
      <c r="DH242">
        <v>100</v>
      </c>
    </row>
    <row r="243" spans="85:112" x14ac:dyDescent="0.25">
      <c r="CG243" t="s">
        <v>639</v>
      </c>
      <c r="CH243" t="s">
        <v>6</v>
      </c>
      <c r="CI243" t="s">
        <v>35</v>
      </c>
      <c r="CJ243">
        <v>46128</v>
      </c>
      <c r="CK243">
        <v>1</v>
      </c>
      <c r="CL243">
        <v>1</v>
      </c>
      <c r="CN243">
        <v>1</v>
      </c>
      <c r="CP243">
        <v>4.6296296296296294E-5</v>
      </c>
      <c r="CQ243">
        <v>4.6296296296296294E-5</v>
      </c>
      <c r="CR243">
        <v>0.25697916666666665</v>
      </c>
      <c r="CS243">
        <v>8.2245370370370371E-2</v>
      </c>
      <c r="CT243">
        <v>98</v>
      </c>
      <c r="CU243">
        <v>184</v>
      </c>
      <c r="CV243">
        <v>28</v>
      </c>
      <c r="CW243">
        <v>2</v>
      </c>
      <c r="CX243">
        <v>17808</v>
      </c>
      <c r="CY243">
        <v>0.28570000000000001</v>
      </c>
      <c r="CZ243">
        <v>2</v>
      </c>
      <c r="DA243">
        <v>7.1400000000000005E-2</v>
      </c>
      <c r="DB243">
        <v>1700</v>
      </c>
      <c r="DC243">
        <v>850</v>
      </c>
      <c r="DD243">
        <v>1700</v>
      </c>
      <c r="DE243">
        <v>1</v>
      </c>
      <c r="DF243">
        <v>0.56610000000000005</v>
      </c>
      <c r="DG243">
        <v>86</v>
      </c>
      <c r="DH243">
        <v>850</v>
      </c>
    </row>
    <row r="244" spans="85:112" x14ac:dyDescent="0.25">
      <c r="CG244" t="s">
        <v>639</v>
      </c>
      <c r="CH244" t="s">
        <v>6</v>
      </c>
      <c r="CI244" t="s">
        <v>97</v>
      </c>
      <c r="CJ244">
        <v>46120</v>
      </c>
      <c r="CK244">
        <v>1</v>
      </c>
      <c r="CL244">
        <v>1</v>
      </c>
      <c r="CN244">
        <v>1</v>
      </c>
      <c r="CP244">
        <v>5.7870370370370373E-5</v>
      </c>
      <c r="CQ244">
        <v>5.7870370370370373E-5</v>
      </c>
      <c r="CR244">
        <v>0.22846064814814815</v>
      </c>
      <c r="CS244">
        <v>0.13444444444444445</v>
      </c>
      <c r="CT244">
        <v>148</v>
      </c>
      <c r="CU244">
        <v>246</v>
      </c>
      <c r="CV244">
        <v>23</v>
      </c>
      <c r="CW244" t="s">
        <v>753</v>
      </c>
      <c r="CX244">
        <v>16163</v>
      </c>
      <c r="CY244">
        <v>0.15540000000000001</v>
      </c>
      <c r="CZ244">
        <v>3</v>
      </c>
      <c r="DA244">
        <v>0.13039999999999999</v>
      </c>
      <c r="DB244">
        <v>2850</v>
      </c>
      <c r="DC244">
        <v>950</v>
      </c>
      <c r="DD244">
        <v>2850</v>
      </c>
      <c r="DE244">
        <v>1</v>
      </c>
      <c r="DF244">
        <v>0.159</v>
      </c>
      <c r="DG244">
        <v>86</v>
      </c>
      <c r="DH244">
        <v>950</v>
      </c>
    </row>
    <row r="245" spans="85:112" x14ac:dyDescent="0.25">
      <c r="CG245" t="s">
        <v>639</v>
      </c>
      <c r="CH245" t="s">
        <v>6</v>
      </c>
      <c r="CI245" t="s">
        <v>76</v>
      </c>
      <c r="CJ245">
        <v>46128</v>
      </c>
      <c r="CK245">
        <v>1</v>
      </c>
      <c r="CL245">
        <v>1</v>
      </c>
      <c r="CN245">
        <v>1</v>
      </c>
      <c r="CP245">
        <v>0</v>
      </c>
      <c r="CQ245">
        <v>0</v>
      </c>
      <c r="CR245">
        <v>0.2482638888888889</v>
      </c>
      <c r="CS245">
        <v>0.13849537037037038</v>
      </c>
      <c r="CT245">
        <v>126</v>
      </c>
      <c r="CU245">
        <v>180</v>
      </c>
      <c r="CV245">
        <v>28</v>
      </c>
      <c r="CW245" t="s">
        <v>710</v>
      </c>
      <c r="CX245">
        <v>25897</v>
      </c>
      <c r="CY245">
        <v>0.22220000000000001</v>
      </c>
      <c r="CZ245">
        <v>2</v>
      </c>
      <c r="DA245">
        <v>7.1400000000000005E-2</v>
      </c>
      <c r="DB245">
        <v>3550</v>
      </c>
      <c r="DC245">
        <v>1775</v>
      </c>
      <c r="DD245">
        <v>3550</v>
      </c>
      <c r="DE245">
        <v>1</v>
      </c>
      <c r="DF245">
        <v>0.44059999999999999</v>
      </c>
      <c r="DG245">
        <v>86</v>
      </c>
      <c r="DH245">
        <v>1775</v>
      </c>
    </row>
    <row r="246" spans="85:112" x14ac:dyDescent="0.25">
      <c r="CG246" t="s">
        <v>639</v>
      </c>
      <c r="CH246" t="s">
        <v>6</v>
      </c>
      <c r="CI246" t="s">
        <v>76</v>
      </c>
      <c r="CJ246">
        <v>46135</v>
      </c>
      <c r="CK246">
        <v>1</v>
      </c>
      <c r="CL246">
        <v>1</v>
      </c>
      <c r="CN246">
        <v>1</v>
      </c>
      <c r="CP246">
        <v>0</v>
      </c>
      <c r="CQ246">
        <v>0</v>
      </c>
      <c r="CR246">
        <v>0.17782407407407408</v>
      </c>
      <c r="CS246">
        <v>0.12797453703703704</v>
      </c>
      <c r="CT246">
        <v>82</v>
      </c>
      <c r="CU246">
        <v>127</v>
      </c>
      <c r="CV246">
        <v>15</v>
      </c>
      <c r="CW246" t="s">
        <v>744</v>
      </c>
      <c r="CX246">
        <v>17571</v>
      </c>
      <c r="CY246">
        <v>0.18290000000000001</v>
      </c>
      <c r="CZ246">
        <v>2</v>
      </c>
      <c r="DA246">
        <v>0.1333</v>
      </c>
      <c r="DB246">
        <v>7270</v>
      </c>
      <c r="DC246">
        <v>3635</v>
      </c>
      <c r="DD246">
        <v>1000</v>
      </c>
      <c r="DE246">
        <v>0.1376</v>
      </c>
      <c r="DF246">
        <v>5.7500000000000002E-2</v>
      </c>
      <c r="DG246">
        <v>86</v>
      </c>
      <c r="DH246">
        <v>1000</v>
      </c>
    </row>
    <row r="247" spans="85:112" x14ac:dyDescent="0.25">
      <c r="CG247" t="s">
        <v>639</v>
      </c>
      <c r="CH247" t="s">
        <v>7</v>
      </c>
      <c r="CI247" t="s">
        <v>109</v>
      </c>
      <c r="CJ247">
        <v>46126</v>
      </c>
      <c r="CK247">
        <v>1</v>
      </c>
      <c r="CL247">
        <v>1</v>
      </c>
      <c r="CN247">
        <v>1</v>
      </c>
      <c r="CP247">
        <v>2.2106481481481482E-3</v>
      </c>
      <c r="CQ247">
        <v>2.2106481481481482E-3</v>
      </c>
      <c r="CR247">
        <v>0.20744212962962963</v>
      </c>
      <c r="CS247">
        <v>0.1456712962962963</v>
      </c>
      <c r="CT247">
        <v>83</v>
      </c>
      <c r="CU247">
        <v>156</v>
      </c>
      <c r="CV247">
        <v>22</v>
      </c>
      <c r="CW247" t="s">
        <v>686</v>
      </c>
      <c r="CX247">
        <v>19509</v>
      </c>
      <c r="CY247">
        <v>0.2651</v>
      </c>
      <c r="CZ247">
        <v>1</v>
      </c>
      <c r="DA247">
        <v>4.5499999999999999E-2</v>
      </c>
      <c r="DB247">
        <v>5000</v>
      </c>
      <c r="DC247">
        <v>5000</v>
      </c>
      <c r="DD247">
        <v>5000</v>
      </c>
      <c r="DE247">
        <v>1</v>
      </c>
      <c r="DF247">
        <v>0.11650000000000001</v>
      </c>
      <c r="DG247">
        <v>86</v>
      </c>
      <c r="DH247">
        <v>5000</v>
      </c>
    </row>
    <row r="248" spans="85:112" x14ac:dyDescent="0.25">
      <c r="CG248" t="s">
        <v>639</v>
      </c>
      <c r="CH248" t="s">
        <v>7</v>
      </c>
      <c r="CI248" t="s">
        <v>495</v>
      </c>
      <c r="CJ248">
        <v>46136</v>
      </c>
      <c r="CK248">
        <v>1</v>
      </c>
      <c r="CL248">
        <v>1</v>
      </c>
      <c r="CM248">
        <v>1</v>
      </c>
      <c r="CP248">
        <v>4.2245370370370371E-3</v>
      </c>
      <c r="CQ248">
        <v>4.2245370370370371E-3</v>
      </c>
      <c r="CR248">
        <v>0.17520833333333333</v>
      </c>
      <c r="CS248">
        <v>0.1736574074074074</v>
      </c>
      <c r="CT248">
        <v>96</v>
      </c>
      <c r="CU248">
        <v>203</v>
      </c>
      <c r="CV248">
        <v>30</v>
      </c>
      <c r="CW248" t="s">
        <v>708</v>
      </c>
      <c r="CX248">
        <v>27755</v>
      </c>
      <c r="CY248">
        <v>0.3125</v>
      </c>
      <c r="CZ248">
        <v>6</v>
      </c>
      <c r="DA248">
        <v>0.2</v>
      </c>
      <c r="DB248">
        <v>4940</v>
      </c>
      <c r="DC248">
        <v>823</v>
      </c>
      <c r="DD248">
        <v>3740</v>
      </c>
      <c r="DE248">
        <v>0.7571</v>
      </c>
      <c r="DF248">
        <v>0.12470000000000001</v>
      </c>
      <c r="DG248">
        <v>86</v>
      </c>
      <c r="DH248">
        <v>935</v>
      </c>
    </row>
    <row r="249" spans="85:112" x14ac:dyDescent="0.25">
      <c r="CG249" t="s">
        <v>639</v>
      </c>
      <c r="CH249" t="s">
        <v>7</v>
      </c>
      <c r="CI249" t="s">
        <v>599</v>
      </c>
      <c r="CJ249">
        <v>46139</v>
      </c>
      <c r="CK249">
        <v>1</v>
      </c>
      <c r="CL249">
        <v>1</v>
      </c>
      <c r="CN249">
        <v>1</v>
      </c>
      <c r="CP249">
        <v>1.8518518518518518E-4</v>
      </c>
      <c r="CQ249">
        <v>1.8518518518518518E-4</v>
      </c>
      <c r="CR249">
        <v>0.19087962962962962</v>
      </c>
      <c r="CS249">
        <v>0.1633449074074074</v>
      </c>
      <c r="CT249">
        <v>113</v>
      </c>
      <c r="CU249">
        <v>152</v>
      </c>
      <c r="CV249">
        <v>29</v>
      </c>
      <c r="CW249" t="s">
        <v>977</v>
      </c>
      <c r="CX249">
        <v>9451</v>
      </c>
      <c r="CY249">
        <v>0.25659999999999999</v>
      </c>
      <c r="CZ249">
        <v>1</v>
      </c>
      <c r="DA249">
        <v>3.4500000000000003E-2</v>
      </c>
      <c r="DB249">
        <v>250</v>
      </c>
      <c r="DC249">
        <v>250</v>
      </c>
      <c r="DD249">
        <v>250</v>
      </c>
      <c r="DE249">
        <v>1</v>
      </c>
      <c r="DF249">
        <v>0.20250000000000001</v>
      </c>
      <c r="DG249">
        <v>86</v>
      </c>
      <c r="DH249">
        <v>250</v>
      </c>
    </row>
    <row r="250" spans="85:112" x14ac:dyDescent="0.25">
      <c r="CG250" t="s">
        <v>639</v>
      </c>
      <c r="CH250" t="s">
        <v>7</v>
      </c>
      <c r="CI250" t="s">
        <v>565</v>
      </c>
      <c r="CJ250">
        <v>46119</v>
      </c>
      <c r="CK250">
        <v>1</v>
      </c>
      <c r="CL250">
        <v>1</v>
      </c>
      <c r="CN250">
        <v>1</v>
      </c>
      <c r="CP250">
        <v>2.8935185185185184E-4</v>
      </c>
      <c r="CQ250">
        <v>2.8935185185185184E-4</v>
      </c>
      <c r="CR250">
        <v>0.23848379629629629</v>
      </c>
      <c r="CS250">
        <v>0.14336805555555557</v>
      </c>
      <c r="CT250">
        <v>140</v>
      </c>
      <c r="CU250">
        <v>281</v>
      </c>
      <c r="CV250">
        <v>61</v>
      </c>
      <c r="CW250" t="s">
        <v>1004</v>
      </c>
      <c r="CX250">
        <v>9047</v>
      </c>
      <c r="CY250">
        <v>0.43569999999999998</v>
      </c>
      <c r="CZ250">
        <v>2</v>
      </c>
      <c r="DA250">
        <v>3.2800000000000003E-2</v>
      </c>
      <c r="DB250">
        <v>345</v>
      </c>
      <c r="DC250">
        <v>173</v>
      </c>
      <c r="DD250">
        <v>335</v>
      </c>
      <c r="DE250">
        <v>0.97050000000000003</v>
      </c>
      <c r="DG250">
        <v>86</v>
      </c>
      <c r="DH250">
        <v>335</v>
      </c>
    </row>
    <row r="251" spans="85:112" x14ac:dyDescent="0.25">
      <c r="CG251" t="s">
        <v>639</v>
      </c>
      <c r="CH251" t="s">
        <v>7</v>
      </c>
      <c r="CI251" t="s">
        <v>77</v>
      </c>
      <c r="CJ251">
        <v>46119</v>
      </c>
      <c r="CK251">
        <v>1</v>
      </c>
      <c r="CL251">
        <v>1</v>
      </c>
      <c r="CN251">
        <v>1</v>
      </c>
      <c r="CP251">
        <v>1.3425925925925925E-3</v>
      </c>
      <c r="CQ251">
        <v>1.3425925925925925E-3</v>
      </c>
      <c r="CR251">
        <v>0.31026620370370372</v>
      </c>
      <c r="CS251">
        <v>4.8414351851851854E-2</v>
      </c>
      <c r="CT251">
        <v>117</v>
      </c>
      <c r="CU251">
        <v>190</v>
      </c>
      <c r="CV251">
        <v>35</v>
      </c>
      <c r="CW251" t="s">
        <v>846</v>
      </c>
      <c r="CX251">
        <v>19426</v>
      </c>
      <c r="CY251">
        <v>0.29909999999999998</v>
      </c>
      <c r="CZ251">
        <v>1</v>
      </c>
      <c r="DA251">
        <v>2.86E-2</v>
      </c>
      <c r="DB251">
        <v>316</v>
      </c>
      <c r="DC251">
        <v>316</v>
      </c>
      <c r="DG251">
        <v>86</v>
      </c>
    </row>
    <row r="252" spans="85:112" x14ac:dyDescent="0.25">
      <c r="CG252" t="s">
        <v>639</v>
      </c>
      <c r="CH252" t="s">
        <v>3</v>
      </c>
      <c r="CI252" t="s">
        <v>58</v>
      </c>
      <c r="CJ252">
        <v>46140</v>
      </c>
      <c r="CK252">
        <v>1</v>
      </c>
      <c r="CL252">
        <v>1</v>
      </c>
      <c r="CN252">
        <v>1</v>
      </c>
      <c r="CP252">
        <v>8.1018518518518516E-5</v>
      </c>
      <c r="CQ252">
        <v>8.1018518518518516E-5</v>
      </c>
      <c r="CR252">
        <v>0.17456018518518518</v>
      </c>
      <c r="CS252">
        <v>0.15710648148148149</v>
      </c>
      <c r="CT252">
        <v>92</v>
      </c>
      <c r="CU252">
        <v>219</v>
      </c>
      <c r="CV252">
        <v>26</v>
      </c>
      <c r="CW252">
        <v>2</v>
      </c>
      <c r="CX252">
        <v>36700</v>
      </c>
      <c r="CY252">
        <v>0.28260000000000002</v>
      </c>
      <c r="CZ252">
        <v>1</v>
      </c>
      <c r="DA252">
        <v>3.85E-2</v>
      </c>
      <c r="DB252">
        <v>7000</v>
      </c>
      <c r="DC252">
        <v>7000</v>
      </c>
      <c r="DD252">
        <v>7000</v>
      </c>
      <c r="DE252">
        <v>1</v>
      </c>
      <c r="DF252">
        <v>9.8799999999999999E-2</v>
      </c>
      <c r="DG252">
        <v>86</v>
      </c>
      <c r="DH252">
        <v>7000</v>
      </c>
    </row>
    <row r="253" spans="85:112" x14ac:dyDescent="0.25">
      <c r="CG253" t="s">
        <v>639</v>
      </c>
      <c r="CH253" t="s">
        <v>3</v>
      </c>
      <c r="CI253" t="s">
        <v>174</v>
      </c>
      <c r="CJ253">
        <v>46135</v>
      </c>
      <c r="CK253">
        <v>1</v>
      </c>
      <c r="CL253">
        <v>1</v>
      </c>
      <c r="CN253">
        <v>1</v>
      </c>
      <c r="CP253">
        <v>0</v>
      </c>
      <c r="CQ253">
        <v>0</v>
      </c>
      <c r="CR253">
        <v>0.19355324074074073</v>
      </c>
      <c r="CS253">
        <v>0.1458912037037037</v>
      </c>
      <c r="CT253">
        <v>179</v>
      </c>
      <c r="CU253">
        <v>235</v>
      </c>
      <c r="CV253">
        <v>16</v>
      </c>
      <c r="CW253">
        <v>1.8125</v>
      </c>
      <c r="CX253">
        <v>19361</v>
      </c>
      <c r="CY253">
        <v>8.9399999999999993E-2</v>
      </c>
      <c r="CZ253">
        <v>1</v>
      </c>
      <c r="DA253">
        <v>6.25E-2</v>
      </c>
      <c r="DB253">
        <v>225</v>
      </c>
      <c r="DC253">
        <v>225</v>
      </c>
      <c r="DG253">
        <v>86</v>
      </c>
    </row>
    <row r="254" spans="85:112" x14ac:dyDescent="0.25">
      <c r="CG254" t="s">
        <v>639</v>
      </c>
      <c r="CH254" t="s">
        <v>3</v>
      </c>
      <c r="CI254" t="s">
        <v>96</v>
      </c>
      <c r="CJ254">
        <v>46133</v>
      </c>
      <c r="CK254">
        <v>1</v>
      </c>
      <c r="CL254">
        <v>1</v>
      </c>
      <c r="CN254">
        <v>1</v>
      </c>
      <c r="CP254">
        <v>0</v>
      </c>
      <c r="CQ254">
        <v>0</v>
      </c>
      <c r="CR254">
        <v>0.23883101851851851</v>
      </c>
      <c r="CS254">
        <v>0.18481481481481482</v>
      </c>
      <c r="CT254">
        <v>121</v>
      </c>
      <c r="CU254">
        <v>226</v>
      </c>
      <c r="CV254">
        <v>45</v>
      </c>
      <c r="CW254" t="s">
        <v>754</v>
      </c>
      <c r="CX254">
        <v>16323</v>
      </c>
      <c r="CY254">
        <v>0.37190000000000001</v>
      </c>
      <c r="CZ254">
        <v>1</v>
      </c>
      <c r="DA254">
        <v>2.2200000000000001E-2</v>
      </c>
      <c r="DB254">
        <v>225</v>
      </c>
      <c r="DC254">
        <v>225</v>
      </c>
      <c r="DD254">
        <v>225</v>
      </c>
      <c r="DE254">
        <v>1</v>
      </c>
      <c r="DG254">
        <v>86</v>
      </c>
      <c r="DH254">
        <v>225</v>
      </c>
    </row>
    <row r="255" spans="85:112" x14ac:dyDescent="0.25">
      <c r="CG255" t="s">
        <v>639</v>
      </c>
      <c r="CH255" t="s">
        <v>3</v>
      </c>
      <c r="CI255" t="s">
        <v>68</v>
      </c>
      <c r="CJ255">
        <v>46136</v>
      </c>
      <c r="CK255">
        <v>1</v>
      </c>
      <c r="CL255">
        <v>1</v>
      </c>
      <c r="CN255">
        <v>1</v>
      </c>
      <c r="CP255">
        <v>3.7037037037037035E-4</v>
      </c>
      <c r="CQ255">
        <v>3.7037037037037035E-4</v>
      </c>
      <c r="CR255">
        <v>0.17649305555555556</v>
      </c>
      <c r="CS255">
        <v>0.13020833333333334</v>
      </c>
      <c r="CT255">
        <v>68</v>
      </c>
      <c r="CU255">
        <v>141</v>
      </c>
      <c r="CV255">
        <v>18</v>
      </c>
      <c r="CW255" t="s">
        <v>731</v>
      </c>
      <c r="CX255">
        <v>24548</v>
      </c>
      <c r="CY255">
        <v>0.26469999999999999</v>
      </c>
      <c r="CZ255">
        <v>1</v>
      </c>
      <c r="DA255">
        <v>5.5599999999999997E-2</v>
      </c>
      <c r="DB255">
        <v>2000</v>
      </c>
      <c r="DC255">
        <v>2000</v>
      </c>
      <c r="DG255">
        <v>86</v>
      </c>
    </row>
    <row r="256" spans="85:112" x14ac:dyDescent="0.25">
      <c r="CG256" t="s">
        <v>639</v>
      </c>
      <c r="CH256" t="s">
        <v>3</v>
      </c>
      <c r="CI256" t="s">
        <v>29</v>
      </c>
      <c r="CJ256">
        <v>46139</v>
      </c>
      <c r="CK256">
        <v>1</v>
      </c>
      <c r="CL256">
        <v>1</v>
      </c>
      <c r="CP256">
        <v>3.8888888888888888E-3</v>
      </c>
      <c r="CQ256">
        <v>3.8888888888888888E-3</v>
      </c>
      <c r="CR256">
        <v>0.15982638888888889</v>
      </c>
      <c r="CS256">
        <v>0.1776851851851852</v>
      </c>
      <c r="CT256">
        <v>90</v>
      </c>
      <c r="CU256">
        <v>205</v>
      </c>
      <c r="CV256">
        <v>24</v>
      </c>
      <c r="CW256" t="s">
        <v>741</v>
      </c>
      <c r="CX256">
        <v>18946</v>
      </c>
      <c r="CY256">
        <v>0.26669999999999999</v>
      </c>
      <c r="CZ256">
        <v>1</v>
      </c>
      <c r="DA256">
        <v>4.1700000000000001E-2</v>
      </c>
      <c r="DB256">
        <v>217</v>
      </c>
      <c r="DC256">
        <v>217</v>
      </c>
      <c r="DD256">
        <v>217</v>
      </c>
      <c r="DE256">
        <v>1</v>
      </c>
      <c r="DF256">
        <v>0.66720000000000002</v>
      </c>
      <c r="DG256">
        <v>86</v>
      </c>
      <c r="DH256">
        <v>217</v>
      </c>
    </row>
    <row r="257" spans="85:112" x14ac:dyDescent="0.25">
      <c r="CG257" t="s">
        <v>639</v>
      </c>
      <c r="CH257" t="s">
        <v>125</v>
      </c>
      <c r="CI257" t="s">
        <v>80</v>
      </c>
      <c r="CJ257">
        <v>46132</v>
      </c>
      <c r="CK257">
        <v>1</v>
      </c>
      <c r="CL257">
        <v>1</v>
      </c>
      <c r="CM257">
        <v>1</v>
      </c>
      <c r="CP257">
        <v>6.7013888888888887E-3</v>
      </c>
      <c r="CQ257">
        <v>6.7013888888888887E-3</v>
      </c>
      <c r="CR257">
        <v>0.16067129629629628</v>
      </c>
      <c r="CS257">
        <v>0.17796296296296296</v>
      </c>
      <c r="CT257">
        <v>115</v>
      </c>
      <c r="CU257">
        <v>271</v>
      </c>
      <c r="CV257">
        <v>11</v>
      </c>
      <c r="CW257" t="s">
        <v>857</v>
      </c>
      <c r="CX257">
        <v>32913</v>
      </c>
      <c r="CY257">
        <v>9.5699999999999993E-2</v>
      </c>
      <c r="CZ257">
        <v>1</v>
      </c>
      <c r="DA257">
        <v>9.0899999999999995E-2</v>
      </c>
      <c r="DB257">
        <v>2000</v>
      </c>
      <c r="DC257">
        <v>2000</v>
      </c>
      <c r="DD257">
        <v>2000</v>
      </c>
      <c r="DE257">
        <v>1</v>
      </c>
      <c r="DF257">
        <v>0.19700000000000001</v>
      </c>
      <c r="DG257">
        <v>84</v>
      </c>
      <c r="DH257">
        <v>2000</v>
      </c>
    </row>
    <row r="258" spans="85:112" x14ac:dyDescent="0.25">
      <c r="CG258" t="s">
        <v>639</v>
      </c>
      <c r="CH258" t="s">
        <v>125</v>
      </c>
      <c r="CI258" t="s">
        <v>12</v>
      </c>
      <c r="CJ258">
        <v>46140</v>
      </c>
      <c r="CK258">
        <v>1</v>
      </c>
      <c r="CL258">
        <v>1</v>
      </c>
      <c r="CN258">
        <v>1</v>
      </c>
      <c r="CP258">
        <v>2.5462962962962961E-4</v>
      </c>
      <c r="CQ258">
        <v>2.5462962962962961E-4</v>
      </c>
      <c r="CR258">
        <v>0.18363425925925925</v>
      </c>
      <c r="CS258">
        <v>0.17363425925925927</v>
      </c>
      <c r="CT258">
        <v>126</v>
      </c>
      <c r="CU258">
        <v>217</v>
      </c>
      <c r="CV258">
        <v>17</v>
      </c>
      <c r="CW258" t="s">
        <v>849</v>
      </c>
      <c r="CX258">
        <v>11677</v>
      </c>
      <c r="CY258">
        <v>0.13489999999999999</v>
      </c>
      <c r="CZ258">
        <v>1</v>
      </c>
      <c r="DA258">
        <v>5.8799999999999998E-2</v>
      </c>
      <c r="DB258">
        <v>250</v>
      </c>
      <c r="DC258">
        <v>250</v>
      </c>
      <c r="DD258">
        <v>250</v>
      </c>
      <c r="DE258">
        <v>1</v>
      </c>
      <c r="DF258">
        <v>0.26290000000000002</v>
      </c>
      <c r="DG258">
        <v>84</v>
      </c>
      <c r="DH258">
        <v>250</v>
      </c>
    </row>
    <row r="259" spans="85:112" x14ac:dyDescent="0.25">
      <c r="CG259" t="s">
        <v>639</v>
      </c>
      <c r="CH259" t="s">
        <v>125</v>
      </c>
      <c r="CI259" t="s">
        <v>26</v>
      </c>
      <c r="CJ259">
        <v>46132</v>
      </c>
      <c r="CK259">
        <v>1</v>
      </c>
      <c r="CL259">
        <v>1</v>
      </c>
      <c r="CN259">
        <v>1</v>
      </c>
      <c r="CP259">
        <v>9.2592592592592588E-5</v>
      </c>
      <c r="CQ259">
        <v>9.2592592592592588E-5</v>
      </c>
      <c r="CR259">
        <v>0.25809027777777777</v>
      </c>
      <c r="CS259">
        <v>0.10122685185185185</v>
      </c>
      <c r="CT259">
        <v>149</v>
      </c>
      <c r="CU259">
        <v>346</v>
      </c>
      <c r="CV259">
        <v>24</v>
      </c>
      <c r="CW259">
        <v>1.5</v>
      </c>
      <c r="CX259">
        <v>24713</v>
      </c>
      <c r="CY259">
        <v>0.16109999999999999</v>
      </c>
      <c r="CZ259">
        <v>1</v>
      </c>
      <c r="DA259">
        <v>4.1700000000000001E-2</v>
      </c>
      <c r="DB259">
        <v>350</v>
      </c>
      <c r="DC259">
        <v>350</v>
      </c>
      <c r="DD259">
        <v>350</v>
      </c>
      <c r="DE259">
        <v>1</v>
      </c>
      <c r="DF259">
        <v>0.73309999999999997</v>
      </c>
      <c r="DG259">
        <v>84</v>
      </c>
      <c r="DH259">
        <v>350</v>
      </c>
    </row>
    <row r="260" spans="85:112" x14ac:dyDescent="0.25">
      <c r="CG260" t="s">
        <v>639</v>
      </c>
      <c r="CH260" t="s">
        <v>125</v>
      </c>
      <c r="CI260" t="s">
        <v>26</v>
      </c>
      <c r="CJ260">
        <v>46133</v>
      </c>
      <c r="CK260">
        <v>1</v>
      </c>
      <c r="CL260">
        <v>1</v>
      </c>
      <c r="CN260">
        <v>1</v>
      </c>
      <c r="CP260">
        <v>3.7037037037037035E-4</v>
      </c>
      <c r="CQ260">
        <v>3.7037037037037035E-4</v>
      </c>
      <c r="CR260">
        <v>0.30149305555555556</v>
      </c>
      <c r="CS260">
        <v>0.13163194444444445</v>
      </c>
      <c r="CT260">
        <v>140</v>
      </c>
      <c r="CU260">
        <v>284</v>
      </c>
      <c r="CV260">
        <v>35</v>
      </c>
      <c r="CW260" t="s">
        <v>684</v>
      </c>
      <c r="CX260">
        <v>18843</v>
      </c>
      <c r="CY260">
        <v>0.25</v>
      </c>
      <c r="CZ260">
        <v>1</v>
      </c>
      <c r="DA260">
        <v>2.86E-2</v>
      </c>
      <c r="DB260">
        <v>2600</v>
      </c>
      <c r="DC260">
        <v>2600</v>
      </c>
      <c r="DD260">
        <v>2600</v>
      </c>
      <c r="DE260">
        <v>1</v>
      </c>
      <c r="DF260">
        <v>0.16569999999999999</v>
      </c>
      <c r="DG260">
        <v>84</v>
      </c>
      <c r="DH260">
        <v>2600</v>
      </c>
    </row>
    <row r="261" spans="85:112" x14ac:dyDescent="0.25">
      <c r="CG261" t="s">
        <v>639</v>
      </c>
      <c r="CH261" t="s">
        <v>125</v>
      </c>
      <c r="CI261" t="s">
        <v>59</v>
      </c>
      <c r="CJ261">
        <v>46133</v>
      </c>
      <c r="CK261">
        <v>1</v>
      </c>
      <c r="CL261">
        <v>1</v>
      </c>
      <c r="CN261">
        <v>1</v>
      </c>
      <c r="CP261">
        <v>9.6064814814814819E-4</v>
      </c>
      <c r="CQ261">
        <v>9.6064814814814819E-4</v>
      </c>
      <c r="CR261">
        <v>0.27906249999999999</v>
      </c>
      <c r="CS261">
        <v>0.12934027777777779</v>
      </c>
      <c r="CT261">
        <v>182</v>
      </c>
      <c r="CU261">
        <v>358</v>
      </c>
      <c r="CV261">
        <v>40</v>
      </c>
      <c r="CW261">
        <v>1.925</v>
      </c>
      <c r="CX261">
        <v>27351</v>
      </c>
      <c r="CY261">
        <v>0.2198</v>
      </c>
      <c r="CZ261">
        <v>2</v>
      </c>
      <c r="DA261">
        <v>0.05</v>
      </c>
      <c r="DB261">
        <v>1380</v>
      </c>
      <c r="DC261">
        <v>690</v>
      </c>
      <c r="DD261">
        <v>1300</v>
      </c>
      <c r="DE261">
        <v>0.94199999999999995</v>
      </c>
      <c r="DF261">
        <v>0.23899999999999999</v>
      </c>
      <c r="DG261">
        <v>84</v>
      </c>
      <c r="DH261">
        <v>1300</v>
      </c>
    </row>
    <row r="262" spans="85:112" x14ac:dyDescent="0.25">
      <c r="CG262" t="s">
        <v>639</v>
      </c>
      <c r="CH262" t="s">
        <v>125</v>
      </c>
      <c r="CI262" t="s">
        <v>10</v>
      </c>
      <c r="CJ262">
        <v>46126</v>
      </c>
      <c r="CK262">
        <v>1</v>
      </c>
      <c r="CL262">
        <v>1</v>
      </c>
      <c r="CN262">
        <v>1</v>
      </c>
      <c r="CP262">
        <v>1.1574074074074075E-4</v>
      </c>
      <c r="CQ262">
        <v>1.1574074074074075E-4</v>
      </c>
      <c r="CR262">
        <v>0.2645601851851852</v>
      </c>
      <c r="CS262">
        <v>0.12931712962962963</v>
      </c>
      <c r="CT262">
        <v>166</v>
      </c>
      <c r="CU262">
        <v>296</v>
      </c>
      <c r="CV262">
        <v>29</v>
      </c>
      <c r="CW262">
        <v>2</v>
      </c>
      <c r="CX262">
        <v>27429</v>
      </c>
      <c r="CY262">
        <v>0.17469999999999999</v>
      </c>
      <c r="CZ262">
        <v>1</v>
      </c>
      <c r="DA262">
        <v>3.4500000000000003E-2</v>
      </c>
      <c r="DB262">
        <v>4700</v>
      </c>
      <c r="DC262">
        <v>4700</v>
      </c>
      <c r="DD262">
        <v>4700</v>
      </c>
      <c r="DE262">
        <v>1</v>
      </c>
      <c r="DF262">
        <v>0.10150000000000001</v>
      </c>
      <c r="DG262">
        <v>84</v>
      </c>
      <c r="DH262">
        <v>4700</v>
      </c>
    </row>
    <row r="263" spans="85:112" x14ac:dyDescent="0.25">
      <c r="CG263" t="s">
        <v>639</v>
      </c>
      <c r="CH263" t="s">
        <v>125</v>
      </c>
      <c r="CI263" t="s">
        <v>10</v>
      </c>
      <c r="CJ263">
        <v>46128</v>
      </c>
      <c r="CK263">
        <v>1</v>
      </c>
      <c r="CL263">
        <v>1</v>
      </c>
      <c r="CN263">
        <v>1</v>
      </c>
      <c r="CP263">
        <v>5.7870370370370373E-5</v>
      </c>
      <c r="CQ263">
        <v>5.7870370370370373E-5</v>
      </c>
      <c r="CR263">
        <v>0.2388888888888889</v>
      </c>
      <c r="CS263">
        <v>0.14274305555555555</v>
      </c>
      <c r="CT263">
        <v>145</v>
      </c>
      <c r="CU263">
        <v>263</v>
      </c>
      <c r="CV263">
        <v>33</v>
      </c>
      <c r="CW263" t="s">
        <v>791</v>
      </c>
      <c r="CX263">
        <v>27855</v>
      </c>
      <c r="CY263">
        <v>0.2276</v>
      </c>
      <c r="CZ263">
        <v>1</v>
      </c>
      <c r="DA263">
        <v>3.0300000000000001E-2</v>
      </c>
      <c r="DB263">
        <v>350</v>
      </c>
      <c r="DC263">
        <v>350</v>
      </c>
      <c r="DD263">
        <v>350</v>
      </c>
      <c r="DE263">
        <v>1</v>
      </c>
      <c r="DF263">
        <v>0.46710000000000002</v>
      </c>
      <c r="DG263">
        <v>84</v>
      </c>
      <c r="DH263">
        <v>350</v>
      </c>
    </row>
    <row r="264" spans="85:112" x14ac:dyDescent="0.25">
      <c r="CG264" t="s">
        <v>639</v>
      </c>
      <c r="CH264" t="s">
        <v>125</v>
      </c>
      <c r="CI264" t="s">
        <v>10</v>
      </c>
      <c r="CJ264">
        <v>46133</v>
      </c>
      <c r="CK264">
        <v>1</v>
      </c>
      <c r="CL264">
        <v>1</v>
      </c>
      <c r="CN264">
        <v>1</v>
      </c>
      <c r="CP264">
        <v>8.1018518518518516E-5</v>
      </c>
      <c r="CQ264">
        <v>8.1018518518518516E-5</v>
      </c>
      <c r="CR264">
        <v>0.25848379629629631</v>
      </c>
      <c r="CS264">
        <v>0.15359953703703705</v>
      </c>
      <c r="CT264">
        <v>185</v>
      </c>
      <c r="CU264">
        <v>334</v>
      </c>
      <c r="CV264">
        <v>37</v>
      </c>
      <c r="CW264" t="s">
        <v>805</v>
      </c>
      <c r="CX264">
        <v>30671</v>
      </c>
      <c r="CY264">
        <v>0.2</v>
      </c>
      <c r="CZ264">
        <v>1</v>
      </c>
      <c r="DA264">
        <v>2.7E-2</v>
      </c>
      <c r="DB264">
        <v>4000</v>
      </c>
      <c r="DC264">
        <v>4000</v>
      </c>
      <c r="DD264">
        <v>4000</v>
      </c>
      <c r="DE264">
        <v>1</v>
      </c>
      <c r="DF264">
        <v>0.1406</v>
      </c>
      <c r="DG264">
        <v>84</v>
      </c>
      <c r="DH264">
        <v>4000</v>
      </c>
    </row>
    <row r="265" spans="85:112" x14ac:dyDescent="0.25">
      <c r="CG265" t="s">
        <v>639</v>
      </c>
      <c r="CH265" t="s">
        <v>2</v>
      </c>
      <c r="CI265" t="s">
        <v>15</v>
      </c>
      <c r="CJ265">
        <v>46119</v>
      </c>
      <c r="CK265">
        <v>1</v>
      </c>
      <c r="CL265">
        <v>1</v>
      </c>
      <c r="CN265">
        <v>1</v>
      </c>
      <c r="CP265">
        <v>1.6203703703703703E-4</v>
      </c>
      <c r="CQ265">
        <v>1.6203703703703703E-4</v>
      </c>
      <c r="CR265">
        <v>0.20717592592592593</v>
      </c>
      <c r="CS265">
        <v>0.17153935185185185</v>
      </c>
      <c r="CT265">
        <v>129</v>
      </c>
      <c r="CU265">
        <v>167</v>
      </c>
      <c r="CV265">
        <v>18</v>
      </c>
      <c r="CW265" t="s">
        <v>1003</v>
      </c>
      <c r="CX265">
        <v>33698</v>
      </c>
      <c r="CY265">
        <v>0.13950000000000001</v>
      </c>
      <c r="CZ265">
        <v>1</v>
      </c>
      <c r="DA265">
        <v>5.5599999999999997E-2</v>
      </c>
      <c r="DB265">
        <v>500</v>
      </c>
      <c r="DC265">
        <v>500</v>
      </c>
      <c r="DD265">
        <v>500</v>
      </c>
      <c r="DE265">
        <v>1</v>
      </c>
      <c r="DF265">
        <v>0.26860000000000001</v>
      </c>
      <c r="DG265">
        <v>84</v>
      </c>
      <c r="DH265">
        <v>500</v>
      </c>
    </row>
    <row r="266" spans="85:112" x14ac:dyDescent="0.25">
      <c r="CG266" t="s">
        <v>639</v>
      </c>
      <c r="CH266" t="s">
        <v>2</v>
      </c>
      <c r="CI266" t="s">
        <v>15</v>
      </c>
      <c r="CJ266">
        <v>46136</v>
      </c>
      <c r="CK266">
        <v>1</v>
      </c>
      <c r="CL266">
        <v>1</v>
      </c>
      <c r="CN266">
        <v>1</v>
      </c>
      <c r="CP266">
        <v>1.1574074074074075E-4</v>
      </c>
      <c r="CQ266">
        <v>1.1574074074074075E-4</v>
      </c>
      <c r="CR266">
        <v>0.19626157407407407</v>
      </c>
      <c r="CS266">
        <v>0.14121527777777779</v>
      </c>
      <c r="CT266">
        <v>93</v>
      </c>
      <c r="CU266">
        <v>121</v>
      </c>
      <c r="CV266">
        <v>14</v>
      </c>
      <c r="CW266" t="s">
        <v>684</v>
      </c>
      <c r="CX266">
        <v>42219</v>
      </c>
      <c r="CY266">
        <v>0.15049999999999999</v>
      </c>
      <c r="CZ266">
        <v>1</v>
      </c>
      <c r="DA266">
        <v>7.1400000000000005E-2</v>
      </c>
      <c r="DB266">
        <v>3746</v>
      </c>
      <c r="DC266">
        <v>3746</v>
      </c>
      <c r="DD266">
        <v>3746</v>
      </c>
      <c r="DE266">
        <v>1</v>
      </c>
      <c r="DF266">
        <v>0.17749999999999999</v>
      </c>
      <c r="DG266">
        <v>84</v>
      </c>
      <c r="DH266">
        <v>3746</v>
      </c>
    </row>
    <row r="267" spans="85:112" x14ac:dyDescent="0.25">
      <c r="CG267" t="s">
        <v>639</v>
      </c>
      <c r="CH267" t="s">
        <v>2</v>
      </c>
      <c r="CI267" t="s">
        <v>15</v>
      </c>
      <c r="CJ267">
        <v>46142</v>
      </c>
      <c r="CK267">
        <v>1</v>
      </c>
      <c r="CL267">
        <v>1</v>
      </c>
      <c r="CN267">
        <v>1</v>
      </c>
      <c r="CP267">
        <v>1.8518518518518518E-4</v>
      </c>
      <c r="CQ267">
        <v>1.8518518518518518E-4</v>
      </c>
      <c r="CR267">
        <v>0.12048611111111111</v>
      </c>
      <c r="CS267">
        <v>0.23446759259259259</v>
      </c>
      <c r="CT267">
        <v>104</v>
      </c>
      <c r="CU267">
        <v>136</v>
      </c>
      <c r="CV267">
        <v>17</v>
      </c>
      <c r="CW267" t="s">
        <v>844</v>
      </c>
      <c r="CX267">
        <v>27897</v>
      </c>
      <c r="CY267">
        <v>0.16350000000000001</v>
      </c>
      <c r="CZ267">
        <v>1</v>
      </c>
      <c r="DA267">
        <v>5.8799999999999998E-2</v>
      </c>
      <c r="DB267">
        <v>331</v>
      </c>
      <c r="DC267">
        <v>331</v>
      </c>
      <c r="DD267">
        <v>331</v>
      </c>
      <c r="DE267">
        <v>1</v>
      </c>
      <c r="DF267">
        <v>0.78120000000000001</v>
      </c>
      <c r="DG267">
        <v>84</v>
      </c>
      <c r="DH267">
        <v>331</v>
      </c>
    </row>
    <row r="268" spans="85:112" x14ac:dyDescent="0.25">
      <c r="CG268" t="s">
        <v>639</v>
      </c>
      <c r="CH268" t="s">
        <v>2</v>
      </c>
      <c r="CI268" t="s">
        <v>22</v>
      </c>
      <c r="CJ268">
        <v>46132</v>
      </c>
      <c r="CK268">
        <v>1</v>
      </c>
      <c r="CL268">
        <v>1</v>
      </c>
      <c r="CM268">
        <v>1</v>
      </c>
      <c r="CP268">
        <v>1.3541666666666667E-2</v>
      </c>
      <c r="CQ268">
        <v>1.3541666666666667E-2</v>
      </c>
      <c r="CR268">
        <v>7.722222222222222E-2</v>
      </c>
      <c r="CS268">
        <v>0.16096064814814814</v>
      </c>
      <c r="CT268">
        <v>44</v>
      </c>
      <c r="CU268">
        <v>89</v>
      </c>
      <c r="CV268">
        <v>19</v>
      </c>
      <c r="CW268" t="s">
        <v>841</v>
      </c>
      <c r="CX268">
        <v>16396</v>
      </c>
      <c r="CY268">
        <v>0.43180000000000002</v>
      </c>
      <c r="CZ268">
        <v>1</v>
      </c>
      <c r="DA268">
        <v>5.2600000000000001E-2</v>
      </c>
      <c r="DB268">
        <v>3466</v>
      </c>
      <c r="DC268">
        <v>3466</v>
      </c>
      <c r="DD268">
        <v>3466</v>
      </c>
      <c r="DE268">
        <v>1</v>
      </c>
      <c r="DF268">
        <v>0.18</v>
      </c>
      <c r="DG268">
        <v>84</v>
      </c>
      <c r="DH268">
        <v>3466</v>
      </c>
    </row>
    <row r="269" spans="85:112" x14ac:dyDescent="0.25">
      <c r="CG269" t="s">
        <v>639</v>
      </c>
      <c r="CH269" t="s">
        <v>2</v>
      </c>
      <c r="CI269" t="s">
        <v>24</v>
      </c>
      <c r="CJ269">
        <v>46119</v>
      </c>
      <c r="CK269">
        <v>1</v>
      </c>
      <c r="CL269">
        <v>1</v>
      </c>
      <c r="CN269">
        <v>1</v>
      </c>
      <c r="CP269">
        <v>3.472222222222222E-3</v>
      </c>
      <c r="CQ269">
        <v>3.472222222222222E-3</v>
      </c>
      <c r="CR269">
        <v>0.27930555555555553</v>
      </c>
      <c r="CS269">
        <v>0.11252314814814815</v>
      </c>
      <c r="CT269">
        <v>97</v>
      </c>
      <c r="CU269">
        <v>154</v>
      </c>
      <c r="CV269">
        <v>16</v>
      </c>
      <c r="CW269">
        <v>2</v>
      </c>
      <c r="CX269">
        <v>27450</v>
      </c>
      <c r="CY269">
        <v>0.16489999999999999</v>
      </c>
      <c r="CZ269">
        <v>1</v>
      </c>
      <c r="DA269">
        <v>6.25E-2</v>
      </c>
      <c r="DB269">
        <v>13300</v>
      </c>
      <c r="DC269">
        <v>13300</v>
      </c>
      <c r="DD269">
        <v>13300</v>
      </c>
      <c r="DE269">
        <v>1</v>
      </c>
      <c r="DF269">
        <v>0.1031</v>
      </c>
      <c r="DG269">
        <v>84</v>
      </c>
      <c r="DH269">
        <v>13300</v>
      </c>
    </row>
    <row r="270" spans="85:112" x14ac:dyDescent="0.25">
      <c r="CG270" t="s">
        <v>639</v>
      </c>
      <c r="CH270" t="s">
        <v>2</v>
      </c>
      <c r="CI270" t="s">
        <v>24</v>
      </c>
      <c r="CJ270">
        <v>46132</v>
      </c>
      <c r="CK270">
        <v>1</v>
      </c>
      <c r="CL270">
        <v>1</v>
      </c>
      <c r="CN270">
        <v>1</v>
      </c>
      <c r="CP270">
        <v>2.8587962962962963E-3</v>
      </c>
      <c r="CQ270">
        <v>2.8587962962962963E-3</v>
      </c>
      <c r="CR270">
        <v>0.1872337962962963</v>
      </c>
      <c r="CS270">
        <v>0.16978009259259258</v>
      </c>
      <c r="CT270">
        <v>48</v>
      </c>
      <c r="CU270">
        <v>112</v>
      </c>
      <c r="CV270">
        <v>25</v>
      </c>
      <c r="CW270">
        <v>2.04</v>
      </c>
      <c r="CX270">
        <v>25877</v>
      </c>
      <c r="CY270">
        <v>0.52080000000000004</v>
      </c>
      <c r="CZ270">
        <v>1</v>
      </c>
      <c r="DA270">
        <v>0.04</v>
      </c>
      <c r="DB270">
        <v>550</v>
      </c>
      <c r="DC270">
        <v>550</v>
      </c>
      <c r="DD270">
        <v>550</v>
      </c>
      <c r="DE270">
        <v>1</v>
      </c>
      <c r="DF270">
        <v>0.64790000000000003</v>
      </c>
      <c r="DG270">
        <v>84</v>
      </c>
      <c r="DH270">
        <v>550</v>
      </c>
    </row>
    <row r="271" spans="85:112" x14ac:dyDescent="0.25">
      <c r="CG271" t="s">
        <v>639</v>
      </c>
      <c r="CH271" t="s">
        <v>2</v>
      </c>
      <c r="CI271" t="s">
        <v>42</v>
      </c>
      <c r="CJ271">
        <v>46135</v>
      </c>
      <c r="CK271">
        <v>1</v>
      </c>
      <c r="CL271">
        <v>1</v>
      </c>
      <c r="CM271">
        <v>1</v>
      </c>
      <c r="CP271">
        <v>1.1412037037037037E-2</v>
      </c>
      <c r="CQ271">
        <v>1.1412037037037037E-2</v>
      </c>
      <c r="CR271">
        <v>0.17399305555555555</v>
      </c>
      <c r="CS271">
        <v>0.14559027777777778</v>
      </c>
      <c r="CT271">
        <v>82</v>
      </c>
      <c r="CU271">
        <v>126</v>
      </c>
      <c r="CV271">
        <v>15</v>
      </c>
      <c r="CW271" t="s">
        <v>679</v>
      </c>
      <c r="CX271">
        <v>18909</v>
      </c>
      <c r="CY271">
        <v>0.18290000000000001</v>
      </c>
      <c r="CZ271">
        <v>2</v>
      </c>
      <c r="DA271">
        <v>0.1333</v>
      </c>
      <c r="DB271">
        <v>1952</v>
      </c>
      <c r="DC271">
        <v>976</v>
      </c>
      <c r="DD271">
        <v>1952</v>
      </c>
      <c r="DE271">
        <v>1</v>
      </c>
      <c r="DF271">
        <v>0.2364</v>
      </c>
      <c r="DG271">
        <v>84</v>
      </c>
      <c r="DH271">
        <v>976</v>
      </c>
    </row>
    <row r="272" spans="85:112" x14ac:dyDescent="0.25">
      <c r="CG272" t="s">
        <v>639</v>
      </c>
      <c r="CH272" t="s">
        <v>2</v>
      </c>
      <c r="CI272" t="s">
        <v>37</v>
      </c>
      <c r="CJ272">
        <v>46127</v>
      </c>
      <c r="CK272">
        <v>1</v>
      </c>
      <c r="CL272">
        <v>1</v>
      </c>
      <c r="CN272">
        <v>1</v>
      </c>
      <c r="CP272">
        <v>2.6620370370370372E-4</v>
      </c>
      <c r="CQ272">
        <v>2.6620370370370372E-4</v>
      </c>
      <c r="CR272">
        <v>0.19733796296296297</v>
      </c>
      <c r="CS272">
        <v>5.8946759259259261E-2</v>
      </c>
      <c r="CT272">
        <v>38</v>
      </c>
      <c r="CU272">
        <v>77</v>
      </c>
      <c r="CV272">
        <v>11</v>
      </c>
      <c r="CW272" t="s">
        <v>791</v>
      </c>
      <c r="CX272">
        <v>25976</v>
      </c>
      <c r="CY272">
        <v>0.28949999999999998</v>
      </c>
      <c r="CZ272">
        <v>1</v>
      </c>
      <c r="DA272">
        <v>9.0899999999999995E-2</v>
      </c>
      <c r="DB272">
        <v>2000</v>
      </c>
      <c r="DC272">
        <v>2000</v>
      </c>
      <c r="DG272">
        <v>84</v>
      </c>
    </row>
    <row r="273" spans="85:112" x14ac:dyDescent="0.25">
      <c r="CG273" t="s">
        <v>639</v>
      </c>
      <c r="CH273" t="s">
        <v>2</v>
      </c>
      <c r="CI273" t="s">
        <v>23</v>
      </c>
      <c r="CJ273">
        <v>46135</v>
      </c>
      <c r="CK273">
        <v>1</v>
      </c>
      <c r="CL273">
        <v>1</v>
      </c>
      <c r="CM273">
        <v>1</v>
      </c>
      <c r="CP273">
        <v>0.18643518518518518</v>
      </c>
      <c r="CQ273">
        <v>0.18643518518518518</v>
      </c>
      <c r="CR273">
        <v>0.11569444444444445</v>
      </c>
      <c r="CS273">
        <v>0.10472222222222222</v>
      </c>
      <c r="CT273">
        <v>70</v>
      </c>
      <c r="CU273">
        <v>169</v>
      </c>
      <c r="CV273">
        <v>12</v>
      </c>
      <c r="CW273">
        <v>2.75</v>
      </c>
      <c r="CX273">
        <v>22896</v>
      </c>
      <c r="CY273">
        <v>0.1714</v>
      </c>
      <c r="CZ273">
        <v>2</v>
      </c>
      <c r="DA273">
        <v>0.16669999999999999</v>
      </c>
      <c r="DB273">
        <v>13000</v>
      </c>
      <c r="DC273">
        <v>6500</v>
      </c>
      <c r="DD273">
        <v>13000</v>
      </c>
      <c r="DE273">
        <v>1</v>
      </c>
      <c r="DF273">
        <v>0.12470000000000001</v>
      </c>
      <c r="DG273">
        <v>84</v>
      </c>
      <c r="DH273">
        <v>6500</v>
      </c>
    </row>
    <row r="274" spans="85:112" x14ac:dyDescent="0.25">
      <c r="CG274" t="s">
        <v>639</v>
      </c>
      <c r="CH274" t="s">
        <v>2</v>
      </c>
      <c r="CI274" t="s">
        <v>25</v>
      </c>
      <c r="CJ274">
        <v>46125</v>
      </c>
      <c r="CK274">
        <v>1</v>
      </c>
      <c r="CL274">
        <v>1</v>
      </c>
      <c r="CN274">
        <v>1</v>
      </c>
      <c r="CP274">
        <v>0</v>
      </c>
      <c r="CQ274">
        <v>0</v>
      </c>
      <c r="CR274">
        <v>0.16314814814814815</v>
      </c>
      <c r="CS274">
        <v>0.18178240740740742</v>
      </c>
      <c r="CT274">
        <v>56</v>
      </c>
      <c r="CU274">
        <v>120</v>
      </c>
      <c r="CV274">
        <v>23</v>
      </c>
      <c r="CW274">
        <v>2</v>
      </c>
      <c r="CX274">
        <v>25576</v>
      </c>
      <c r="CY274">
        <v>0.41070000000000001</v>
      </c>
      <c r="CZ274">
        <v>1</v>
      </c>
      <c r="DA274">
        <v>4.3499999999999997E-2</v>
      </c>
      <c r="DB274">
        <v>3500</v>
      </c>
      <c r="DC274">
        <v>3500</v>
      </c>
      <c r="DG274">
        <v>84</v>
      </c>
    </row>
    <row r="275" spans="85:112" x14ac:dyDescent="0.25">
      <c r="CG275" t="s">
        <v>639</v>
      </c>
      <c r="CH275" t="s">
        <v>6</v>
      </c>
      <c r="CI275" t="s">
        <v>11</v>
      </c>
      <c r="CJ275">
        <v>46125</v>
      </c>
      <c r="CK275">
        <v>1</v>
      </c>
      <c r="CL275">
        <v>1</v>
      </c>
      <c r="CN275">
        <v>1</v>
      </c>
      <c r="CP275">
        <v>3.0439814814814813E-3</v>
      </c>
      <c r="CQ275">
        <v>3.0439814814814813E-3</v>
      </c>
      <c r="CR275">
        <v>0.27099537037037036</v>
      </c>
      <c r="CS275">
        <v>8.1793981481481481E-2</v>
      </c>
      <c r="CT275">
        <v>90</v>
      </c>
      <c r="CU275">
        <v>182</v>
      </c>
      <c r="CV275">
        <v>50</v>
      </c>
      <c r="CW275">
        <v>1.86</v>
      </c>
      <c r="CX275">
        <v>19869</v>
      </c>
      <c r="CY275">
        <v>0.55559999999999998</v>
      </c>
      <c r="CZ275">
        <v>6</v>
      </c>
      <c r="DA275">
        <v>0.12</v>
      </c>
      <c r="DB275">
        <v>3016</v>
      </c>
      <c r="DC275">
        <v>503</v>
      </c>
      <c r="DD275">
        <v>1789</v>
      </c>
      <c r="DE275">
        <v>0.59330000000000005</v>
      </c>
      <c r="DF275">
        <v>0.51419999999999999</v>
      </c>
      <c r="DG275">
        <v>84</v>
      </c>
      <c r="DH275">
        <v>596</v>
      </c>
    </row>
    <row r="276" spans="85:112" x14ac:dyDescent="0.25">
      <c r="CG276" t="s">
        <v>639</v>
      </c>
      <c r="CH276" t="s">
        <v>6</v>
      </c>
      <c r="CI276" t="s">
        <v>34</v>
      </c>
      <c r="CJ276">
        <v>46128</v>
      </c>
      <c r="CK276">
        <v>1</v>
      </c>
      <c r="CL276">
        <v>1</v>
      </c>
      <c r="CN276">
        <v>1</v>
      </c>
      <c r="CP276">
        <v>1.5046296296296297E-4</v>
      </c>
      <c r="CQ276">
        <v>1.5046296296296297E-4</v>
      </c>
      <c r="CR276">
        <v>0.22561342592592593</v>
      </c>
      <c r="CS276">
        <v>0.14042824074074073</v>
      </c>
      <c r="CT276">
        <v>236</v>
      </c>
      <c r="CU276">
        <v>284</v>
      </c>
      <c r="CV276">
        <v>20</v>
      </c>
      <c r="CW276">
        <v>2.15</v>
      </c>
      <c r="CX276">
        <v>25776</v>
      </c>
      <c r="CY276">
        <v>8.4699999999999998E-2</v>
      </c>
      <c r="CZ276">
        <v>2</v>
      </c>
      <c r="DA276">
        <v>0.1</v>
      </c>
      <c r="DB276">
        <v>5430</v>
      </c>
      <c r="DC276">
        <v>2715</v>
      </c>
      <c r="DD276">
        <v>5430</v>
      </c>
      <c r="DE276">
        <v>1</v>
      </c>
      <c r="DF276">
        <v>0.18160000000000001</v>
      </c>
      <c r="DG276">
        <v>84</v>
      </c>
      <c r="DH276">
        <v>2715</v>
      </c>
    </row>
    <row r="277" spans="85:112" x14ac:dyDescent="0.25">
      <c r="CG277" t="s">
        <v>639</v>
      </c>
      <c r="CH277" t="s">
        <v>7</v>
      </c>
      <c r="CI277" t="s">
        <v>41</v>
      </c>
      <c r="CJ277">
        <v>46128</v>
      </c>
      <c r="CK277">
        <v>1</v>
      </c>
      <c r="CL277">
        <v>1</v>
      </c>
      <c r="CN277">
        <v>1</v>
      </c>
      <c r="CP277">
        <v>0</v>
      </c>
      <c r="CQ277">
        <v>0</v>
      </c>
      <c r="CR277">
        <v>0.16332175925925926</v>
      </c>
      <c r="CS277">
        <v>0.21398148148148149</v>
      </c>
      <c r="CT277">
        <v>56</v>
      </c>
      <c r="CU277">
        <v>116</v>
      </c>
      <c r="CV277">
        <v>29</v>
      </c>
      <c r="CW277" t="s">
        <v>886</v>
      </c>
      <c r="CX277">
        <v>9813</v>
      </c>
      <c r="CY277">
        <v>0.51790000000000003</v>
      </c>
      <c r="CZ277">
        <v>2</v>
      </c>
      <c r="DA277">
        <v>6.9000000000000006E-2</v>
      </c>
      <c r="DB277">
        <v>2900</v>
      </c>
      <c r="DC277">
        <v>1450</v>
      </c>
      <c r="DD277">
        <v>2900</v>
      </c>
      <c r="DE277">
        <v>1</v>
      </c>
      <c r="DF277">
        <v>6.8900000000000003E-2</v>
      </c>
      <c r="DG277">
        <v>84</v>
      </c>
      <c r="DH277">
        <v>1450</v>
      </c>
    </row>
    <row r="278" spans="85:112" x14ac:dyDescent="0.25">
      <c r="CG278" t="s">
        <v>639</v>
      </c>
      <c r="CH278" t="s">
        <v>7</v>
      </c>
      <c r="CI278" t="s">
        <v>495</v>
      </c>
      <c r="CJ278">
        <v>46139</v>
      </c>
      <c r="CK278">
        <v>1</v>
      </c>
      <c r="CL278">
        <v>1</v>
      </c>
      <c r="CM278">
        <v>1</v>
      </c>
      <c r="CP278">
        <v>7.3148148148148148E-3</v>
      </c>
      <c r="CQ278">
        <v>7.3148148148148148E-3</v>
      </c>
      <c r="CR278">
        <v>0.16726851851851851</v>
      </c>
      <c r="CS278">
        <v>0.1847337962962963</v>
      </c>
      <c r="CT278">
        <v>81</v>
      </c>
      <c r="CU278">
        <v>157</v>
      </c>
      <c r="CV278">
        <v>25</v>
      </c>
      <c r="CW278">
        <v>1.92</v>
      </c>
      <c r="CX278">
        <v>25244</v>
      </c>
      <c r="CY278">
        <v>0.30859999999999999</v>
      </c>
      <c r="CZ278">
        <v>4</v>
      </c>
      <c r="DA278">
        <v>0.16</v>
      </c>
      <c r="DB278">
        <v>3900</v>
      </c>
      <c r="DC278">
        <v>975</v>
      </c>
      <c r="DD278">
        <v>3550</v>
      </c>
      <c r="DE278">
        <v>0.9103</v>
      </c>
      <c r="DF278">
        <v>0.14299999999999999</v>
      </c>
      <c r="DG278">
        <v>84</v>
      </c>
      <c r="DH278">
        <v>1183</v>
      </c>
    </row>
    <row r="279" spans="85:112" x14ac:dyDescent="0.25">
      <c r="CG279" t="s">
        <v>639</v>
      </c>
      <c r="CH279" t="s">
        <v>7</v>
      </c>
      <c r="CI279" t="s">
        <v>600</v>
      </c>
      <c r="CJ279">
        <v>46140</v>
      </c>
      <c r="CK279">
        <v>1</v>
      </c>
      <c r="CL279">
        <v>1</v>
      </c>
      <c r="CM279">
        <v>1</v>
      </c>
      <c r="CP279">
        <v>8.9780092592592592E-2</v>
      </c>
      <c r="CQ279">
        <v>8.9780092592592592E-2</v>
      </c>
      <c r="CR279">
        <v>7.9664351851851847E-2</v>
      </c>
      <c r="CS279">
        <v>8.5081018518518514E-2</v>
      </c>
      <c r="CT279">
        <v>30</v>
      </c>
      <c r="CU279">
        <v>43</v>
      </c>
      <c r="CV279">
        <v>6</v>
      </c>
      <c r="CW279" t="s">
        <v>692</v>
      </c>
      <c r="CX279">
        <v>24516</v>
      </c>
      <c r="CY279">
        <v>0.2</v>
      </c>
      <c r="CZ279">
        <v>1</v>
      </c>
      <c r="DA279">
        <v>0.16669999999999999</v>
      </c>
      <c r="DB279">
        <v>1000</v>
      </c>
      <c r="DC279">
        <v>1000</v>
      </c>
      <c r="DD279">
        <v>1000</v>
      </c>
      <c r="DE279">
        <v>1</v>
      </c>
      <c r="DG279">
        <v>84</v>
      </c>
      <c r="DH279">
        <v>1000</v>
      </c>
    </row>
    <row r="280" spans="85:112" x14ac:dyDescent="0.25">
      <c r="CG280" t="s">
        <v>639</v>
      </c>
      <c r="CH280" t="s">
        <v>7</v>
      </c>
      <c r="CI280" t="s">
        <v>49</v>
      </c>
      <c r="CJ280">
        <v>46141</v>
      </c>
      <c r="CK280">
        <v>1</v>
      </c>
      <c r="CL280">
        <v>1</v>
      </c>
      <c r="CM280">
        <v>1</v>
      </c>
      <c r="CP280">
        <v>1.7118055555555556E-2</v>
      </c>
      <c r="CQ280">
        <v>1.7118055555555556E-2</v>
      </c>
      <c r="CR280">
        <v>0.15554398148148149</v>
      </c>
      <c r="CS280">
        <v>0.17377314814814815</v>
      </c>
      <c r="CT280">
        <v>56</v>
      </c>
      <c r="CU280">
        <v>91</v>
      </c>
      <c r="CV280">
        <v>10</v>
      </c>
      <c r="CW280">
        <v>1.9</v>
      </c>
      <c r="CX280">
        <v>37698</v>
      </c>
      <c r="CY280">
        <v>0.17860000000000001</v>
      </c>
      <c r="CZ280">
        <v>1</v>
      </c>
      <c r="DA280">
        <v>0.1</v>
      </c>
      <c r="DB280">
        <v>300</v>
      </c>
      <c r="DC280">
        <v>300</v>
      </c>
      <c r="DD280">
        <v>300</v>
      </c>
      <c r="DE280">
        <v>1</v>
      </c>
      <c r="DG280">
        <v>84</v>
      </c>
      <c r="DH280">
        <v>300</v>
      </c>
    </row>
    <row r="281" spans="85:112" x14ac:dyDescent="0.25">
      <c r="CG281" t="s">
        <v>639</v>
      </c>
      <c r="CH281" t="s">
        <v>7</v>
      </c>
      <c r="CI281" t="s">
        <v>599</v>
      </c>
      <c r="CJ281">
        <v>46129</v>
      </c>
      <c r="CK281">
        <v>1</v>
      </c>
      <c r="CL281">
        <v>1</v>
      </c>
      <c r="CN281">
        <v>1</v>
      </c>
      <c r="CP281">
        <v>0</v>
      </c>
      <c r="CQ281">
        <v>0</v>
      </c>
      <c r="CR281">
        <v>0.2131712962962963</v>
      </c>
      <c r="CS281">
        <v>0.13263888888888889</v>
      </c>
      <c r="CT281">
        <v>140</v>
      </c>
      <c r="CU281">
        <v>183</v>
      </c>
      <c r="CV281">
        <v>37</v>
      </c>
      <c r="CW281" t="s">
        <v>897</v>
      </c>
      <c r="CX281">
        <v>11913</v>
      </c>
      <c r="CY281">
        <v>0.26429999999999998</v>
      </c>
      <c r="CZ281">
        <v>2</v>
      </c>
      <c r="DA281">
        <v>5.4100000000000002E-2</v>
      </c>
      <c r="DB281">
        <v>2200</v>
      </c>
      <c r="DC281">
        <v>1100</v>
      </c>
      <c r="DD281">
        <v>200</v>
      </c>
      <c r="DE281">
        <v>9.0899999999999995E-2</v>
      </c>
      <c r="DG281">
        <v>84</v>
      </c>
      <c r="DH281">
        <v>200</v>
      </c>
    </row>
    <row r="282" spans="85:112" x14ac:dyDescent="0.25">
      <c r="CG282" t="s">
        <v>639</v>
      </c>
      <c r="CH282" t="s">
        <v>7</v>
      </c>
      <c r="CI282" t="s">
        <v>549</v>
      </c>
      <c r="CJ282">
        <v>46121</v>
      </c>
      <c r="CK282">
        <v>1</v>
      </c>
      <c r="CL282">
        <v>1</v>
      </c>
      <c r="CN282">
        <v>1</v>
      </c>
      <c r="CP282">
        <v>4.6296296296296294E-5</v>
      </c>
      <c r="CQ282">
        <v>4.6296296296296294E-5</v>
      </c>
      <c r="CR282">
        <v>0.34034722222222225</v>
      </c>
      <c r="CS282">
        <v>8.1921296296296298E-2</v>
      </c>
      <c r="CT282">
        <v>180</v>
      </c>
      <c r="CU282">
        <v>249</v>
      </c>
      <c r="CV282">
        <v>37</v>
      </c>
      <c r="CW282" t="s">
        <v>1005</v>
      </c>
      <c r="CX282">
        <v>13904</v>
      </c>
      <c r="CY282">
        <v>0.2056</v>
      </c>
      <c r="CZ282">
        <v>1</v>
      </c>
      <c r="DA282">
        <v>2.7E-2</v>
      </c>
      <c r="DB282">
        <v>150</v>
      </c>
      <c r="DC282">
        <v>150</v>
      </c>
      <c r="DD282">
        <v>150</v>
      </c>
      <c r="DE282">
        <v>1</v>
      </c>
      <c r="DF282">
        <v>0.42549999999999999</v>
      </c>
      <c r="DG282">
        <v>84</v>
      </c>
      <c r="DH282">
        <v>150</v>
      </c>
    </row>
    <row r="283" spans="85:112" x14ac:dyDescent="0.25">
      <c r="CG283" t="s">
        <v>639</v>
      </c>
      <c r="CH283" t="s">
        <v>7</v>
      </c>
      <c r="CI283" t="s">
        <v>549</v>
      </c>
      <c r="CJ283">
        <v>46125</v>
      </c>
      <c r="CK283">
        <v>1</v>
      </c>
      <c r="CL283">
        <v>1</v>
      </c>
      <c r="CN283">
        <v>1</v>
      </c>
      <c r="CP283">
        <v>1.273148148148148E-4</v>
      </c>
      <c r="CQ283">
        <v>1.273148148148148E-4</v>
      </c>
      <c r="CR283">
        <v>0.19630787037037037</v>
      </c>
      <c r="CS283">
        <v>0.16210648148148149</v>
      </c>
      <c r="CT283">
        <v>138</v>
      </c>
      <c r="CU283">
        <v>217</v>
      </c>
      <c r="CV283">
        <v>47</v>
      </c>
      <c r="CW283" t="s">
        <v>1006</v>
      </c>
      <c r="CX283">
        <v>7753</v>
      </c>
      <c r="CY283">
        <v>0.34060000000000001</v>
      </c>
      <c r="CZ283">
        <v>1</v>
      </c>
      <c r="DA283">
        <v>2.1299999999999999E-2</v>
      </c>
      <c r="DB283">
        <v>2000</v>
      </c>
      <c r="DC283">
        <v>2000</v>
      </c>
      <c r="DD283">
        <v>2000</v>
      </c>
      <c r="DE283">
        <v>1</v>
      </c>
      <c r="DF283">
        <v>9.64E-2</v>
      </c>
      <c r="DG283">
        <v>84</v>
      </c>
      <c r="DH283">
        <v>2000</v>
      </c>
    </row>
    <row r="284" spans="85:112" x14ac:dyDescent="0.25">
      <c r="CG284" t="s">
        <v>639</v>
      </c>
      <c r="CH284" t="s">
        <v>7</v>
      </c>
      <c r="CI284" t="s">
        <v>549</v>
      </c>
      <c r="CJ284">
        <v>46133</v>
      </c>
      <c r="CK284">
        <v>1</v>
      </c>
      <c r="CL284">
        <v>1</v>
      </c>
      <c r="CM284">
        <v>1</v>
      </c>
      <c r="CP284">
        <v>6.8865740740740745E-3</v>
      </c>
      <c r="CQ284">
        <v>6.8865740740740745E-3</v>
      </c>
      <c r="CR284">
        <v>0.25928240740740743</v>
      </c>
      <c r="CS284">
        <v>0.15341435185185184</v>
      </c>
      <c r="CT284">
        <v>283</v>
      </c>
      <c r="CU284">
        <v>425</v>
      </c>
      <c r="CV284">
        <v>68</v>
      </c>
      <c r="CW284" t="s">
        <v>1007</v>
      </c>
      <c r="CX284">
        <v>12382</v>
      </c>
      <c r="CY284">
        <v>0.24030000000000001</v>
      </c>
      <c r="CZ284">
        <v>1</v>
      </c>
      <c r="DA284">
        <v>1.47E-2</v>
      </c>
      <c r="DB284">
        <v>1200</v>
      </c>
      <c r="DC284">
        <v>1200</v>
      </c>
      <c r="DD284">
        <v>1200</v>
      </c>
      <c r="DE284">
        <v>1</v>
      </c>
      <c r="DF284">
        <v>0.1053</v>
      </c>
      <c r="DG284">
        <v>84</v>
      </c>
      <c r="DH284">
        <v>1200</v>
      </c>
    </row>
    <row r="285" spans="85:112" x14ac:dyDescent="0.25">
      <c r="CG285" t="s">
        <v>639</v>
      </c>
      <c r="CH285" t="s">
        <v>7</v>
      </c>
      <c r="CI285" t="s">
        <v>549</v>
      </c>
      <c r="CJ285">
        <v>46140</v>
      </c>
      <c r="CK285">
        <v>1</v>
      </c>
      <c r="CL285">
        <v>1</v>
      </c>
      <c r="CN285">
        <v>1</v>
      </c>
      <c r="CP285">
        <v>6.9444444444444444E-5</v>
      </c>
      <c r="CQ285">
        <v>6.9444444444444444E-5</v>
      </c>
      <c r="CR285">
        <v>0.16956018518518517</v>
      </c>
      <c r="CS285">
        <v>0.17752314814814815</v>
      </c>
      <c r="CT285">
        <v>171</v>
      </c>
      <c r="CU285">
        <v>263</v>
      </c>
      <c r="CV285">
        <v>33</v>
      </c>
      <c r="CW285" t="s">
        <v>1008</v>
      </c>
      <c r="CX285">
        <v>15727</v>
      </c>
      <c r="CY285">
        <v>0.193</v>
      </c>
      <c r="CZ285">
        <v>1</v>
      </c>
      <c r="DA285">
        <v>3.0300000000000001E-2</v>
      </c>
      <c r="DB285">
        <v>2000</v>
      </c>
      <c r="DC285">
        <v>2000</v>
      </c>
      <c r="DD285">
        <v>2000</v>
      </c>
      <c r="DE285">
        <v>1</v>
      </c>
      <c r="DF285">
        <v>0.1086</v>
      </c>
      <c r="DG285">
        <v>84</v>
      </c>
      <c r="DH285">
        <v>2000</v>
      </c>
    </row>
    <row r="286" spans="85:112" x14ac:dyDescent="0.25">
      <c r="CG286" t="s">
        <v>639</v>
      </c>
      <c r="CH286" t="s">
        <v>7</v>
      </c>
      <c r="CI286" t="s">
        <v>77</v>
      </c>
      <c r="CJ286">
        <v>46141</v>
      </c>
      <c r="CK286">
        <v>1</v>
      </c>
      <c r="CL286">
        <v>1</v>
      </c>
      <c r="CM286">
        <v>1</v>
      </c>
      <c r="CP286">
        <v>5.7870370370370367E-3</v>
      </c>
      <c r="CQ286">
        <v>5.7870370370370367E-3</v>
      </c>
      <c r="CR286">
        <v>0.18793981481481481</v>
      </c>
      <c r="CS286">
        <v>0.15660879629629629</v>
      </c>
      <c r="CT286">
        <v>84</v>
      </c>
      <c r="CU286">
        <v>165</v>
      </c>
      <c r="CV286">
        <v>32</v>
      </c>
      <c r="CW286">
        <v>1.78125</v>
      </c>
      <c r="CX286">
        <v>23929</v>
      </c>
      <c r="CY286">
        <v>0.38100000000000001</v>
      </c>
      <c r="CZ286">
        <v>1</v>
      </c>
      <c r="DA286">
        <v>3.1300000000000001E-2</v>
      </c>
      <c r="DB286">
        <v>3500</v>
      </c>
      <c r="DC286">
        <v>3500</v>
      </c>
      <c r="DD286">
        <v>3500</v>
      </c>
      <c r="DE286">
        <v>1</v>
      </c>
      <c r="DF286">
        <v>0.1212</v>
      </c>
      <c r="DG286">
        <v>84</v>
      </c>
      <c r="DH286">
        <v>3500</v>
      </c>
    </row>
    <row r="287" spans="85:112" x14ac:dyDescent="0.25">
      <c r="CG287" t="s">
        <v>639</v>
      </c>
      <c r="CH287" t="s">
        <v>3</v>
      </c>
      <c r="CI287" t="s">
        <v>174</v>
      </c>
      <c r="CJ287">
        <v>46119</v>
      </c>
      <c r="CK287">
        <v>1</v>
      </c>
      <c r="CL287">
        <v>1</v>
      </c>
      <c r="CN287">
        <v>1</v>
      </c>
      <c r="CP287">
        <v>1.1574074074074073E-5</v>
      </c>
      <c r="CQ287">
        <v>1.1574074074074073E-5</v>
      </c>
      <c r="CR287">
        <v>0.30922453703703706</v>
      </c>
      <c r="CS287">
        <v>8.8506944444444444E-2</v>
      </c>
      <c r="CT287">
        <v>213</v>
      </c>
      <c r="CU287">
        <v>287</v>
      </c>
      <c r="CV287">
        <v>27</v>
      </c>
      <c r="CW287" t="s">
        <v>695</v>
      </c>
      <c r="CX287">
        <v>13616</v>
      </c>
      <c r="CY287">
        <v>0.1268</v>
      </c>
      <c r="CZ287">
        <v>1</v>
      </c>
      <c r="DA287">
        <v>3.6999999999999998E-2</v>
      </c>
      <c r="DB287">
        <v>480</v>
      </c>
      <c r="DC287">
        <v>480</v>
      </c>
      <c r="DD287">
        <v>480</v>
      </c>
      <c r="DE287">
        <v>1</v>
      </c>
      <c r="DG287">
        <v>84</v>
      </c>
      <c r="DH287">
        <v>480</v>
      </c>
    </row>
    <row r="288" spans="85:112" x14ac:dyDescent="0.25">
      <c r="CG288" t="s">
        <v>639</v>
      </c>
      <c r="CH288" t="s">
        <v>3</v>
      </c>
      <c r="CI288" t="s">
        <v>493</v>
      </c>
      <c r="CJ288">
        <v>46119</v>
      </c>
      <c r="CK288">
        <v>1</v>
      </c>
      <c r="CL288">
        <v>1</v>
      </c>
      <c r="CN288">
        <v>1</v>
      </c>
      <c r="CP288">
        <v>6.9444444444444444E-5</v>
      </c>
      <c r="CQ288">
        <v>6.9444444444444444E-5</v>
      </c>
      <c r="CR288">
        <v>0.32216435185185183</v>
      </c>
      <c r="CS288">
        <v>8.144675925925926E-2</v>
      </c>
      <c r="CT288">
        <v>199</v>
      </c>
      <c r="CU288">
        <v>330</v>
      </c>
      <c r="CV288">
        <v>36</v>
      </c>
      <c r="CW288" t="s">
        <v>754</v>
      </c>
      <c r="CX288">
        <v>37401</v>
      </c>
      <c r="CY288">
        <v>0.18090000000000001</v>
      </c>
      <c r="CZ288">
        <v>1</v>
      </c>
      <c r="DA288">
        <v>2.7799999999999998E-2</v>
      </c>
      <c r="DB288">
        <v>355</v>
      </c>
      <c r="DC288">
        <v>355</v>
      </c>
      <c r="DD288">
        <v>355</v>
      </c>
      <c r="DE288">
        <v>1</v>
      </c>
      <c r="DF288">
        <v>0.311</v>
      </c>
      <c r="DG288">
        <v>84</v>
      </c>
      <c r="DH288">
        <v>355</v>
      </c>
    </row>
    <row r="289" spans="85:112" x14ac:dyDescent="0.25">
      <c r="CG289" t="s">
        <v>639</v>
      </c>
      <c r="CH289" t="s">
        <v>3</v>
      </c>
      <c r="CI289" t="s">
        <v>493</v>
      </c>
      <c r="CJ289">
        <v>46126</v>
      </c>
      <c r="CK289">
        <v>1</v>
      </c>
      <c r="CL289">
        <v>1</v>
      </c>
      <c r="CN289">
        <v>1</v>
      </c>
      <c r="CP289">
        <v>1.1574074074074075E-4</v>
      </c>
      <c r="CQ289">
        <v>1.1574074074074075E-4</v>
      </c>
      <c r="CR289">
        <v>0.2801851851851852</v>
      </c>
      <c r="CS289">
        <v>0.11186342592592592</v>
      </c>
      <c r="CT289">
        <v>194</v>
      </c>
      <c r="CU289">
        <v>272</v>
      </c>
      <c r="CV289">
        <v>52</v>
      </c>
      <c r="CW289" t="s">
        <v>769</v>
      </c>
      <c r="CX289">
        <v>23298</v>
      </c>
      <c r="CY289">
        <v>0.26800000000000002</v>
      </c>
      <c r="CZ289">
        <v>2</v>
      </c>
      <c r="DA289">
        <v>3.85E-2</v>
      </c>
      <c r="DB289">
        <v>1580</v>
      </c>
      <c r="DC289">
        <v>790</v>
      </c>
      <c r="DD289">
        <v>1580</v>
      </c>
      <c r="DE289">
        <v>1</v>
      </c>
      <c r="DF289">
        <v>0.1172</v>
      </c>
      <c r="DG289">
        <v>84</v>
      </c>
      <c r="DH289">
        <v>790</v>
      </c>
    </row>
    <row r="290" spans="85:112" x14ac:dyDescent="0.25">
      <c r="CG290" t="s">
        <v>639</v>
      </c>
      <c r="CH290" t="s">
        <v>3</v>
      </c>
      <c r="CI290" t="s">
        <v>493</v>
      </c>
      <c r="CJ290">
        <v>46129</v>
      </c>
      <c r="CK290">
        <v>1</v>
      </c>
      <c r="CL290">
        <v>1</v>
      </c>
      <c r="CN290">
        <v>1</v>
      </c>
      <c r="CP290">
        <v>1.1574074074074073E-5</v>
      </c>
      <c r="CQ290">
        <v>1.1574074074074073E-5</v>
      </c>
      <c r="CR290">
        <v>0.23050925925925925</v>
      </c>
      <c r="CS290">
        <v>0.11032407407407407</v>
      </c>
      <c r="CT290">
        <v>127</v>
      </c>
      <c r="CU290">
        <v>231</v>
      </c>
      <c r="CV290">
        <v>37</v>
      </c>
      <c r="CW290" t="s">
        <v>1009</v>
      </c>
      <c r="CX290">
        <v>28246</v>
      </c>
      <c r="CY290">
        <v>0.2913</v>
      </c>
      <c r="CZ290">
        <v>2</v>
      </c>
      <c r="DA290">
        <v>5.4100000000000002E-2</v>
      </c>
      <c r="DB290">
        <v>4100</v>
      </c>
      <c r="DC290">
        <v>2050</v>
      </c>
      <c r="DD290">
        <v>4000</v>
      </c>
      <c r="DE290">
        <v>0.97560000000000002</v>
      </c>
      <c r="DF290">
        <v>0.19900000000000001</v>
      </c>
      <c r="DG290">
        <v>84</v>
      </c>
      <c r="DH290">
        <v>4000</v>
      </c>
    </row>
    <row r="291" spans="85:112" x14ac:dyDescent="0.25">
      <c r="CG291" t="s">
        <v>639</v>
      </c>
      <c r="CH291" t="s">
        <v>3</v>
      </c>
      <c r="CI291" t="s">
        <v>493</v>
      </c>
      <c r="CJ291">
        <v>46141</v>
      </c>
      <c r="CK291">
        <v>1</v>
      </c>
      <c r="CL291">
        <v>1</v>
      </c>
      <c r="CN291">
        <v>1</v>
      </c>
      <c r="CP291">
        <v>0</v>
      </c>
      <c r="CQ291">
        <v>0</v>
      </c>
      <c r="CR291">
        <v>0.18881944444444446</v>
      </c>
      <c r="CS291">
        <v>0.17921296296296296</v>
      </c>
      <c r="CT291">
        <v>145</v>
      </c>
      <c r="CU291">
        <v>230</v>
      </c>
      <c r="CV291">
        <v>30</v>
      </c>
      <c r="CW291" t="s">
        <v>679</v>
      </c>
      <c r="CX291">
        <v>20327</v>
      </c>
      <c r="CY291">
        <v>0.2069</v>
      </c>
      <c r="CZ291">
        <v>1</v>
      </c>
      <c r="DA291">
        <v>3.3300000000000003E-2</v>
      </c>
      <c r="DB291">
        <v>19000</v>
      </c>
      <c r="DC291">
        <v>19000</v>
      </c>
      <c r="DD291">
        <v>19000</v>
      </c>
      <c r="DE291">
        <v>1</v>
      </c>
      <c r="DF291">
        <v>0.1215</v>
      </c>
      <c r="DG291">
        <v>84</v>
      </c>
      <c r="DH291">
        <v>19000</v>
      </c>
    </row>
    <row r="292" spans="85:112" x14ac:dyDescent="0.25">
      <c r="CG292" t="s">
        <v>639</v>
      </c>
      <c r="CH292" t="s">
        <v>3</v>
      </c>
      <c r="CI292" t="s">
        <v>32</v>
      </c>
      <c r="CJ292">
        <v>46119</v>
      </c>
      <c r="CK292">
        <v>1</v>
      </c>
      <c r="CL292">
        <v>1</v>
      </c>
      <c r="CN292">
        <v>1</v>
      </c>
      <c r="CP292">
        <v>1.0416666666666667E-4</v>
      </c>
      <c r="CQ292">
        <v>1.0416666666666667E-4</v>
      </c>
      <c r="CR292">
        <v>0.29231481481481481</v>
      </c>
      <c r="CS292">
        <v>0.14101851851851852</v>
      </c>
      <c r="CT292">
        <v>133</v>
      </c>
      <c r="CU292">
        <v>269</v>
      </c>
      <c r="CV292">
        <v>37</v>
      </c>
      <c r="CW292" t="s">
        <v>1010</v>
      </c>
      <c r="CX292">
        <v>33403</v>
      </c>
      <c r="CY292">
        <v>0.2782</v>
      </c>
      <c r="CZ292">
        <v>1</v>
      </c>
      <c r="DA292">
        <v>2.7E-2</v>
      </c>
      <c r="DB292">
        <v>2500</v>
      </c>
      <c r="DC292">
        <v>2500</v>
      </c>
      <c r="DD292">
        <v>2500</v>
      </c>
      <c r="DE292">
        <v>1</v>
      </c>
      <c r="DF292">
        <v>0.18790000000000001</v>
      </c>
      <c r="DG292">
        <v>84</v>
      </c>
      <c r="DH292">
        <v>2500</v>
      </c>
    </row>
    <row r="293" spans="85:112" x14ac:dyDescent="0.25">
      <c r="CG293" t="s">
        <v>639</v>
      </c>
      <c r="CH293" t="s">
        <v>3</v>
      </c>
      <c r="CI293" t="s">
        <v>32</v>
      </c>
      <c r="CJ293">
        <v>46122</v>
      </c>
      <c r="CK293">
        <v>1</v>
      </c>
      <c r="CL293">
        <v>1</v>
      </c>
      <c r="CN293">
        <v>1</v>
      </c>
      <c r="CP293">
        <v>5.7870370370370373E-5</v>
      </c>
      <c r="CQ293">
        <v>5.7870370370370373E-5</v>
      </c>
      <c r="CR293">
        <v>0.2412037037037037</v>
      </c>
      <c r="CS293">
        <v>0.10866898148148148</v>
      </c>
      <c r="CT293">
        <v>93</v>
      </c>
      <c r="CU293">
        <v>200</v>
      </c>
      <c r="CV293">
        <v>34</v>
      </c>
      <c r="CW293" t="s">
        <v>1011</v>
      </c>
      <c r="CX293">
        <v>30826</v>
      </c>
      <c r="CY293">
        <v>0.36559999999999998</v>
      </c>
      <c r="CZ293">
        <v>2</v>
      </c>
      <c r="DA293">
        <v>5.8799999999999998E-2</v>
      </c>
      <c r="DB293">
        <v>8750</v>
      </c>
      <c r="DC293">
        <v>4375</v>
      </c>
      <c r="DD293">
        <v>8500</v>
      </c>
      <c r="DE293">
        <v>0.97140000000000004</v>
      </c>
      <c r="DF293">
        <v>0.1205</v>
      </c>
      <c r="DG293">
        <v>84</v>
      </c>
      <c r="DH293">
        <v>8500</v>
      </c>
    </row>
    <row r="294" spans="85:112" x14ac:dyDescent="0.25">
      <c r="CG294" t="s">
        <v>639</v>
      </c>
      <c r="CH294" t="s">
        <v>3</v>
      </c>
      <c r="CI294" t="s">
        <v>564</v>
      </c>
      <c r="CJ294">
        <v>46118</v>
      </c>
      <c r="CK294">
        <v>1</v>
      </c>
      <c r="CL294">
        <v>1</v>
      </c>
      <c r="CN294">
        <v>1</v>
      </c>
      <c r="CP294">
        <v>0</v>
      </c>
      <c r="CQ294">
        <v>0</v>
      </c>
      <c r="CR294">
        <v>0.2456712962962963</v>
      </c>
      <c r="CS294">
        <v>6.7800925925925931E-2</v>
      </c>
      <c r="CT294">
        <v>101</v>
      </c>
      <c r="CU294">
        <v>263</v>
      </c>
      <c r="CV294">
        <v>34</v>
      </c>
      <c r="CW294" t="s">
        <v>1012</v>
      </c>
      <c r="CX294">
        <v>25387</v>
      </c>
      <c r="CY294">
        <v>0.33660000000000001</v>
      </c>
      <c r="CZ294">
        <v>3</v>
      </c>
      <c r="DA294">
        <v>8.8200000000000001E-2</v>
      </c>
      <c r="DB294">
        <v>760</v>
      </c>
      <c r="DC294">
        <v>253</v>
      </c>
      <c r="DD294">
        <v>760</v>
      </c>
      <c r="DE294">
        <v>1</v>
      </c>
      <c r="DF294">
        <v>0.23300000000000001</v>
      </c>
      <c r="DG294">
        <v>84</v>
      </c>
      <c r="DH294">
        <v>253</v>
      </c>
    </row>
    <row r="295" spans="85:112" x14ac:dyDescent="0.25">
      <c r="CG295" t="s">
        <v>639</v>
      </c>
      <c r="CH295" t="s">
        <v>3</v>
      </c>
      <c r="CI295" t="s">
        <v>96</v>
      </c>
      <c r="CJ295">
        <v>46126</v>
      </c>
      <c r="CK295">
        <v>1</v>
      </c>
      <c r="CL295">
        <v>1</v>
      </c>
      <c r="CN295">
        <v>1</v>
      </c>
      <c r="CP295">
        <v>0</v>
      </c>
      <c r="CQ295">
        <v>0</v>
      </c>
      <c r="CR295">
        <v>0.24424768518518519</v>
      </c>
      <c r="CS295">
        <v>0.12343750000000001</v>
      </c>
      <c r="CT295">
        <v>134</v>
      </c>
      <c r="CU295">
        <v>255</v>
      </c>
      <c r="CV295">
        <v>50</v>
      </c>
      <c r="CW295">
        <v>1.86</v>
      </c>
      <c r="CX295">
        <v>19604</v>
      </c>
      <c r="CY295">
        <v>0.37309999999999999</v>
      </c>
      <c r="CZ295">
        <v>1</v>
      </c>
      <c r="DA295">
        <v>0.02</v>
      </c>
      <c r="DB295">
        <v>400</v>
      </c>
      <c r="DC295">
        <v>400</v>
      </c>
      <c r="DD295">
        <v>400</v>
      </c>
      <c r="DE295">
        <v>1</v>
      </c>
      <c r="DF295">
        <v>0.27650000000000002</v>
      </c>
      <c r="DG295">
        <v>84</v>
      </c>
      <c r="DH295">
        <v>400</v>
      </c>
    </row>
    <row r="296" spans="85:112" x14ac:dyDescent="0.25">
      <c r="CG296" t="s">
        <v>639</v>
      </c>
      <c r="CH296" t="s">
        <v>3</v>
      </c>
      <c r="CI296" t="s">
        <v>29</v>
      </c>
      <c r="CJ296">
        <v>46125</v>
      </c>
      <c r="CK296">
        <v>1</v>
      </c>
      <c r="CL296">
        <v>1</v>
      </c>
      <c r="CP296">
        <v>3.7499999999999999E-3</v>
      </c>
      <c r="CQ296">
        <v>3.7499999999999999E-3</v>
      </c>
      <c r="CR296">
        <v>0.19968749999999999</v>
      </c>
      <c r="CS296">
        <v>0.13457175925925927</v>
      </c>
      <c r="CT296">
        <v>116</v>
      </c>
      <c r="CU296">
        <v>211</v>
      </c>
      <c r="CV296">
        <v>38</v>
      </c>
      <c r="CW296" t="s">
        <v>688</v>
      </c>
      <c r="CX296">
        <v>18207</v>
      </c>
      <c r="CY296">
        <v>0.3276</v>
      </c>
      <c r="CZ296">
        <v>2</v>
      </c>
      <c r="DA296">
        <v>5.2600000000000001E-2</v>
      </c>
      <c r="DB296">
        <v>1500</v>
      </c>
      <c r="DC296">
        <v>750</v>
      </c>
      <c r="DD296">
        <v>400</v>
      </c>
      <c r="DE296">
        <v>0.26669999999999999</v>
      </c>
      <c r="DF296">
        <v>4.1700000000000001E-2</v>
      </c>
      <c r="DG296">
        <v>84</v>
      </c>
      <c r="DH296">
        <v>400</v>
      </c>
    </row>
    <row r="297" spans="85:112" x14ac:dyDescent="0.25">
      <c r="CG297" t="s">
        <v>639</v>
      </c>
      <c r="CH297" t="s">
        <v>125</v>
      </c>
      <c r="CI297" t="s">
        <v>72</v>
      </c>
      <c r="CJ297">
        <v>46140</v>
      </c>
      <c r="CK297">
        <v>1</v>
      </c>
      <c r="CL297">
        <v>1</v>
      </c>
      <c r="CN297">
        <v>1</v>
      </c>
      <c r="CP297">
        <v>4.6296296296296294E-5</v>
      </c>
      <c r="CQ297">
        <v>4.6296296296296294E-5</v>
      </c>
      <c r="CR297">
        <v>0.14116898148148149</v>
      </c>
      <c r="CS297">
        <v>0.19008101851851852</v>
      </c>
      <c r="CT297">
        <v>108</v>
      </c>
      <c r="CU297">
        <v>303</v>
      </c>
      <c r="CV297">
        <v>13</v>
      </c>
      <c r="CW297" t="s">
        <v>732</v>
      </c>
      <c r="CX297">
        <v>26747</v>
      </c>
      <c r="CY297">
        <v>0.12039999999999999</v>
      </c>
      <c r="CZ297">
        <v>2</v>
      </c>
      <c r="DA297">
        <v>0.15379999999999999</v>
      </c>
      <c r="DB297">
        <v>3600</v>
      </c>
      <c r="DC297">
        <v>1800</v>
      </c>
      <c r="DD297">
        <v>3000</v>
      </c>
      <c r="DE297">
        <v>0.83330000000000004</v>
      </c>
      <c r="DF297">
        <v>0.12</v>
      </c>
      <c r="DG297">
        <v>82</v>
      </c>
      <c r="DH297">
        <v>3000</v>
      </c>
    </row>
    <row r="298" spans="85:112" x14ac:dyDescent="0.25">
      <c r="CG298" t="s">
        <v>639</v>
      </c>
      <c r="CH298" t="s">
        <v>125</v>
      </c>
      <c r="CI298" t="s">
        <v>12</v>
      </c>
      <c r="CJ298">
        <v>46128</v>
      </c>
      <c r="CK298">
        <v>1</v>
      </c>
      <c r="CL298">
        <v>1</v>
      </c>
      <c r="CN298">
        <v>1</v>
      </c>
      <c r="CP298">
        <v>2.3148148148148149E-4</v>
      </c>
      <c r="CQ298">
        <v>2.3148148148148149E-4</v>
      </c>
      <c r="CR298">
        <v>0.26012731481481483</v>
      </c>
      <c r="CS298">
        <v>0.14662037037037037</v>
      </c>
      <c r="CT298">
        <v>109</v>
      </c>
      <c r="CU298">
        <v>295</v>
      </c>
      <c r="CV298">
        <v>33</v>
      </c>
      <c r="CW298" t="s">
        <v>1013</v>
      </c>
      <c r="CX298">
        <v>26130</v>
      </c>
      <c r="CY298">
        <v>0.30280000000000001</v>
      </c>
      <c r="CZ298">
        <v>1</v>
      </c>
      <c r="DA298">
        <v>3.0300000000000001E-2</v>
      </c>
      <c r="DB298">
        <v>700</v>
      </c>
      <c r="DC298">
        <v>700</v>
      </c>
      <c r="DD298">
        <v>700</v>
      </c>
      <c r="DE298">
        <v>1</v>
      </c>
      <c r="DF298">
        <v>0.21210000000000001</v>
      </c>
      <c r="DG298">
        <v>82</v>
      </c>
      <c r="DH298">
        <v>700</v>
      </c>
    </row>
    <row r="299" spans="85:112" x14ac:dyDescent="0.25">
      <c r="CG299" t="s">
        <v>639</v>
      </c>
      <c r="CH299" t="s">
        <v>125</v>
      </c>
      <c r="CI299" t="s">
        <v>26</v>
      </c>
      <c r="CJ299">
        <v>46122</v>
      </c>
      <c r="CK299">
        <v>1</v>
      </c>
      <c r="CL299">
        <v>1</v>
      </c>
      <c r="CN299">
        <v>1</v>
      </c>
      <c r="CP299">
        <v>1.0416666666666667E-4</v>
      </c>
      <c r="CQ299">
        <v>1.0416666666666667E-4</v>
      </c>
      <c r="CR299">
        <v>0.26653935185185185</v>
      </c>
      <c r="CS299">
        <v>8.4050925925925932E-2</v>
      </c>
      <c r="CT299">
        <v>138</v>
      </c>
      <c r="CU299">
        <v>274</v>
      </c>
      <c r="CV299">
        <v>20</v>
      </c>
      <c r="CW299">
        <v>1.35</v>
      </c>
      <c r="CX299">
        <v>32034</v>
      </c>
      <c r="CY299">
        <v>0.1449</v>
      </c>
      <c r="CZ299">
        <v>1</v>
      </c>
      <c r="DA299">
        <v>0.05</v>
      </c>
      <c r="DB299">
        <v>5000</v>
      </c>
      <c r="DC299">
        <v>5000</v>
      </c>
      <c r="DD299">
        <v>5000</v>
      </c>
      <c r="DE299">
        <v>1</v>
      </c>
      <c r="DF299">
        <v>0.1187</v>
      </c>
      <c r="DG299">
        <v>82</v>
      </c>
      <c r="DH299">
        <v>5000</v>
      </c>
    </row>
    <row r="300" spans="85:112" x14ac:dyDescent="0.25">
      <c r="CG300" t="s">
        <v>639</v>
      </c>
      <c r="CH300" t="s">
        <v>125</v>
      </c>
      <c r="CI300" t="s">
        <v>26</v>
      </c>
      <c r="CJ300">
        <v>46141</v>
      </c>
      <c r="CK300">
        <v>1</v>
      </c>
      <c r="CL300">
        <v>1</v>
      </c>
      <c r="CN300">
        <v>1</v>
      </c>
      <c r="CP300">
        <v>6.9444444444444444E-5</v>
      </c>
      <c r="CQ300">
        <v>6.9444444444444444E-5</v>
      </c>
      <c r="CR300">
        <v>0.31980324074074074</v>
      </c>
      <c r="CS300">
        <v>5.3912037037037036E-2</v>
      </c>
      <c r="CT300">
        <v>168</v>
      </c>
      <c r="CU300">
        <v>312</v>
      </c>
      <c r="CV300">
        <v>32</v>
      </c>
      <c r="CW300">
        <v>1.8125</v>
      </c>
      <c r="CX300">
        <v>42442</v>
      </c>
      <c r="CY300">
        <v>0.1905</v>
      </c>
      <c r="CZ300">
        <v>1</v>
      </c>
      <c r="DA300">
        <v>3.1300000000000001E-2</v>
      </c>
      <c r="DB300">
        <v>600</v>
      </c>
      <c r="DC300">
        <v>600</v>
      </c>
      <c r="DG300">
        <v>82</v>
      </c>
    </row>
    <row r="301" spans="85:112" x14ac:dyDescent="0.25">
      <c r="CG301" t="s">
        <v>639</v>
      </c>
      <c r="CH301" t="s">
        <v>125</v>
      </c>
      <c r="CI301" t="s">
        <v>122</v>
      </c>
      <c r="CJ301">
        <v>46119</v>
      </c>
      <c r="CK301">
        <v>1</v>
      </c>
      <c r="CL301">
        <v>1</v>
      </c>
      <c r="CM301">
        <v>1</v>
      </c>
      <c r="CP301">
        <v>1.6226851851851853E-2</v>
      </c>
      <c r="CQ301">
        <v>1.6226851851851853E-2</v>
      </c>
      <c r="CR301">
        <v>0.22293981481481481</v>
      </c>
      <c r="CS301">
        <v>0.10339120370370371</v>
      </c>
      <c r="CT301">
        <v>73</v>
      </c>
      <c r="CU301">
        <v>236</v>
      </c>
      <c r="CV301">
        <v>13</v>
      </c>
      <c r="CW301" t="s">
        <v>769</v>
      </c>
      <c r="CX301">
        <v>16454</v>
      </c>
      <c r="CY301">
        <v>0.17810000000000001</v>
      </c>
      <c r="CZ301">
        <v>2</v>
      </c>
      <c r="DA301">
        <v>0.15379999999999999</v>
      </c>
      <c r="DB301">
        <v>340</v>
      </c>
      <c r="DC301">
        <v>170</v>
      </c>
      <c r="DD301">
        <v>150</v>
      </c>
      <c r="DE301">
        <v>0.44119999999999998</v>
      </c>
      <c r="DF301">
        <v>0.1991</v>
      </c>
      <c r="DG301">
        <v>82</v>
      </c>
      <c r="DH301">
        <v>150</v>
      </c>
    </row>
    <row r="302" spans="85:112" x14ac:dyDescent="0.25">
      <c r="CG302" t="s">
        <v>639</v>
      </c>
      <c r="CH302" t="s">
        <v>125</v>
      </c>
      <c r="CI302" t="s">
        <v>122</v>
      </c>
      <c r="CJ302">
        <v>46133</v>
      </c>
      <c r="CK302">
        <v>1</v>
      </c>
      <c r="CL302">
        <v>1</v>
      </c>
      <c r="CN302">
        <v>1</v>
      </c>
      <c r="CP302">
        <v>2.0023148148148148E-3</v>
      </c>
      <c r="CQ302">
        <v>2.0023148148148148E-3</v>
      </c>
      <c r="CR302">
        <v>0.26026620370370368</v>
      </c>
      <c r="CS302">
        <v>0.11914351851851852</v>
      </c>
      <c r="CT302">
        <v>64</v>
      </c>
      <c r="CU302">
        <v>217</v>
      </c>
      <c r="CV302">
        <v>21</v>
      </c>
      <c r="CW302" t="s">
        <v>967</v>
      </c>
      <c r="CX302">
        <v>35841</v>
      </c>
      <c r="CY302">
        <v>0.3281</v>
      </c>
      <c r="CZ302">
        <v>1</v>
      </c>
      <c r="DA302">
        <v>4.7600000000000003E-2</v>
      </c>
      <c r="DB302">
        <v>335</v>
      </c>
      <c r="DC302">
        <v>335</v>
      </c>
      <c r="DD302">
        <v>335</v>
      </c>
      <c r="DE302">
        <v>1</v>
      </c>
      <c r="DG302">
        <v>82</v>
      </c>
      <c r="DH302">
        <v>335</v>
      </c>
    </row>
    <row r="303" spans="85:112" x14ac:dyDescent="0.25">
      <c r="CG303" t="s">
        <v>639</v>
      </c>
      <c r="CH303" t="s">
        <v>125</v>
      </c>
      <c r="CI303" t="s">
        <v>59</v>
      </c>
      <c r="CJ303">
        <v>46127</v>
      </c>
      <c r="CK303">
        <v>1</v>
      </c>
      <c r="CL303">
        <v>1</v>
      </c>
      <c r="CN303">
        <v>1</v>
      </c>
      <c r="CP303">
        <v>0</v>
      </c>
      <c r="CQ303">
        <v>0</v>
      </c>
      <c r="CR303">
        <v>0.21686342592592592</v>
      </c>
      <c r="CS303">
        <v>0.13193287037037038</v>
      </c>
      <c r="CT303">
        <v>218</v>
      </c>
      <c r="CU303">
        <v>314</v>
      </c>
      <c r="CV303">
        <v>32</v>
      </c>
      <c r="CW303">
        <v>1.53125</v>
      </c>
      <c r="CX303">
        <v>29139</v>
      </c>
      <c r="CY303">
        <v>0.14680000000000001</v>
      </c>
      <c r="CZ303">
        <v>3</v>
      </c>
      <c r="DA303">
        <v>9.3799999999999994E-2</v>
      </c>
      <c r="DB303">
        <v>5663</v>
      </c>
      <c r="DC303">
        <v>1888</v>
      </c>
      <c r="DD303">
        <v>5100</v>
      </c>
      <c r="DE303">
        <v>0.90059999999999996</v>
      </c>
      <c r="DF303">
        <v>9.8500000000000004E-2</v>
      </c>
      <c r="DG303">
        <v>82</v>
      </c>
      <c r="DH303">
        <v>2550</v>
      </c>
    </row>
    <row r="304" spans="85:112" x14ac:dyDescent="0.25">
      <c r="CG304" t="s">
        <v>639</v>
      </c>
      <c r="CH304" t="s">
        <v>125</v>
      </c>
      <c r="CI304" t="s">
        <v>59</v>
      </c>
      <c r="CJ304">
        <v>46129</v>
      </c>
      <c r="CK304">
        <v>1</v>
      </c>
      <c r="CL304">
        <v>1</v>
      </c>
      <c r="CN304">
        <v>1</v>
      </c>
      <c r="CP304">
        <v>5.7870370370370373E-5</v>
      </c>
      <c r="CQ304">
        <v>5.7870370370370373E-5</v>
      </c>
      <c r="CR304">
        <v>0.25962962962962965</v>
      </c>
      <c r="CS304">
        <v>6.7326388888888894E-2</v>
      </c>
      <c r="CT304">
        <v>182</v>
      </c>
      <c r="CU304">
        <v>286</v>
      </c>
      <c r="CV304">
        <v>20</v>
      </c>
      <c r="CW304">
        <v>1.75</v>
      </c>
      <c r="CX304">
        <v>39049</v>
      </c>
      <c r="CY304">
        <v>0.1099</v>
      </c>
      <c r="CZ304">
        <v>1</v>
      </c>
      <c r="DA304">
        <v>0.05</v>
      </c>
      <c r="DB304">
        <v>1000</v>
      </c>
      <c r="DC304">
        <v>1000</v>
      </c>
      <c r="DG304">
        <v>82</v>
      </c>
    </row>
    <row r="305" spans="85:112" x14ac:dyDescent="0.25">
      <c r="CG305" t="s">
        <v>639</v>
      </c>
      <c r="CH305" t="s">
        <v>2</v>
      </c>
      <c r="CI305" t="s">
        <v>15</v>
      </c>
      <c r="CJ305">
        <v>46120</v>
      </c>
      <c r="CK305">
        <v>1</v>
      </c>
      <c r="CL305">
        <v>1</v>
      </c>
      <c r="CN305">
        <v>1</v>
      </c>
      <c r="CP305">
        <v>1.3888888888888889E-4</v>
      </c>
      <c r="CQ305">
        <v>1.3888888888888889E-4</v>
      </c>
      <c r="CR305">
        <v>0.21384259259259258</v>
      </c>
      <c r="CS305">
        <v>0.10540509259259259</v>
      </c>
      <c r="CT305">
        <v>88</v>
      </c>
      <c r="CU305">
        <v>114</v>
      </c>
      <c r="CV305">
        <v>19</v>
      </c>
      <c r="CW305" t="s">
        <v>696</v>
      </c>
      <c r="CX305">
        <v>25184</v>
      </c>
      <c r="CY305">
        <v>0.21590000000000001</v>
      </c>
      <c r="DG305">
        <v>82</v>
      </c>
    </row>
    <row r="306" spans="85:112" x14ac:dyDescent="0.25">
      <c r="CG306" t="s">
        <v>639</v>
      </c>
      <c r="CH306" t="s">
        <v>2</v>
      </c>
      <c r="CI306" t="s">
        <v>15</v>
      </c>
      <c r="CJ306">
        <v>46128</v>
      </c>
      <c r="CK306">
        <v>1</v>
      </c>
      <c r="CL306">
        <v>1</v>
      </c>
      <c r="CN306">
        <v>1</v>
      </c>
      <c r="CP306">
        <v>8.1018518518518516E-5</v>
      </c>
      <c r="CQ306">
        <v>8.1018518518518516E-5</v>
      </c>
      <c r="CR306">
        <v>0.22642361111111112</v>
      </c>
      <c r="CS306">
        <v>0.17728009259259259</v>
      </c>
      <c r="CT306">
        <v>85</v>
      </c>
      <c r="CU306">
        <v>105</v>
      </c>
      <c r="CV306">
        <v>16</v>
      </c>
      <c r="CW306">
        <v>1.8125</v>
      </c>
      <c r="CX306">
        <v>30580</v>
      </c>
      <c r="CY306">
        <v>0.18820000000000001</v>
      </c>
      <c r="DG306">
        <v>82</v>
      </c>
    </row>
    <row r="307" spans="85:112" x14ac:dyDescent="0.25">
      <c r="CG307" t="s">
        <v>639</v>
      </c>
      <c r="CH307" t="s">
        <v>2</v>
      </c>
      <c r="CI307" t="s">
        <v>15</v>
      </c>
      <c r="CJ307">
        <v>46134</v>
      </c>
      <c r="CK307">
        <v>1</v>
      </c>
      <c r="CL307">
        <v>1</v>
      </c>
      <c r="CN307">
        <v>1</v>
      </c>
      <c r="CP307">
        <v>1.0416666666666667E-4</v>
      </c>
      <c r="CQ307">
        <v>1.0416666666666667E-4</v>
      </c>
      <c r="CR307">
        <v>0.1731712962962963</v>
      </c>
      <c r="CS307">
        <v>0.16332175925925926</v>
      </c>
      <c r="CT307">
        <v>79</v>
      </c>
      <c r="CU307">
        <v>101</v>
      </c>
      <c r="CV307">
        <v>18</v>
      </c>
      <c r="CW307" t="s">
        <v>760</v>
      </c>
      <c r="CX307">
        <v>34352</v>
      </c>
      <c r="CY307">
        <v>0.2278</v>
      </c>
      <c r="DG307">
        <v>82</v>
      </c>
    </row>
    <row r="308" spans="85:112" x14ac:dyDescent="0.25">
      <c r="CG308" t="s">
        <v>639</v>
      </c>
      <c r="CH308" t="s">
        <v>2</v>
      </c>
      <c r="CI308" t="s">
        <v>15</v>
      </c>
      <c r="CJ308">
        <v>46141</v>
      </c>
      <c r="CK308">
        <v>1</v>
      </c>
      <c r="CL308">
        <v>1</v>
      </c>
      <c r="CN308">
        <v>1</v>
      </c>
      <c r="CP308">
        <v>1.3888888888888889E-4</v>
      </c>
      <c r="CQ308">
        <v>1.3888888888888889E-4</v>
      </c>
      <c r="CR308">
        <v>0.17545138888888889</v>
      </c>
      <c r="CS308">
        <v>0.19592592592592592</v>
      </c>
      <c r="CT308">
        <v>99</v>
      </c>
      <c r="CU308">
        <v>145</v>
      </c>
      <c r="CV308">
        <v>26</v>
      </c>
      <c r="CW308" t="s">
        <v>738</v>
      </c>
      <c r="CX308">
        <v>27541</v>
      </c>
      <c r="CY308">
        <v>0.2626</v>
      </c>
      <c r="DG308">
        <v>82</v>
      </c>
    </row>
    <row r="309" spans="85:112" x14ac:dyDescent="0.25">
      <c r="CG309" t="s">
        <v>639</v>
      </c>
      <c r="CH309" t="s">
        <v>2</v>
      </c>
      <c r="CI309" t="s">
        <v>81</v>
      </c>
      <c r="CJ309">
        <v>46128</v>
      </c>
      <c r="CK309">
        <v>1</v>
      </c>
      <c r="CL309">
        <v>1</v>
      </c>
      <c r="CN309">
        <v>1</v>
      </c>
      <c r="CP309">
        <v>3.5879629629629629E-4</v>
      </c>
      <c r="CQ309">
        <v>3.5879629629629629E-4</v>
      </c>
      <c r="CR309">
        <v>0.23390046296296296</v>
      </c>
      <c r="CS309">
        <v>0.11854166666666667</v>
      </c>
      <c r="CT309">
        <v>92</v>
      </c>
      <c r="CU309">
        <v>163</v>
      </c>
      <c r="CV309">
        <v>19</v>
      </c>
      <c r="CW309" t="s">
        <v>796</v>
      </c>
      <c r="CX309">
        <v>17114</v>
      </c>
      <c r="CY309">
        <v>0.20649999999999999</v>
      </c>
      <c r="DG309">
        <v>82</v>
      </c>
    </row>
    <row r="310" spans="85:112" x14ac:dyDescent="0.25">
      <c r="CG310" t="s">
        <v>639</v>
      </c>
      <c r="CH310" t="s">
        <v>2</v>
      </c>
      <c r="CI310" t="s">
        <v>81</v>
      </c>
      <c r="CJ310">
        <v>46134</v>
      </c>
      <c r="CK310">
        <v>1</v>
      </c>
      <c r="CL310">
        <v>1</v>
      </c>
      <c r="CN310">
        <v>1</v>
      </c>
      <c r="CP310">
        <v>1.7824074074074075E-3</v>
      </c>
      <c r="CQ310">
        <v>1.7824074074074075E-3</v>
      </c>
      <c r="CR310">
        <v>0.20307870370370371</v>
      </c>
      <c r="CS310">
        <v>0.14618055555555556</v>
      </c>
      <c r="CT310">
        <v>63</v>
      </c>
      <c r="CU310">
        <v>104</v>
      </c>
      <c r="CV310">
        <v>18</v>
      </c>
      <c r="CW310" t="s">
        <v>720</v>
      </c>
      <c r="CX310">
        <v>28507</v>
      </c>
      <c r="CY310">
        <v>0.28570000000000001</v>
      </c>
      <c r="DG310">
        <v>82</v>
      </c>
    </row>
    <row r="311" spans="85:112" x14ac:dyDescent="0.25">
      <c r="CG311" t="s">
        <v>639</v>
      </c>
      <c r="CH311" t="s">
        <v>2</v>
      </c>
      <c r="CI311" t="s">
        <v>81</v>
      </c>
      <c r="CJ311">
        <v>46140</v>
      </c>
      <c r="CK311">
        <v>1</v>
      </c>
      <c r="CL311">
        <v>1</v>
      </c>
      <c r="CN311">
        <v>1</v>
      </c>
      <c r="CP311">
        <v>3.1018518518518517E-3</v>
      </c>
      <c r="CQ311">
        <v>3.1018518518518517E-3</v>
      </c>
      <c r="CR311">
        <v>0.20118055555555556</v>
      </c>
      <c r="CS311">
        <v>0.15599537037037037</v>
      </c>
      <c r="CT311">
        <v>78</v>
      </c>
      <c r="CU311">
        <v>152</v>
      </c>
      <c r="CV311">
        <v>8</v>
      </c>
      <c r="CW311">
        <v>1.5</v>
      </c>
      <c r="CX311">
        <v>49302</v>
      </c>
      <c r="CY311">
        <v>0.1026</v>
      </c>
      <c r="CZ311">
        <v>2</v>
      </c>
      <c r="DA311">
        <v>0.25</v>
      </c>
      <c r="DB311">
        <v>1200</v>
      </c>
      <c r="DC311">
        <v>600</v>
      </c>
      <c r="DD311">
        <v>600</v>
      </c>
      <c r="DE311">
        <v>0.5</v>
      </c>
      <c r="DG311">
        <v>82</v>
      </c>
      <c r="DH311">
        <v>600</v>
      </c>
    </row>
    <row r="312" spans="85:112" x14ac:dyDescent="0.25">
      <c r="CG312" t="s">
        <v>639</v>
      </c>
      <c r="CH312" t="s">
        <v>2</v>
      </c>
      <c r="CI312" t="s">
        <v>81</v>
      </c>
      <c r="CJ312">
        <v>46141</v>
      </c>
      <c r="CK312">
        <v>1</v>
      </c>
      <c r="CL312">
        <v>1</v>
      </c>
      <c r="CN312">
        <v>1</v>
      </c>
      <c r="CP312">
        <v>1.3888888888888889E-4</v>
      </c>
      <c r="CQ312">
        <v>1.3888888888888889E-4</v>
      </c>
      <c r="CR312">
        <v>0.12733796296296296</v>
      </c>
      <c r="CS312">
        <v>0.23837962962962964</v>
      </c>
      <c r="CT312">
        <v>78</v>
      </c>
      <c r="CU312">
        <v>173</v>
      </c>
      <c r="CV312">
        <v>9</v>
      </c>
      <c r="CW312" t="s">
        <v>754</v>
      </c>
      <c r="CX312">
        <v>58249</v>
      </c>
      <c r="CY312">
        <v>0.1154</v>
      </c>
      <c r="DG312">
        <v>82</v>
      </c>
    </row>
    <row r="313" spans="85:112" x14ac:dyDescent="0.25">
      <c r="CG313" t="s">
        <v>639</v>
      </c>
      <c r="CH313" t="s">
        <v>2</v>
      </c>
      <c r="CI313" t="s">
        <v>22</v>
      </c>
      <c r="CJ313">
        <v>46128</v>
      </c>
      <c r="CK313">
        <v>1</v>
      </c>
      <c r="CL313">
        <v>1</v>
      </c>
      <c r="CN313">
        <v>1</v>
      </c>
      <c r="CP313">
        <v>0</v>
      </c>
      <c r="CQ313">
        <v>0</v>
      </c>
      <c r="CR313">
        <v>0.23868055555555556</v>
      </c>
      <c r="CS313">
        <v>0.13982638888888888</v>
      </c>
      <c r="CT313">
        <v>91</v>
      </c>
      <c r="CU313">
        <v>166</v>
      </c>
      <c r="CV313">
        <v>27</v>
      </c>
      <c r="CW313" t="s">
        <v>782</v>
      </c>
      <c r="CX313">
        <v>24333</v>
      </c>
      <c r="CY313">
        <v>0.29670000000000002</v>
      </c>
      <c r="DG313">
        <v>82</v>
      </c>
    </row>
    <row r="314" spans="85:112" x14ac:dyDescent="0.25">
      <c r="CG314" t="s">
        <v>639</v>
      </c>
      <c r="CH314" t="s">
        <v>2</v>
      </c>
      <c r="CI314" t="s">
        <v>24</v>
      </c>
      <c r="CJ314">
        <v>46118</v>
      </c>
      <c r="CK314">
        <v>1</v>
      </c>
      <c r="CL314">
        <v>1</v>
      </c>
      <c r="CN314">
        <v>1</v>
      </c>
      <c r="CP314">
        <v>5.4398148148148144E-4</v>
      </c>
      <c r="CQ314">
        <v>5.4398148148148144E-4</v>
      </c>
      <c r="CR314">
        <v>0.24163194444444444</v>
      </c>
      <c r="CS314">
        <v>0.12413194444444445</v>
      </c>
      <c r="CT314">
        <v>61</v>
      </c>
      <c r="CU314">
        <v>165</v>
      </c>
      <c r="CV314">
        <v>27</v>
      </c>
      <c r="CW314" t="s">
        <v>1014</v>
      </c>
      <c r="CX314">
        <v>25514</v>
      </c>
      <c r="CY314">
        <v>0.44259999999999999</v>
      </c>
      <c r="CZ314">
        <v>1</v>
      </c>
      <c r="DA314">
        <v>3.6999999999999998E-2</v>
      </c>
      <c r="DB314">
        <v>4500</v>
      </c>
      <c r="DC314">
        <v>4500</v>
      </c>
      <c r="DD314">
        <v>4500</v>
      </c>
      <c r="DE314">
        <v>1</v>
      </c>
      <c r="DF314">
        <v>0.22639999999999999</v>
      </c>
      <c r="DG314">
        <v>82</v>
      </c>
      <c r="DH314">
        <v>4500</v>
      </c>
    </row>
    <row r="315" spans="85:112" x14ac:dyDescent="0.25">
      <c r="CG315" t="s">
        <v>639</v>
      </c>
      <c r="CH315" t="s">
        <v>2</v>
      </c>
      <c r="CI315" t="s">
        <v>24</v>
      </c>
      <c r="CJ315">
        <v>46120</v>
      </c>
      <c r="CK315">
        <v>1</v>
      </c>
      <c r="CL315">
        <v>1</v>
      </c>
      <c r="CN315">
        <v>1</v>
      </c>
      <c r="CP315">
        <v>3.9351851851851852E-4</v>
      </c>
      <c r="CQ315">
        <v>3.9351851851851852E-4</v>
      </c>
      <c r="CR315">
        <v>0.21579861111111112</v>
      </c>
      <c r="CS315">
        <v>0.12539351851851852</v>
      </c>
      <c r="CT315">
        <v>70</v>
      </c>
      <c r="CU315">
        <v>120</v>
      </c>
      <c r="CV315">
        <v>18</v>
      </c>
      <c r="CW315" t="s">
        <v>760</v>
      </c>
      <c r="CX315">
        <v>48128</v>
      </c>
      <c r="CY315">
        <v>0.2571</v>
      </c>
      <c r="DG315">
        <v>82</v>
      </c>
    </row>
    <row r="316" spans="85:112" x14ac:dyDescent="0.25">
      <c r="CG316" t="s">
        <v>639</v>
      </c>
      <c r="CH316" t="s">
        <v>2</v>
      </c>
      <c r="CI316" t="s">
        <v>24</v>
      </c>
      <c r="CJ316">
        <v>46122</v>
      </c>
      <c r="CK316">
        <v>1</v>
      </c>
      <c r="CL316">
        <v>1</v>
      </c>
      <c r="CN316">
        <v>1</v>
      </c>
      <c r="CP316">
        <v>9.2592592592592588E-5</v>
      </c>
      <c r="CQ316">
        <v>9.2592592592592588E-5</v>
      </c>
      <c r="CR316">
        <v>0.23032407407407407</v>
      </c>
      <c r="CS316">
        <v>0.11756944444444445</v>
      </c>
      <c r="CT316">
        <v>49</v>
      </c>
      <c r="CU316">
        <v>93</v>
      </c>
      <c r="CV316">
        <v>10</v>
      </c>
      <c r="CW316">
        <v>2</v>
      </c>
      <c r="CX316">
        <v>16686</v>
      </c>
      <c r="CY316">
        <v>0.2041</v>
      </c>
      <c r="CZ316">
        <v>1</v>
      </c>
      <c r="DA316">
        <v>0.1</v>
      </c>
      <c r="DB316">
        <v>2000</v>
      </c>
      <c r="DC316">
        <v>2000</v>
      </c>
      <c r="DD316">
        <v>2000</v>
      </c>
      <c r="DE316">
        <v>1</v>
      </c>
      <c r="DF316">
        <v>0.11749999999999999</v>
      </c>
      <c r="DG316">
        <v>82</v>
      </c>
      <c r="DH316">
        <v>2000</v>
      </c>
    </row>
    <row r="317" spans="85:112" x14ac:dyDescent="0.25">
      <c r="CG317" t="s">
        <v>639</v>
      </c>
      <c r="CH317" t="s">
        <v>2</v>
      </c>
      <c r="CI317" t="s">
        <v>24</v>
      </c>
      <c r="CJ317">
        <v>46128</v>
      </c>
      <c r="CK317">
        <v>1</v>
      </c>
      <c r="CL317">
        <v>1</v>
      </c>
      <c r="CN317">
        <v>1</v>
      </c>
      <c r="CP317">
        <v>4.2824074074074075E-4</v>
      </c>
      <c r="CQ317">
        <v>4.2824074074074075E-4</v>
      </c>
      <c r="CR317">
        <v>0.29144675925925928</v>
      </c>
      <c r="CS317">
        <v>0.13702546296296297</v>
      </c>
      <c r="CT317">
        <v>72</v>
      </c>
      <c r="CU317">
        <v>147</v>
      </c>
      <c r="CV317">
        <v>34</v>
      </c>
      <c r="CW317" t="s">
        <v>794</v>
      </c>
      <c r="CX317">
        <v>21353</v>
      </c>
      <c r="CY317">
        <v>0.47220000000000001</v>
      </c>
      <c r="DG317">
        <v>82</v>
      </c>
    </row>
    <row r="318" spans="85:112" x14ac:dyDescent="0.25">
      <c r="CG318" t="s">
        <v>639</v>
      </c>
      <c r="CH318" t="s">
        <v>2</v>
      </c>
      <c r="CI318" t="s">
        <v>13</v>
      </c>
      <c r="CJ318">
        <v>46128</v>
      </c>
      <c r="CK318">
        <v>1</v>
      </c>
      <c r="CL318">
        <v>1</v>
      </c>
      <c r="CN318">
        <v>1</v>
      </c>
      <c r="CP318">
        <v>2.5000000000000001E-3</v>
      </c>
      <c r="CQ318">
        <v>2.5000000000000001E-3</v>
      </c>
      <c r="CR318">
        <v>0.24141203703703704</v>
      </c>
      <c r="CS318">
        <v>0.1174537037037037</v>
      </c>
      <c r="CT318">
        <v>97</v>
      </c>
      <c r="CU318">
        <v>245</v>
      </c>
      <c r="CV318">
        <v>33</v>
      </c>
      <c r="CW318" t="s">
        <v>842</v>
      </c>
      <c r="CX318">
        <v>23096</v>
      </c>
      <c r="CY318">
        <v>0.3402</v>
      </c>
      <c r="DG318">
        <v>82</v>
      </c>
    </row>
    <row r="319" spans="85:112" x14ac:dyDescent="0.25">
      <c r="CG319" t="s">
        <v>639</v>
      </c>
      <c r="CH319" t="s">
        <v>2</v>
      </c>
      <c r="CI319" t="s">
        <v>13</v>
      </c>
      <c r="CJ319">
        <v>46141</v>
      </c>
      <c r="CK319">
        <v>1</v>
      </c>
      <c r="CL319">
        <v>1</v>
      </c>
      <c r="CN319">
        <v>1</v>
      </c>
      <c r="CP319">
        <v>1.3888888888888889E-4</v>
      </c>
      <c r="CQ319">
        <v>1.3888888888888889E-4</v>
      </c>
      <c r="CR319">
        <v>0.20429398148148148</v>
      </c>
      <c r="CS319">
        <v>0.14747685185185186</v>
      </c>
      <c r="CT319">
        <v>66</v>
      </c>
      <c r="CU319">
        <v>123</v>
      </c>
      <c r="CV319">
        <v>17</v>
      </c>
      <c r="CW319" t="s">
        <v>749</v>
      </c>
      <c r="CX319">
        <v>33337</v>
      </c>
      <c r="CY319">
        <v>0.2576</v>
      </c>
      <c r="DG319">
        <v>82</v>
      </c>
    </row>
    <row r="320" spans="85:112" x14ac:dyDescent="0.25">
      <c r="CG320" t="s">
        <v>639</v>
      </c>
      <c r="CH320" t="s">
        <v>2</v>
      </c>
      <c r="CI320" t="s">
        <v>42</v>
      </c>
      <c r="CJ320">
        <v>46128</v>
      </c>
      <c r="CK320">
        <v>1</v>
      </c>
      <c r="CL320">
        <v>1</v>
      </c>
      <c r="CN320">
        <v>1</v>
      </c>
      <c r="CP320">
        <v>1.0763888888888889E-3</v>
      </c>
      <c r="CQ320">
        <v>1.0763888888888889E-3</v>
      </c>
      <c r="CR320">
        <v>0.27762731481481484</v>
      </c>
      <c r="CS320">
        <v>0.1182175925925926</v>
      </c>
      <c r="CT320">
        <v>108</v>
      </c>
      <c r="CU320">
        <v>184</v>
      </c>
      <c r="CV320">
        <v>29</v>
      </c>
      <c r="CW320" t="s">
        <v>1015</v>
      </c>
      <c r="CX320">
        <v>22735</v>
      </c>
      <c r="CY320">
        <v>0.26850000000000002</v>
      </c>
      <c r="DG320">
        <v>82</v>
      </c>
    </row>
    <row r="321" spans="85:112" x14ac:dyDescent="0.25">
      <c r="CG321" t="s">
        <v>639</v>
      </c>
      <c r="CH321" t="s">
        <v>2</v>
      </c>
      <c r="CI321" t="s">
        <v>65</v>
      </c>
      <c r="CJ321">
        <v>46120</v>
      </c>
      <c r="CK321">
        <v>1</v>
      </c>
      <c r="CL321">
        <v>1</v>
      </c>
      <c r="CN321">
        <v>1</v>
      </c>
      <c r="CP321">
        <v>6.9444444444444444E-5</v>
      </c>
      <c r="CQ321">
        <v>6.9444444444444444E-5</v>
      </c>
      <c r="CR321">
        <v>0.23571759259259259</v>
      </c>
      <c r="CS321">
        <v>9.4178240740740743E-2</v>
      </c>
      <c r="CT321">
        <v>70</v>
      </c>
      <c r="CU321">
        <v>136</v>
      </c>
      <c r="CV321">
        <v>8</v>
      </c>
      <c r="CW321">
        <v>1.125</v>
      </c>
      <c r="CX321">
        <v>30195</v>
      </c>
      <c r="CY321">
        <v>0.1143</v>
      </c>
      <c r="DG321">
        <v>82</v>
      </c>
    </row>
    <row r="322" spans="85:112" x14ac:dyDescent="0.25">
      <c r="CG322" t="s">
        <v>639</v>
      </c>
      <c r="CH322" t="s">
        <v>2</v>
      </c>
      <c r="CI322" t="s">
        <v>65</v>
      </c>
      <c r="CJ322">
        <v>46128</v>
      </c>
      <c r="CK322">
        <v>1</v>
      </c>
      <c r="CL322">
        <v>1</v>
      </c>
      <c r="CN322">
        <v>1</v>
      </c>
      <c r="CP322">
        <v>1.1574074074074075E-4</v>
      </c>
      <c r="CQ322">
        <v>1.1574074074074075E-4</v>
      </c>
      <c r="CR322">
        <v>0.30409722222222224</v>
      </c>
      <c r="CS322">
        <v>0.10712962962962963</v>
      </c>
      <c r="CT322">
        <v>54</v>
      </c>
      <c r="CU322">
        <v>129</v>
      </c>
      <c r="CV322">
        <v>12</v>
      </c>
      <c r="CW322">
        <v>2</v>
      </c>
      <c r="CX322">
        <v>24836</v>
      </c>
      <c r="CY322">
        <v>0.22220000000000001</v>
      </c>
      <c r="DG322">
        <v>82</v>
      </c>
    </row>
    <row r="323" spans="85:112" x14ac:dyDescent="0.25">
      <c r="CG323" t="s">
        <v>639</v>
      </c>
      <c r="CH323" t="s">
        <v>2</v>
      </c>
      <c r="CI323" t="s">
        <v>65</v>
      </c>
      <c r="CJ323">
        <v>46134</v>
      </c>
      <c r="CK323">
        <v>1</v>
      </c>
      <c r="CL323">
        <v>1</v>
      </c>
      <c r="CN323">
        <v>1</v>
      </c>
      <c r="CP323">
        <v>1.0416666666666667E-4</v>
      </c>
      <c r="CQ323">
        <v>1.0416666666666667E-4</v>
      </c>
      <c r="CR323">
        <v>0.20605324074074075</v>
      </c>
      <c r="CS323">
        <v>0.13612268518518519</v>
      </c>
      <c r="CT323">
        <v>41</v>
      </c>
      <c r="CU323">
        <v>99</v>
      </c>
      <c r="CV323">
        <v>11</v>
      </c>
      <c r="CW323" t="s">
        <v>852</v>
      </c>
      <c r="CX323">
        <v>19814</v>
      </c>
      <c r="CY323">
        <v>0.26829999999999998</v>
      </c>
      <c r="DG323">
        <v>82</v>
      </c>
    </row>
    <row r="324" spans="85:112" x14ac:dyDescent="0.25">
      <c r="CG324" t="s">
        <v>639</v>
      </c>
      <c r="CH324" t="s">
        <v>2</v>
      </c>
      <c r="CI324" t="s">
        <v>65</v>
      </c>
      <c r="CJ324">
        <v>46141</v>
      </c>
      <c r="CK324">
        <v>1</v>
      </c>
      <c r="CL324">
        <v>1</v>
      </c>
      <c r="CN324">
        <v>1</v>
      </c>
      <c r="CP324">
        <v>1.273148148148148E-4</v>
      </c>
      <c r="CQ324">
        <v>1.273148148148148E-4</v>
      </c>
      <c r="CR324">
        <v>0.17887731481481481</v>
      </c>
      <c r="CS324">
        <v>0.17730324074074075</v>
      </c>
      <c r="CT324">
        <v>32</v>
      </c>
      <c r="CU324">
        <v>87</v>
      </c>
      <c r="CV324">
        <v>6</v>
      </c>
      <c r="CW324" t="s">
        <v>786</v>
      </c>
      <c r="CX324">
        <v>24877</v>
      </c>
      <c r="CY324">
        <v>0.1875</v>
      </c>
      <c r="DG324">
        <v>82</v>
      </c>
    </row>
    <row r="325" spans="85:112" x14ac:dyDescent="0.25">
      <c r="CG325" t="s">
        <v>639</v>
      </c>
      <c r="CH325" t="s">
        <v>2</v>
      </c>
      <c r="CI325" t="s">
        <v>37</v>
      </c>
      <c r="CJ325">
        <v>46120</v>
      </c>
      <c r="CK325">
        <v>1</v>
      </c>
      <c r="CL325">
        <v>1</v>
      </c>
      <c r="CN325">
        <v>1</v>
      </c>
      <c r="CP325">
        <v>1.7939814814814815E-3</v>
      </c>
      <c r="CQ325">
        <v>1.7939814814814815E-3</v>
      </c>
      <c r="CR325">
        <v>0.22175925925925927</v>
      </c>
      <c r="CS325">
        <v>9.166666666666666E-2</v>
      </c>
      <c r="CT325">
        <v>60</v>
      </c>
      <c r="CU325">
        <v>130</v>
      </c>
      <c r="CV325">
        <v>8</v>
      </c>
      <c r="CW325">
        <v>1.75</v>
      </c>
      <c r="CX325">
        <v>11850</v>
      </c>
      <c r="CY325">
        <v>0.1333</v>
      </c>
      <c r="DG325">
        <v>82</v>
      </c>
    </row>
    <row r="326" spans="85:112" x14ac:dyDescent="0.25">
      <c r="CG326" t="s">
        <v>639</v>
      </c>
      <c r="CH326" t="s">
        <v>2</v>
      </c>
      <c r="CI326" t="s">
        <v>37</v>
      </c>
      <c r="CJ326">
        <v>46128</v>
      </c>
      <c r="CK326">
        <v>1</v>
      </c>
      <c r="CL326">
        <v>1</v>
      </c>
      <c r="CN326">
        <v>1</v>
      </c>
      <c r="CP326">
        <v>2.4074074074074076E-3</v>
      </c>
      <c r="CQ326">
        <v>2.4074074074074076E-3</v>
      </c>
      <c r="CR326">
        <v>0.27094907407407409</v>
      </c>
      <c r="CS326">
        <v>9.5462962962962958E-2</v>
      </c>
      <c r="CT326">
        <v>59</v>
      </c>
      <c r="CU326">
        <v>142</v>
      </c>
      <c r="CV326">
        <v>23</v>
      </c>
      <c r="CW326" t="s">
        <v>859</v>
      </c>
      <c r="CX326">
        <v>22391</v>
      </c>
      <c r="CY326">
        <v>0.38979999999999998</v>
      </c>
      <c r="DG326">
        <v>82</v>
      </c>
    </row>
    <row r="327" spans="85:112" x14ac:dyDescent="0.25">
      <c r="CG327" t="s">
        <v>639</v>
      </c>
      <c r="CH327" t="s">
        <v>2</v>
      </c>
      <c r="CI327" t="s">
        <v>50</v>
      </c>
      <c r="CJ327">
        <v>46134</v>
      </c>
      <c r="CK327">
        <v>1</v>
      </c>
      <c r="CL327">
        <v>1</v>
      </c>
      <c r="CN327">
        <v>1</v>
      </c>
      <c r="CP327">
        <v>1.6203703703703703E-4</v>
      </c>
      <c r="CQ327">
        <v>1.6203703703703703E-4</v>
      </c>
      <c r="CR327">
        <v>0.21048611111111112</v>
      </c>
      <c r="CS327">
        <v>0.11513888888888889</v>
      </c>
      <c r="CT327">
        <v>113</v>
      </c>
      <c r="CU327">
        <v>190</v>
      </c>
      <c r="CV327">
        <v>14</v>
      </c>
      <c r="CW327" t="s">
        <v>740</v>
      </c>
      <c r="CX327">
        <v>26399</v>
      </c>
      <c r="CY327">
        <v>0.1239</v>
      </c>
      <c r="DG327">
        <v>82</v>
      </c>
    </row>
    <row r="328" spans="85:112" x14ac:dyDescent="0.25">
      <c r="CG328" t="s">
        <v>639</v>
      </c>
      <c r="CH328" t="s">
        <v>2</v>
      </c>
      <c r="CI328" t="s">
        <v>23</v>
      </c>
      <c r="CJ328">
        <v>46113</v>
      </c>
      <c r="CK328">
        <v>1</v>
      </c>
      <c r="CL328">
        <v>1</v>
      </c>
      <c r="CN328">
        <v>1</v>
      </c>
      <c r="CP328">
        <v>1.9675925925925926E-4</v>
      </c>
      <c r="CQ328">
        <v>1.9675925925925926E-4</v>
      </c>
      <c r="CR328">
        <v>0.28796296296296298</v>
      </c>
      <c r="CS328">
        <v>5.9236111111111114E-2</v>
      </c>
      <c r="CT328">
        <v>81</v>
      </c>
      <c r="CU328">
        <v>133</v>
      </c>
      <c r="CV328">
        <v>40</v>
      </c>
      <c r="CW328">
        <v>1.7</v>
      </c>
      <c r="CX328">
        <v>20625</v>
      </c>
      <c r="CY328">
        <v>0.49380000000000002</v>
      </c>
      <c r="CZ328">
        <v>20</v>
      </c>
      <c r="DA328">
        <v>0.5</v>
      </c>
      <c r="DB328">
        <v>15648</v>
      </c>
      <c r="DC328">
        <v>782</v>
      </c>
      <c r="DD328">
        <v>12447</v>
      </c>
      <c r="DE328">
        <v>0.7954</v>
      </c>
      <c r="DF328">
        <v>0.13900000000000001</v>
      </c>
      <c r="DG328">
        <v>82</v>
      </c>
      <c r="DH328">
        <v>732</v>
      </c>
    </row>
    <row r="329" spans="85:112" x14ac:dyDescent="0.25">
      <c r="CG329" t="s">
        <v>639</v>
      </c>
      <c r="CH329" t="s">
        <v>2</v>
      </c>
      <c r="CI329" t="s">
        <v>23</v>
      </c>
      <c r="CJ329">
        <v>46122</v>
      </c>
      <c r="CK329">
        <v>1</v>
      </c>
      <c r="CL329">
        <v>1</v>
      </c>
      <c r="CM329">
        <v>1</v>
      </c>
      <c r="CP329">
        <v>6.7013888888888887E-3</v>
      </c>
      <c r="CQ329">
        <v>6.7013888888888887E-3</v>
      </c>
      <c r="CR329">
        <v>0.24363425925925927</v>
      </c>
      <c r="CS329">
        <v>0.10199074074074074</v>
      </c>
      <c r="CT329">
        <v>64</v>
      </c>
      <c r="CU329">
        <v>146</v>
      </c>
      <c r="CV329">
        <v>14</v>
      </c>
      <c r="CW329" t="s">
        <v>705</v>
      </c>
      <c r="CX329">
        <v>9627</v>
      </c>
      <c r="CY329">
        <v>0.21879999999999999</v>
      </c>
      <c r="CZ329">
        <v>3</v>
      </c>
      <c r="DA329">
        <v>0.21429999999999999</v>
      </c>
      <c r="DB329">
        <v>2500</v>
      </c>
      <c r="DC329">
        <v>833</v>
      </c>
      <c r="DD329">
        <v>1800</v>
      </c>
      <c r="DE329">
        <v>0.72</v>
      </c>
      <c r="DF329">
        <v>0.14580000000000001</v>
      </c>
      <c r="DG329">
        <v>82</v>
      </c>
      <c r="DH329">
        <v>900</v>
      </c>
    </row>
    <row r="330" spans="85:112" x14ac:dyDescent="0.25">
      <c r="CG330" t="s">
        <v>639</v>
      </c>
      <c r="CH330" t="s">
        <v>2</v>
      </c>
      <c r="CI330" t="s">
        <v>25</v>
      </c>
      <c r="CJ330">
        <v>46120</v>
      </c>
      <c r="CK330">
        <v>1</v>
      </c>
      <c r="CL330">
        <v>1</v>
      </c>
      <c r="CN330">
        <v>1</v>
      </c>
      <c r="CP330">
        <v>0</v>
      </c>
      <c r="CQ330">
        <v>0</v>
      </c>
      <c r="CR330">
        <v>0.18055555555555555</v>
      </c>
      <c r="CS330">
        <v>0.1322800925925926</v>
      </c>
      <c r="CT330">
        <v>54</v>
      </c>
      <c r="CU330">
        <v>105</v>
      </c>
      <c r="CV330">
        <v>14</v>
      </c>
      <c r="CW330" t="s">
        <v>684</v>
      </c>
      <c r="CX330">
        <v>29270</v>
      </c>
      <c r="CY330">
        <v>0.25929999999999997</v>
      </c>
      <c r="DG330">
        <v>82</v>
      </c>
    </row>
    <row r="331" spans="85:112" x14ac:dyDescent="0.25">
      <c r="CG331" t="s">
        <v>639</v>
      </c>
      <c r="CH331" t="s">
        <v>2</v>
      </c>
      <c r="CI331" t="s">
        <v>25</v>
      </c>
      <c r="CJ331">
        <v>46136</v>
      </c>
      <c r="CK331">
        <v>1</v>
      </c>
      <c r="CL331">
        <v>1</v>
      </c>
      <c r="CM331">
        <v>1</v>
      </c>
      <c r="CP331">
        <v>1.7048611111111112E-2</v>
      </c>
      <c r="CQ331">
        <v>1.7048611111111112E-2</v>
      </c>
      <c r="CR331">
        <v>0.15568287037037037</v>
      </c>
      <c r="CS331">
        <v>0.16153935185185186</v>
      </c>
      <c r="CT331">
        <v>52</v>
      </c>
      <c r="CU331">
        <v>92</v>
      </c>
      <c r="CV331">
        <v>16</v>
      </c>
      <c r="CW331">
        <v>1.75</v>
      </c>
      <c r="CX331">
        <v>36203</v>
      </c>
      <c r="CY331">
        <v>0.30769999999999997</v>
      </c>
      <c r="CZ331">
        <v>1</v>
      </c>
      <c r="DA331">
        <v>6.25E-2</v>
      </c>
      <c r="DB331">
        <v>3000</v>
      </c>
      <c r="DC331">
        <v>3000</v>
      </c>
      <c r="DD331">
        <v>3000</v>
      </c>
      <c r="DE331">
        <v>1</v>
      </c>
      <c r="DF331">
        <v>0.58079999999999998</v>
      </c>
      <c r="DG331">
        <v>82</v>
      </c>
      <c r="DH331">
        <v>3000</v>
      </c>
    </row>
    <row r="332" spans="85:112" x14ac:dyDescent="0.25">
      <c r="CG332" t="s">
        <v>639</v>
      </c>
      <c r="CH332" t="s">
        <v>6</v>
      </c>
      <c r="CI332" t="s">
        <v>105</v>
      </c>
      <c r="CJ332">
        <v>46140</v>
      </c>
      <c r="CK332">
        <v>1</v>
      </c>
      <c r="CL332">
        <v>1</v>
      </c>
      <c r="CN332">
        <v>1</v>
      </c>
      <c r="CP332">
        <v>0</v>
      </c>
      <c r="CQ332">
        <v>0</v>
      </c>
      <c r="CR332">
        <v>0.14873842592592593</v>
      </c>
      <c r="CS332">
        <v>0.18917824074074074</v>
      </c>
      <c r="CT332">
        <v>112</v>
      </c>
      <c r="CU332">
        <v>196</v>
      </c>
      <c r="CV332">
        <v>23</v>
      </c>
      <c r="CW332" t="s">
        <v>1016</v>
      </c>
      <c r="CX332">
        <v>23767</v>
      </c>
      <c r="CY332">
        <v>0.2054</v>
      </c>
      <c r="CZ332">
        <v>1</v>
      </c>
      <c r="DA332">
        <v>4.3499999999999997E-2</v>
      </c>
      <c r="DB332">
        <v>1701</v>
      </c>
      <c r="DC332">
        <v>1701</v>
      </c>
      <c r="DD332">
        <v>1701</v>
      </c>
      <c r="DE332">
        <v>1</v>
      </c>
      <c r="DF332">
        <v>1</v>
      </c>
      <c r="DG332">
        <v>82</v>
      </c>
      <c r="DH332">
        <v>1701</v>
      </c>
    </row>
    <row r="333" spans="85:112" x14ac:dyDescent="0.25">
      <c r="CG333" t="s">
        <v>639</v>
      </c>
      <c r="CH333" t="s">
        <v>6</v>
      </c>
      <c r="CI333" t="s">
        <v>38</v>
      </c>
      <c r="CJ333">
        <v>46127</v>
      </c>
      <c r="CK333">
        <v>1</v>
      </c>
      <c r="CL333">
        <v>1</v>
      </c>
      <c r="CN333">
        <v>1</v>
      </c>
      <c r="CP333">
        <v>3.9351851851851852E-4</v>
      </c>
      <c r="CQ333">
        <v>3.9351851851851852E-4</v>
      </c>
      <c r="CR333">
        <v>0.230625</v>
      </c>
      <c r="CS333">
        <v>0.11046296296296296</v>
      </c>
      <c r="CT333">
        <v>89</v>
      </c>
      <c r="CU333">
        <v>146</v>
      </c>
      <c r="CV333">
        <v>30</v>
      </c>
      <c r="CW333">
        <v>2</v>
      </c>
      <c r="CX333">
        <v>19777</v>
      </c>
      <c r="CY333">
        <v>0.33710000000000001</v>
      </c>
      <c r="CZ333">
        <v>2</v>
      </c>
      <c r="DA333">
        <v>6.6699999999999995E-2</v>
      </c>
      <c r="DB333">
        <v>2800</v>
      </c>
      <c r="DC333">
        <v>1400</v>
      </c>
      <c r="DD333">
        <v>2800</v>
      </c>
      <c r="DE333">
        <v>1</v>
      </c>
      <c r="DF333">
        <v>0.48309999999999997</v>
      </c>
      <c r="DG333">
        <v>82</v>
      </c>
      <c r="DH333">
        <v>1400</v>
      </c>
    </row>
    <row r="334" spans="85:112" x14ac:dyDescent="0.25">
      <c r="CG334" t="s">
        <v>639</v>
      </c>
      <c r="CH334" t="s">
        <v>6</v>
      </c>
      <c r="CI334" t="s">
        <v>11</v>
      </c>
      <c r="CJ334">
        <v>46122</v>
      </c>
      <c r="CK334">
        <v>1</v>
      </c>
      <c r="CL334">
        <v>1</v>
      </c>
      <c r="CN334">
        <v>1</v>
      </c>
      <c r="CP334">
        <v>1.0416666666666667E-4</v>
      </c>
      <c r="CQ334">
        <v>1.0416666666666667E-4</v>
      </c>
      <c r="CR334">
        <v>0.23045138888888889</v>
      </c>
      <c r="CS334">
        <v>8.8287037037037039E-2</v>
      </c>
      <c r="CT334">
        <v>99</v>
      </c>
      <c r="CU334">
        <v>180</v>
      </c>
      <c r="CV334">
        <v>24</v>
      </c>
      <c r="CW334" t="s">
        <v>736</v>
      </c>
      <c r="CX334">
        <v>21675</v>
      </c>
      <c r="CY334">
        <v>0.2424</v>
      </c>
      <c r="CZ334">
        <v>2</v>
      </c>
      <c r="DA334">
        <v>8.3299999999999999E-2</v>
      </c>
      <c r="DB334">
        <v>4000</v>
      </c>
      <c r="DC334">
        <v>2000</v>
      </c>
      <c r="DD334">
        <v>4000</v>
      </c>
      <c r="DE334">
        <v>1</v>
      </c>
      <c r="DF334">
        <v>0.1389</v>
      </c>
      <c r="DG334">
        <v>82</v>
      </c>
      <c r="DH334">
        <v>2000</v>
      </c>
    </row>
    <row r="335" spans="85:112" x14ac:dyDescent="0.25">
      <c r="CG335" t="s">
        <v>639</v>
      </c>
      <c r="CH335" t="s">
        <v>6</v>
      </c>
      <c r="CI335" t="s">
        <v>97</v>
      </c>
      <c r="CJ335">
        <v>46134</v>
      </c>
      <c r="CK335">
        <v>1</v>
      </c>
      <c r="CL335">
        <v>1</v>
      </c>
      <c r="CN335">
        <v>1</v>
      </c>
      <c r="CP335">
        <v>2.3148148148148147E-5</v>
      </c>
      <c r="CQ335">
        <v>2.3148148148148147E-5</v>
      </c>
      <c r="CR335">
        <v>0.17689814814814814</v>
      </c>
      <c r="CS335">
        <v>0.22912037037037036</v>
      </c>
      <c r="CT335">
        <v>129</v>
      </c>
      <c r="CU335">
        <v>192</v>
      </c>
      <c r="CV335">
        <v>30</v>
      </c>
      <c r="CW335">
        <v>1.7</v>
      </c>
      <c r="CX335">
        <v>11900</v>
      </c>
      <c r="CY335">
        <v>0.2326</v>
      </c>
      <c r="CZ335">
        <v>1</v>
      </c>
      <c r="DA335">
        <v>3.3300000000000003E-2</v>
      </c>
      <c r="DB335">
        <v>2000</v>
      </c>
      <c r="DC335">
        <v>2000</v>
      </c>
      <c r="DD335">
        <v>2000</v>
      </c>
      <c r="DE335">
        <v>1</v>
      </c>
      <c r="DF335">
        <v>0.2389</v>
      </c>
      <c r="DG335">
        <v>82</v>
      </c>
      <c r="DH335">
        <v>2000</v>
      </c>
    </row>
    <row r="336" spans="85:112" x14ac:dyDescent="0.25">
      <c r="CG336" t="s">
        <v>639</v>
      </c>
      <c r="CH336" t="s">
        <v>6</v>
      </c>
      <c r="CI336" t="s">
        <v>76</v>
      </c>
      <c r="CJ336">
        <v>46134</v>
      </c>
      <c r="CK336">
        <v>1</v>
      </c>
      <c r="CL336">
        <v>1</v>
      </c>
      <c r="CN336">
        <v>1</v>
      </c>
      <c r="CP336">
        <v>9.2592592592592588E-5</v>
      </c>
      <c r="CQ336">
        <v>9.2592592592592588E-5</v>
      </c>
      <c r="CR336">
        <v>0.19545138888888888</v>
      </c>
      <c r="CS336">
        <v>0.12518518518518518</v>
      </c>
      <c r="CT336">
        <v>110</v>
      </c>
      <c r="CU336">
        <v>165</v>
      </c>
      <c r="CV336">
        <v>27</v>
      </c>
      <c r="CW336" t="s">
        <v>681</v>
      </c>
      <c r="CX336">
        <v>21532</v>
      </c>
      <c r="CY336">
        <v>0.2455</v>
      </c>
      <c r="CZ336">
        <v>1</v>
      </c>
      <c r="DA336">
        <v>3.6999999999999998E-2</v>
      </c>
      <c r="DB336">
        <v>1000</v>
      </c>
      <c r="DC336">
        <v>1000</v>
      </c>
      <c r="DD336">
        <v>1000</v>
      </c>
      <c r="DE336">
        <v>1</v>
      </c>
      <c r="DF336">
        <v>0.21340000000000001</v>
      </c>
      <c r="DG336">
        <v>82</v>
      </c>
      <c r="DH336">
        <v>1000</v>
      </c>
    </row>
    <row r="337" spans="85:112" x14ac:dyDescent="0.25">
      <c r="CG337" t="s">
        <v>639</v>
      </c>
      <c r="CH337" t="s">
        <v>7</v>
      </c>
      <c r="CI337" t="s">
        <v>109</v>
      </c>
      <c r="CJ337">
        <v>46127</v>
      </c>
      <c r="CK337">
        <v>1</v>
      </c>
      <c r="CL337">
        <v>1</v>
      </c>
      <c r="CN337">
        <v>1</v>
      </c>
      <c r="CP337">
        <v>2.3148148148148149E-4</v>
      </c>
      <c r="CQ337">
        <v>2.3148148148148149E-4</v>
      </c>
      <c r="CR337">
        <v>0.1781712962962963</v>
      </c>
      <c r="CS337">
        <v>0.15689814814814815</v>
      </c>
      <c r="CT337">
        <v>64</v>
      </c>
      <c r="CU337">
        <v>125</v>
      </c>
      <c r="CV337">
        <v>19</v>
      </c>
      <c r="CW337" t="s">
        <v>955</v>
      </c>
      <c r="CX337">
        <v>22199</v>
      </c>
      <c r="CY337">
        <v>0.2969</v>
      </c>
      <c r="DG337">
        <v>82</v>
      </c>
    </row>
    <row r="338" spans="85:112" x14ac:dyDescent="0.25">
      <c r="CG338" t="s">
        <v>639</v>
      </c>
      <c r="CH338" t="s">
        <v>7</v>
      </c>
      <c r="CI338" t="s">
        <v>109</v>
      </c>
      <c r="CJ338">
        <v>46139</v>
      </c>
      <c r="CK338">
        <v>1</v>
      </c>
      <c r="CL338">
        <v>1</v>
      </c>
      <c r="CN338">
        <v>1</v>
      </c>
      <c r="CP338">
        <v>2.9050925925925928E-3</v>
      </c>
      <c r="CQ338">
        <v>2.9050925925925928E-3</v>
      </c>
      <c r="CR338">
        <v>0.18703703703703703</v>
      </c>
      <c r="CS338">
        <v>0.16435185185185186</v>
      </c>
      <c r="CT338">
        <v>75</v>
      </c>
      <c r="CU338">
        <v>137</v>
      </c>
      <c r="CV338">
        <v>31</v>
      </c>
      <c r="CW338" t="s">
        <v>851</v>
      </c>
      <c r="CX338">
        <v>20479</v>
      </c>
      <c r="CY338">
        <v>0.4133</v>
      </c>
      <c r="CZ338">
        <v>2</v>
      </c>
      <c r="DA338">
        <v>6.4500000000000002E-2</v>
      </c>
      <c r="DB338">
        <v>510</v>
      </c>
      <c r="DC338">
        <v>255</v>
      </c>
      <c r="DD338">
        <v>260</v>
      </c>
      <c r="DE338">
        <v>0.50980000000000003</v>
      </c>
      <c r="DG338">
        <v>82</v>
      </c>
      <c r="DH338">
        <v>260</v>
      </c>
    </row>
    <row r="339" spans="85:112" x14ac:dyDescent="0.25">
      <c r="CG339" t="s">
        <v>639</v>
      </c>
      <c r="CH339" t="s">
        <v>7</v>
      </c>
      <c r="CI339" t="s">
        <v>41</v>
      </c>
      <c r="CJ339">
        <v>46122</v>
      </c>
      <c r="CK339">
        <v>1</v>
      </c>
      <c r="CL339">
        <v>1</v>
      </c>
      <c r="CN339">
        <v>1</v>
      </c>
      <c r="CP339">
        <v>2.199074074074074E-4</v>
      </c>
      <c r="CQ339">
        <v>2.199074074074074E-4</v>
      </c>
      <c r="CR339">
        <v>0.18594907407407407</v>
      </c>
      <c r="CS339">
        <v>0.14721064814814816</v>
      </c>
      <c r="CT339">
        <v>78</v>
      </c>
      <c r="CU339">
        <v>160</v>
      </c>
      <c r="CV339">
        <v>22</v>
      </c>
      <c r="CW339" t="s">
        <v>857</v>
      </c>
      <c r="CX339">
        <v>5600</v>
      </c>
      <c r="CY339">
        <v>0.28210000000000002</v>
      </c>
      <c r="CZ339">
        <v>2</v>
      </c>
      <c r="DA339">
        <v>9.0899999999999995E-2</v>
      </c>
      <c r="DB339">
        <v>835</v>
      </c>
      <c r="DC339">
        <v>418</v>
      </c>
      <c r="DG339">
        <v>82</v>
      </c>
    </row>
    <row r="340" spans="85:112" x14ac:dyDescent="0.25">
      <c r="CG340" t="s">
        <v>639</v>
      </c>
      <c r="CH340" t="s">
        <v>7</v>
      </c>
      <c r="CI340" t="s">
        <v>41</v>
      </c>
      <c r="CJ340">
        <v>46127</v>
      </c>
      <c r="CK340">
        <v>1</v>
      </c>
      <c r="CL340">
        <v>1</v>
      </c>
      <c r="CN340">
        <v>1</v>
      </c>
      <c r="CP340">
        <v>1.273148148148148E-4</v>
      </c>
      <c r="CQ340">
        <v>1.273148148148148E-4</v>
      </c>
      <c r="CR340">
        <v>0.14195601851851852</v>
      </c>
      <c r="CS340">
        <v>0.1527199074074074</v>
      </c>
      <c r="CT340">
        <v>75</v>
      </c>
      <c r="CU340">
        <v>156</v>
      </c>
      <c r="CV340">
        <v>24</v>
      </c>
      <c r="CW340">
        <v>1.5</v>
      </c>
      <c r="CX340">
        <v>9647</v>
      </c>
      <c r="CY340">
        <v>0.32</v>
      </c>
      <c r="CZ340">
        <v>3</v>
      </c>
      <c r="DA340">
        <v>0.125</v>
      </c>
      <c r="DB340">
        <v>595</v>
      </c>
      <c r="DC340">
        <v>198</v>
      </c>
      <c r="DG340">
        <v>82</v>
      </c>
    </row>
    <row r="341" spans="85:112" x14ac:dyDescent="0.25">
      <c r="CG341" t="s">
        <v>639</v>
      </c>
      <c r="CH341" t="s">
        <v>7</v>
      </c>
      <c r="CI341" t="s">
        <v>41</v>
      </c>
      <c r="CJ341">
        <v>46129</v>
      </c>
      <c r="CK341">
        <v>1</v>
      </c>
      <c r="CL341">
        <v>1</v>
      </c>
      <c r="CN341">
        <v>1</v>
      </c>
      <c r="CP341">
        <v>2.199074074074074E-4</v>
      </c>
      <c r="CQ341">
        <v>2.199074074074074E-4</v>
      </c>
      <c r="CR341">
        <v>0.14603009259259259</v>
      </c>
      <c r="CS341">
        <v>0.18284722222222222</v>
      </c>
      <c r="CT341">
        <v>64</v>
      </c>
      <c r="CU341">
        <v>149</v>
      </c>
      <c r="CV341">
        <v>35</v>
      </c>
      <c r="CW341" t="s">
        <v>887</v>
      </c>
      <c r="CX341">
        <v>11957</v>
      </c>
      <c r="CY341">
        <v>0.54690000000000005</v>
      </c>
      <c r="CZ341">
        <v>2</v>
      </c>
      <c r="DA341">
        <v>5.7099999999999998E-2</v>
      </c>
      <c r="DB341">
        <v>1250</v>
      </c>
      <c r="DC341">
        <v>625</v>
      </c>
      <c r="DG341">
        <v>82</v>
      </c>
    </row>
    <row r="342" spans="85:112" x14ac:dyDescent="0.25">
      <c r="CG342" t="s">
        <v>639</v>
      </c>
      <c r="CH342" t="s">
        <v>7</v>
      </c>
      <c r="CI342" t="s">
        <v>41</v>
      </c>
      <c r="CJ342">
        <v>46132</v>
      </c>
      <c r="CK342">
        <v>1</v>
      </c>
      <c r="CL342">
        <v>1</v>
      </c>
      <c r="CN342">
        <v>1</v>
      </c>
      <c r="CP342">
        <v>4.6296296296296294E-5</v>
      </c>
      <c r="CQ342">
        <v>4.6296296296296294E-5</v>
      </c>
      <c r="CR342">
        <v>0.14805555555555555</v>
      </c>
      <c r="CS342">
        <v>0.17700231481481482</v>
      </c>
      <c r="CT342">
        <v>69</v>
      </c>
      <c r="CU342">
        <v>147</v>
      </c>
      <c r="CV342">
        <v>22</v>
      </c>
      <c r="CW342" t="s">
        <v>685</v>
      </c>
      <c r="CX342">
        <v>18005</v>
      </c>
      <c r="CY342">
        <v>0.31879999999999997</v>
      </c>
      <c r="CZ342">
        <v>1</v>
      </c>
      <c r="DA342">
        <v>4.5499999999999999E-2</v>
      </c>
      <c r="DB342">
        <v>500</v>
      </c>
      <c r="DC342">
        <v>500</v>
      </c>
      <c r="DG342">
        <v>82</v>
      </c>
    </row>
    <row r="343" spans="85:112" x14ac:dyDescent="0.25">
      <c r="CG343" t="s">
        <v>639</v>
      </c>
      <c r="CH343" t="s">
        <v>7</v>
      </c>
      <c r="CI343" t="s">
        <v>41</v>
      </c>
      <c r="CJ343">
        <v>46133</v>
      </c>
      <c r="CK343">
        <v>1</v>
      </c>
      <c r="CL343">
        <v>1</v>
      </c>
      <c r="CN343">
        <v>1</v>
      </c>
      <c r="CP343">
        <v>1.9675925925925926E-4</v>
      </c>
      <c r="CQ343">
        <v>1.9675925925925926E-4</v>
      </c>
      <c r="CR343">
        <v>0.24618055555555557</v>
      </c>
      <c r="CS343">
        <v>0.15858796296296296</v>
      </c>
      <c r="CT343">
        <v>127</v>
      </c>
      <c r="CU343">
        <v>247</v>
      </c>
      <c r="CV343">
        <v>47</v>
      </c>
      <c r="CW343" t="s">
        <v>1017</v>
      </c>
      <c r="CX343">
        <v>15252</v>
      </c>
      <c r="CY343">
        <v>0.37009999999999998</v>
      </c>
      <c r="DG343">
        <v>82</v>
      </c>
    </row>
    <row r="344" spans="85:112" x14ac:dyDescent="0.25">
      <c r="CG344" t="s">
        <v>639</v>
      </c>
      <c r="CH344" t="s">
        <v>7</v>
      </c>
      <c r="CI344" t="s">
        <v>41</v>
      </c>
      <c r="CJ344">
        <v>46134</v>
      </c>
      <c r="CK344">
        <v>1</v>
      </c>
      <c r="CL344">
        <v>1</v>
      </c>
      <c r="CN344">
        <v>1</v>
      </c>
      <c r="CP344">
        <v>3.2407407407407406E-4</v>
      </c>
      <c r="CQ344">
        <v>3.2407407407407406E-4</v>
      </c>
      <c r="CR344">
        <v>0.14268518518518519</v>
      </c>
      <c r="CS344">
        <v>0.16010416666666666</v>
      </c>
      <c r="CT344">
        <v>61</v>
      </c>
      <c r="CU344">
        <v>155</v>
      </c>
      <c r="CV344">
        <v>21</v>
      </c>
      <c r="CW344" t="s">
        <v>750</v>
      </c>
      <c r="CX344">
        <v>11153</v>
      </c>
      <c r="CY344">
        <v>0.34429999999999999</v>
      </c>
      <c r="DG344">
        <v>82</v>
      </c>
    </row>
    <row r="345" spans="85:112" x14ac:dyDescent="0.25">
      <c r="CG345" t="s">
        <v>639</v>
      </c>
      <c r="CH345" t="s">
        <v>7</v>
      </c>
      <c r="CI345" t="s">
        <v>41</v>
      </c>
      <c r="CJ345">
        <v>46141</v>
      </c>
      <c r="CK345">
        <v>1</v>
      </c>
      <c r="CL345">
        <v>1</v>
      </c>
      <c r="CN345">
        <v>1</v>
      </c>
      <c r="CP345">
        <v>5.7870370370370373E-5</v>
      </c>
      <c r="CQ345">
        <v>5.7870370370370373E-5</v>
      </c>
      <c r="CR345">
        <v>0.15883101851851852</v>
      </c>
      <c r="CS345">
        <v>0.18737268518518518</v>
      </c>
      <c r="CT345">
        <v>48</v>
      </c>
      <c r="CU345">
        <v>118</v>
      </c>
      <c r="CV345">
        <v>14</v>
      </c>
      <c r="CW345">
        <v>2</v>
      </c>
      <c r="CX345">
        <v>15085</v>
      </c>
      <c r="CY345">
        <v>0.29170000000000001</v>
      </c>
      <c r="CZ345">
        <v>1</v>
      </c>
      <c r="DA345">
        <v>7.1400000000000005E-2</v>
      </c>
      <c r="DB345">
        <v>1200</v>
      </c>
      <c r="DC345">
        <v>1200</v>
      </c>
      <c r="DG345">
        <v>82</v>
      </c>
    </row>
    <row r="346" spans="85:112" x14ac:dyDescent="0.25">
      <c r="CG346" t="s">
        <v>639</v>
      </c>
      <c r="CH346" t="s">
        <v>7</v>
      </c>
      <c r="CI346" t="s">
        <v>495</v>
      </c>
      <c r="CJ346">
        <v>46127</v>
      </c>
      <c r="CK346">
        <v>1</v>
      </c>
      <c r="CL346">
        <v>1</v>
      </c>
      <c r="CN346">
        <v>1</v>
      </c>
      <c r="CP346">
        <v>1.1574074074074073E-5</v>
      </c>
      <c r="CQ346">
        <v>1.1574074074074073E-5</v>
      </c>
      <c r="CR346">
        <v>0.16936342592592593</v>
      </c>
      <c r="CS346">
        <v>0.15789351851851852</v>
      </c>
      <c r="CT346">
        <v>111</v>
      </c>
      <c r="CU346">
        <v>257</v>
      </c>
      <c r="CV346">
        <v>25</v>
      </c>
      <c r="CW346">
        <v>1.4</v>
      </c>
      <c r="CX346">
        <v>19063</v>
      </c>
      <c r="CY346">
        <v>0.22520000000000001</v>
      </c>
      <c r="DG346">
        <v>82</v>
      </c>
    </row>
    <row r="347" spans="85:112" x14ac:dyDescent="0.25">
      <c r="CG347" t="s">
        <v>639</v>
      </c>
      <c r="CH347" t="s">
        <v>7</v>
      </c>
      <c r="CI347" t="s">
        <v>495</v>
      </c>
      <c r="CJ347">
        <v>46133</v>
      </c>
      <c r="CK347">
        <v>1</v>
      </c>
      <c r="CL347">
        <v>1</v>
      </c>
      <c r="CN347">
        <v>1</v>
      </c>
      <c r="CP347">
        <v>1.1111111111111111E-3</v>
      </c>
      <c r="CQ347">
        <v>1.1111111111111111E-3</v>
      </c>
      <c r="CR347">
        <v>0.19668981481481482</v>
      </c>
      <c r="CS347">
        <v>0.16684027777777777</v>
      </c>
      <c r="CT347">
        <v>197</v>
      </c>
      <c r="CU347">
        <v>421</v>
      </c>
      <c r="CV347">
        <v>39</v>
      </c>
      <c r="CW347" t="s">
        <v>1018</v>
      </c>
      <c r="CX347">
        <v>19961</v>
      </c>
      <c r="CY347">
        <v>0.19800000000000001</v>
      </c>
      <c r="DG347">
        <v>82</v>
      </c>
    </row>
    <row r="348" spans="85:112" x14ac:dyDescent="0.25">
      <c r="CG348" t="s">
        <v>639</v>
      </c>
      <c r="CH348" t="s">
        <v>7</v>
      </c>
      <c r="CI348" t="s">
        <v>495</v>
      </c>
      <c r="CJ348">
        <v>46135</v>
      </c>
      <c r="CK348">
        <v>1</v>
      </c>
      <c r="CL348">
        <v>1</v>
      </c>
      <c r="CN348">
        <v>1</v>
      </c>
      <c r="CP348">
        <v>8.1018518518518516E-5</v>
      </c>
      <c r="CQ348">
        <v>8.1018518518518516E-5</v>
      </c>
      <c r="CR348">
        <v>0.16947916666666665</v>
      </c>
      <c r="CS348">
        <v>0.18031249999999999</v>
      </c>
      <c r="CT348">
        <v>112</v>
      </c>
      <c r="CU348">
        <v>291</v>
      </c>
      <c r="CV348">
        <v>23</v>
      </c>
      <c r="CW348" t="s">
        <v>959</v>
      </c>
      <c r="CX348">
        <v>27476</v>
      </c>
      <c r="CY348">
        <v>0.2054</v>
      </c>
      <c r="CZ348">
        <v>1</v>
      </c>
      <c r="DA348">
        <v>4.3499999999999997E-2</v>
      </c>
      <c r="DB348">
        <v>600</v>
      </c>
      <c r="DC348">
        <v>600</v>
      </c>
      <c r="DD348">
        <v>510</v>
      </c>
      <c r="DE348">
        <v>0.85</v>
      </c>
      <c r="DG348">
        <v>82</v>
      </c>
      <c r="DH348">
        <v>510</v>
      </c>
    </row>
    <row r="349" spans="85:112" x14ac:dyDescent="0.25">
      <c r="CG349" t="s">
        <v>639</v>
      </c>
      <c r="CH349" t="s">
        <v>7</v>
      </c>
      <c r="CI349" t="s">
        <v>49</v>
      </c>
      <c r="CJ349">
        <v>46133</v>
      </c>
      <c r="CK349">
        <v>1</v>
      </c>
      <c r="CL349">
        <v>1</v>
      </c>
      <c r="CN349">
        <v>1</v>
      </c>
      <c r="CP349">
        <v>0</v>
      </c>
      <c r="CQ349">
        <v>0</v>
      </c>
      <c r="CR349">
        <v>0.21899305555555557</v>
      </c>
      <c r="CS349">
        <v>0.16819444444444445</v>
      </c>
      <c r="CT349">
        <v>67</v>
      </c>
      <c r="CU349">
        <v>100</v>
      </c>
      <c r="CV349">
        <v>24</v>
      </c>
      <c r="CW349">
        <v>1.5</v>
      </c>
      <c r="CX349">
        <v>25841</v>
      </c>
      <c r="CY349">
        <v>0.35820000000000002</v>
      </c>
      <c r="DG349">
        <v>82</v>
      </c>
    </row>
    <row r="350" spans="85:112" x14ac:dyDescent="0.25">
      <c r="CG350" t="s">
        <v>639</v>
      </c>
      <c r="CH350" t="s">
        <v>7</v>
      </c>
      <c r="CI350" t="s">
        <v>49</v>
      </c>
      <c r="CJ350">
        <v>46134</v>
      </c>
      <c r="CK350">
        <v>1</v>
      </c>
      <c r="CL350">
        <v>1</v>
      </c>
      <c r="CN350">
        <v>1</v>
      </c>
      <c r="CP350">
        <v>0</v>
      </c>
      <c r="CQ350">
        <v>0</v>
      </c>
      <c r="CR350">
        <v>0.18709490740740742</v>
      </c>
      <c r="CS350">
        <v>0.13608796296296297</v>
      </c>
      <c r="CT350">
        <v>62</v>
      </c>
      <c r="CU350">
        <v>109</v>
      </c>
      <c r="CV350">
        <v>11</v>
      </c>
      <c r="CW350" t="s">
        <v>678</v>
      </c>
      <c r="CX350">
        <v>32675</v>
      </c>
      <c r="CY350">
        <v>0.1774</v>
      </c>
      <c r="DG350">
        <v>82</v>
      </c>
    </row>
    <row r="351" spans="85:112" x14ac:dyDescent="0.25">
      <c r="CG351" t="s">
        <v>639</v>
      </c>
      <c r="CH351" t="s">
        <v>7</v>
      </c>
      <c r="CI351" t="s">
        <v>599</v>
      </c>
      <c r="CJ351">
        <v>46126</v>
      </c>
      <c r="CK351">
        <v>1</v>
      </c>
      <c r="CL351">
        <v>1</v>
      </c>
      <c r="CN351">
        <v>1</v>
      </c>
      <c r="CP351">
        <v>0</v>
      </c>
      <c r="CQ351">
        <v>0</v>
      </c>
      <c r="CR351">
        <v>0.23068287037037036</v>
      </c>
      <c r="CS351">
        <v>0.11407407407407408</v>
      </c>
      <c r="CT351">
        <v>179</v>
      </c>
      <c r="CU351">
        <v>240</v>
      </c>
      <c r="CV351">
        <v>45</v>
      </c>
      <c r="CW351" t="s">
        <v>1019</v>
      </c>
      <c r="CX351">
        <v>15372</v>
      </c>
      <c r="CY351">
        <v>0.25140000000000001</v>
      </c>
      <c r="CZ351">
        <v>1</v>
      </c>
      <c r="DA351">
        <v>2.2200000000000001E-2</v>
      </c>
      <c r="DB351">
        <v>76</v>
      </c>
      <c r="DC351">
        <v>76</v>
      </c>
      <c r="DD351">
        <v>76</v>
      </c>
      <c r="DE351">
        <v>1</v>
      </c>
      <c r="DF351">
        <v>0.40039999999999998</v>
      </c>
      <c r="DG351">
        <v>82</v>
      </c>
      <c r="DH351">
        <v>76</v>
      </c>
    </row>
    <row r="352" spans="85:112" x14ac:dyDescent="0.25">
      <c r="CG352" t="s">
        <v>639</v>
      </c>
      <c r="CH352" t="s">
        <v>7</v>
      </c>
      <c r="CI352" t="s">
        <v>599</v>
      </c>
      <c r="CJ352">
        <v>46127</v>
      </c>
      <c r="CK352">
        <v>1</v>
      </c>
      <c r="CL352">
        <v>1</v>
      </c>
      <c r="CN352">
        <v>1</v>
      </c>
      <c r="CP352">
        <v>3.4722222222222224E-4</v>
      </c>
      <c r="CQ352">
        <v>3.4722222222222224E-4</v>
      </c>
      <c r="CR352">
        <v>0.20831018518518518</v>
      </c>
      <c r="CS352">
        <v>0.13234953703703703</v>
      </c>
      <c r="CT352">
        <v>138</v>
      </c>
      <c r="CU352">
        <v>178</v>
      </c>
      <c r="CV352">
        <v>32</v>
      </c>
      <c r="CW352">
        <v>1.78125</v>
      </c>
      <c r="CX352">
        <v>11134</v>
      </c>
      <c r="CY352">
        <v>0.2319</v>
      </c>
      <c r="DG352">
        <v>82</v>
      </c>
    </row>
    <row r="353" spans="85:112" x14ac:dyDescent="0.25">
      <c r="CG353" t="s">
        <v>639</v>
      </c>
      <c r="CH353" t="s">
        <v>7</v>
      </c>
      <c r="CI353" t="s">
        <v>599</v>
      </c>
      <c r="CJ353">
        <v>46134</v>
      </c>
      <c r="CK353">
        <v>1</v>
      </c>
      <c r="CL353">
        <v>1</v>
      </c>
      <c r="CN353">
        <v>1</v>
      </c>
      <c r="CP353">
        <v>1.273148148148148E-4</v>
      </c>
      <c r="CQ353">
        <v>1.273148148148148E-4</v>
      </c>
      <c r="CR353">
        <v>0.19255787037037037</v>
      </c>
      <c r="CS353">
        <v>0.15410879629629629</v>
      </c>
      <c r="CT353">
        <v>114</v>
      </c>
      <c r="CU353">
        <v>161</v>
      </c>
      <c r="CV353">
        <v>19</v>
      </c>
      <c r="CW353" t="s">
        <v>730</v>
      </c>
      <c r="CX353">
        <v>20180</v>
      </c>
      <c r="CY353">
        <v>0.16669999999999999</v>
      </c>
      <c r="DG353">
        <v>82</v>
      </c>
    </row>
    <row r="354" spans="85:112" x14ac:dyDescent="0.25">
      <c r="CG354" t="s">
        <v>639</v>
      </c>
      <c r="CH354" t="s">
        <v>7</v>
      </c>
      <c r="CI354" t="s">
        <v>549</v>
      </c>
      <c r="CJ354">
        <v>46126</v>
      </c>
      <c r="CK354">
        <v>1</v>
      </c>
      <c r="CL354">
        <v>1</v>
      </c>
      <c r="CN354">
        <v>1</v>
      </c>
      <c r="CP354">
        <v>1.1574074074074073E-5</v>
      </c>
      <c r="CQ354">
        <v>1.1574074074074073E-5</v>
      </c>
      <c r="CR354">
        <v>0.2580439814814815</v>
      </c>
      <c r="CS354">
        <v>0.13993055555555556</v>
      </c>
      <c r="CT354">
        <v>227</v>
      </c>
      <c r="CU354">
        <v>318</v>
      </c>
      <c r="CV354">
        <v>63</v>
      </c>
      <c r="CW354" t="s">
        <v>1020</v>
      </c>
      <c r="CX354">
        <v>11910</v>
      </c>
      <c r="CY354">
        <v>0.27750000000000002</v>
      </c>
      <c r="CZ354">
        <v>2</v>
      </c>
      <c r="DA354">
        <v>3.1699999999999999E-2</v>
      </c>
      <c r="DB354">
        <v>3000</v>
      </c>
      <c r="DC354">
        <v>1500</v>
      </c>
      <c r="DD354">
        <v>3000</v>
      </c>
      <c r="DE354">
        <v>1</v>
      </c>
      <c r="DF354">
        <v>0.12429999999999999</v>
      </c>
      <c r="DG354">
        <v>82</v>
      </c>
      <c r="DH354">
        <v>1500</v>
      </c>
    </row>
    <row r="355" spans="85:112" x14ac:dyDescent="0.25">
      <c r="CG355" t="s">
        <v>639</v>
      </c>
      <c r="CH355" t="s">
        <v>7</v>
      </c>
      <c r="CI355" t="s">
        <v>549</v>
      </c>
      <c r="CJ355">
        <v>46127</v>
      </c>
      <c r="CK355">
        <v>1</v>
      </c>
      <c r="CL355">
        <v>1</v>
      </c>
      <c r="CN355">
        <v>1</v>
      </c>
      <c r="CP355">
        <v>0</v>
      </c>
      <c r="CQ355">
        <v>0</v>
      </c>
      <c r="CR355">
        <v>0.2210300925925926</v>
      </c>
      <c r="CS355">
        <v>0.11891203703703704</v>
      </c>
      <c r="CT355">
        <v>185</v>
      </c>
      <c r="CU355">
        <v>278</v>
      </c>
      <c r="CV355">
        <v>42</v>
      </c>
      <c r="CW355" t="s">
        <v>1021</v>
      </c>
      <c r="CX355">
        <v>12710</v>
      </c>
      <c r="CY355">
        <v>0.22700000000000001</v>
      </c>
      <c r="DG355">
        <v>82</v>
      </c>
    </row>
    <row r="356" spans="85:112" x14ac:dyDescent="0.25">
      <c r="CG356" t="s">
        <v>639</v>
      </c>
      <c r="CH356" t="s">
        <v>7</v>
      </c>
      <c r="CI356" t="s">
        <v>549</v>
      </c>
      <c r="CJ356">
        <v>46142</v>
      </c>
      <c r="CK356">
        <v>1</v>
      </c>
      <c r="CL356">
        <v>1</v>
      </c>
      <c r="CN356">
        <v>1</v>
      </c>
      <c r="CP356">
        <v>8.1018518518518516E-5</v>
      </c>
      <c r="CQ356">
        <v>8.1018518518518516E-5</v>
      </c>
      <c r="CR356">
        <v>0.1657986111111111</v>
      </c>
      <c r="CS356">
        <v>0.22078703703703703</v>
      </c>
      <c r="CT356">
        <v>156</v>
      </c>
      <c r="CU356">
        <v>251</v>
      </c>
      <c r="CV356">
        <v>25</v>
      </c>
      <c r="CW356">
        <v>1.88</v>
      </c>
      <c r="CX356">
        <v>21728</v>
      </c>
      <c r="CY356">
        <v>0.1603</v>
      </c>
      <c r="CZ356">
        <v>1</v>
      </c>
      <c r="DA356">
        <v>0.04</v>
      </c>
      <c r="DB356">
        <v>1000</v>
      </c>
      <c r="DC356">
        <v>1000</v>
      </c>
      <c r="DD356">
        <v>1000</v>
      </c>
      <c r="DE356">
        <v>1</v>
      </c>
      <c r="DF356">
        <v>5.8599999999999999E-2</v>
      </c>
      <c r="DG356">
        <v>82</v>
      </c>
      <c r="DH356">
        <v>1000</v>
      </c>
    </row>
    <row r="357" spans="85:112" x14ac:dyDescent="0.25">
      <c r="CG357" t="s">
        <v>639</v>
      </c>
      <c r="CH357" t="s">
        <v>7</v>
      </c>
      <c r="CI357" t="s">
        <v>77</v>
      </c>
      <c r="CJ357">
        <v>46127</v>
      </c>
      <c r="CK357">
        <v>1</v>
      </c>
      <c r="CL357">
        <v>1</v>
      </c>
      <c r="CN357">
        <v>1</v>
      </c>
      <c r="CP357">
        <v>0</v>
      </c>
      <c r="CQ357">
        <v>0</v>
      </c>
      <c r="CR357">
        <v>0.20394675925925926</v>
      </c>
      <c r="CS357">
        <v>0.11907407407407407</v>
      </c>
      <c r="CT357">
        <v>75</v>
      </c>
      <c r="CU357">
        <v>144</v>
      </c>
      <c r="CV357">
        <v>26</v>
      </c>
      <c r="CW357" t="s">
        <v>738</v>
      </c>
      <c r="CX357">
        <v>14066</v>
      </c>
      <c r="CY357">
        <v>0.34670000000000001</v>
      </c>
      <c r="DG357">
        <v>82</v>
      </c>
    </row>
    <row r="358" spans="85:112" x14ac:dyDescent="0.25">
      <c r="CG358" t="s">
        <v>639</v>
      </c>
      <c r="CH358" t="s">
        <v>7</v>
      </c>
      <c r="CI358" t="s">
        <v>77</v>
      </c>
      <c r="CJ358">
        <v>46132</v>
      </c>
      <c r="CK358">
        <v>1</v>
      </c>
      <c r="CL358">
        <v>1</v>
      </c>
      <c r="CN358">
        <v>1</v>
      </c>
      <c r="CP358">
        <v>0</v>
      </c>
      <c r="CQ358">
        <v>0</v>
      </c>
      <c r="CR358">
        <v>0.1847337962962963</v>
      </c>
      <c r="CS358">
        <v>0.1699074074074074</v>
      </c>
      <c r="CT358">
        <v>84</v>
      </c>
      <c r="CU358">
        <v>155</v>
      </c>
      <c r="CV358">
        <v>37</v>
      </c>
      <c r="CW358" t="s">
        <v>945</v>
      </c>
      <c r="CX358">
        <v>18140</v>
      </c>
      <c r="CY358">
        <v>0.4405</v>
      </c>
      <c r="DG358">
        <v>82</v>
      </c>
    </row>
    <row r="359" spans="85:112" x14ac:dyDescent="0.25">
      <c r="CG359" t="s">
        <v>639</v>
      </c>
      <c r="CH359" t="s">
        <v>7</v>
      </c>
      <c r="CI359" t="s">
        <v>77</v>
      </c>
      <c r="CJ359">
        <v>46134</v>
      </c>
      <c r="CK359">
        <v>1</v>
      </c>
      <c r="CL359">
        <v>1</v>
      </c>
      <c r="CN359">
        <v>1</v>
      </c>
      <c r="CP359">
        <v>0</v>
      </c>
      <c r="CQ359">
        <v>0</v>
      </c>
      <c r="CR359">
        <v>0.1787037037037037</v>
      </c>
      <c r="CS359">
        <v>0.18331018518518519</v>
      </c>
      <c r="CT359">
        <v>109</v>
      </c>
      <c r="CU359">
        <v>200</v>
      </c>
      <c r="CV359">
        <v>30</v>
      </c>
      <c r="CW359" t="s">
        <v>679</v>
      </c>
      <c r="CX359">
        <v>18954</v>
      </c>
      <c r="CY359">
        <v>0.2752</v>
      </c>
      <c r="DG359">
        <v>82</v>
      </c>
    </row>
    <row r="360" spans="85:112" x14ac:dyDescent="0.25">
      <c r="CG360" t="s">
        <v>639</v>
      </c>
      <c r="CH360" t="s">
        <v>7</v>
      </c>
      <c r="CI360" t="s">
        <v>566</v>
      </c>
      <c r="CJ360">
        <v>46139</v>
      </c>
      <c r="CK360">
        <v>1</v>
      </c>
      <c r="CL360">
        <v>1</v>
      </c>
      <c r="CM360">
        <v>1</v>
      </c>
      <c r="CP360">
        <v>5.162037037037037E-3</v>
      </c>
      <c r="CQ360">
        <v>5.162037037037037E-3</v>
      </c>
      <c r="CR360">
        <v>0.17043981481481482</v>
      </c>
      <c r="CS360">
        <v>0.18204861111111112</v>
      </c>
      <c r="CT360">
        <v>156</v>
      </c>
      <c r="CU360">
        <v>248</v>
      </c>
      <c r="CV360">
        <v>34</v>
      </c>
      <c r="CW360" t="s">
        <v>896</v>
      </c>
      <c r="CX360">
        <v>13514</v>
      </c>
      <c r="CY360">
        <v>0.21790000000000001</v>
      </c>
      <c r="CZ360">
        <v>1</v>
      </c>
      <c r="DA360">
        <v>2.9399999999999999E-2</v>
      </c>
      <c r="DB360">
        <v>250</v>
      </c>
      <c r="DC360">
        <v>250</v>
      </c>
      <c r="DD360">
        <v>250</v>
      </c>
      <c r="DE360">
        <v>1</v>
      </c>
      <c r="DF360">
        <v>0.20660000000000001</v>
      </c>
      <c r="DG360">
        <v>82</v>
      </c>
      <c r="DH360">
        <v>250</v>
      </c>
    </row>
    <row r="361" spans="85:112" x14ac:dyDescent="0.25">
      <c r="CG361" t="s">
        <v>639</v>
      </c>
      <c r="CH361" t="s">
        <v>7</v>
      </c>
      <c r="CI361" t="s">
        <v>73</v>
      </c>
      <c r="CJ361">
        <v>46132</v>
      </c>
      <c r="CK361">
        <v>1</v>
      </c>
      <c r="CL361">
        <v>1</v>
      </c>
      <c r="CN361">
        <v>1</v>
      </c>
      <c r="CP361">
        <v>4.1666666666666669E-4</v>
      </c>
      <c r="CQ361">
        <v>4.1666666666666669E-4</v>
      </c>
      <c r="CR361">
        <v>0.14056712962962964</v>
      </c>
      <c r="CS361">
        <v>0.20008101851851851</v>
      </c>
      <c r="CT361">
        <v>74</v>
      </c>
      <c r="CU361">
        <v>112</v>
      </c>
      <c r="CV361">
        <v>11</v>
      </c>
      <c r="CW361" t="s">
        <v>1022</v>
      </c>
      <c r="CX361">
        <v>26831</v>
      </c>
      <c r="CY361">
        <v>0.14860000000000001</v>
      </c>
      <c r="DG361">
        <v>82</v>
      </c>
    </row>
    <row r="362" spans="85:112" x14ac:dyDescent="0.25">
      <c r="CG362" t="s">
        <v>639</v>
      </c>
      <c r="CH362" t="s">
        <v>7</v>
      </c>
      <c r="CI362" t="s">
        <v>73</v>
      </c>
      <c r="CJ362">
        <v>46134</v>
      </c>
      <c r="CK362">
        <v>1</v>
      </c>
      <c r="CL362">
        <v>1</v>
      </c>
      <c r="CN362">
        <v>1</v>
      </c>
      <c r="CP362">
        <v>1.5046296296296297E-4</v>
      </c>
      <c r="CQ362">
        <v>1.5046296296296297E-4</v>
      </c>
      <c r="CR362">
        <v>0.16976851851851851</v>
      </c>
      <c r="CS362">
        <v>0.17592592592592593</v>
      </c>
      <c r="CT362">
        <v>95</v>
      </c>
      <c r="CU362">
        <v>128</v>
      </c>
      <c r="CV362">
        <v>12</v>
      </c>
      <c r="CW362" t="s">
        <v>723</v>
      </c>
      <c r="CX362">
        <v>18093</v>
      </c>
      <c r="CY362">
        <v>0.1263</v>
      </c>
      <c r="DG362">
        <v>82</v>
      </c>
    </row>
    <row r="363" spans="85:112" x14ac:dyDescent="0.25">
      <c r="CG363" t="s">
        <v>639</v>
      </c>
      <c r="CH363" t="s">
        <v>7</v>
      </c>
      <c r="CI363" t="s">
        <v>557</v>
      </c>
      <c r="CJ363">
        <v>46121</v>
      </c>
      <c r="CK363">
        <v>1</v>
      </c>
      <c r="CL363">
        <v>1</v>
      </c>
      <c r="CN363">
        <v>1</v>
      </c>
      <c r="CP363">
        <v>1.1226851851851851E-3</v>
      </c>
      <c r="CQ363">
        <v>1.1226851851851851E-3</v>
      </c>
      <c r="CR363">
        <v>0.28284722222222225</v>
      </c>
      <c r="CS363">
        <v>0.12927083333333333</v>
      </c>
      <c r="CT363">
        <v>121</v>
      </c>
      <c r="CU363">
        <v>231</v>
      </c>
      <c r="CV363">
        <v>33</v>
      </c>
      <c r="CW363" t="s">
        <v>771</v>
      </c>
      <c r="CX363">
        <v>8649</v>
      </c>
      <c r="CY363">
        <v>0.2727</v>
      </c>
      <c r="CZ363">
        <v>2</v>
      </c>
      <c r="DA363">
        <v>6.0600000000000001E-2</v>
      </c>
      <c r="DB363">
        <v>531</v>
      </c>
      <c r="DC363">
        <v>266</v>
      </c>
      <c r="DD363">
        <v>351</v>
      </c>
      <c r="DE363">
        <v>0.66100000000000003</v>
      </c>
      <c r="DG363">
        <v>82</v>
      </c>
      <c r="DH363">
        <v>351</v>
      </c>
    </row>
    <row r="364" spans="85:112" x14ac:dyDescent="0.25">
      <c r="CG364" t="s">
        <v>639</v>
      </c>
      <c r="CH364" t="s">
        <v>7</v>
      </c>
      <c r="CI364" t="s">
        <v>557</v>
      </c>
      <c r="CJ364">
        <v>46122</v>
      </c>
      <c r="CK364">
        <v>1</v>
      </c>
      <c r="CL364">
        <v>1</v>
      </c>
      <c r="CN364">
        <v>1</v>
      </c>
      <c r="CP364">
        <v>4.6296296296296294E-5</v>
      </c>
      <c r="CQ364">
        <v>4.6296296296296294E-5</v>
      </c>
      <c r="CR364">
        <v>0.23701388888888889</v>
      </c>
      <c r="CS364">
        <v>0.11210648148148149</v>
      </c>
      <c r="CT364">
        <v>126</v>
      </c>
      <c r="CU364">
        <v>238</v>
      </c>
      <c r="CV364">
        <v>30</v>
      </c>
      <c r="CW364">
        <v>1.8</v>
      </c>
      <c r="CX364">
        <v>11759</v>
      </c>
      <c r="CY364">
        <v>0.23810000000000001</v>
      </c>
      <c r="CZ364">
        <v>2</v>
      </c>
      <c r="DA364">
        <v>6.6699999999999995E-2</v>
      </c>
      <c r="DB364">
        <v>1380</v>
      </c>
      <c r="DC364">
        <v>690</v>
      </c>
      <c r="DD364">
        <v>800</v>
      </c>
      <c r="DE364">
        <v>0.57969999999999999</v>
      </c>
      <c r="DF364">
        <v>0.16830000000000001</v>
      </c>
      <c r="DG364">
        <v>82</v>
      </c>
      <c r="DH364">
        <v>800</v>
      </c>
    </row>
    <row r="365" spans="85:112" x14ac:dyDescent="0.25">
      <c r="CG365" t="s">
        <v>639</v>
      </c>
      <c r="CH365" t="s">
        <v>7</v>
      </c>
      <c r="CI365" t="s">
        <v>557</v>
      </c>
      <c r="CJ365">
        <v>46132</v>
      </c>
      <c r="CK365">
        <v>1</v>
      </c>
      <c r="CL365">
        <v>1</v>
      </c>
      <c r="CN365">
        <v>1</v>
      </c>
      <c r="CP365">
        <v>1.0416666666666667E-3</v>
      </c>
      <c r="CQ365">
        <v>1.0416666666666667E-3</v>
      </c>
      <c r="CR365">
        <v>0.17173611111111112</v>
      </c>
      <c r="CS365">
        <v>0.16155092592592593</v>
      </c>
      <c r="CT365">
        <v>81</v>
      </c>
      <c r="CU365">
        <v>146</v>
      </c>
      <c r="CV365">
        <v>23</v>
      </c>
      <c r="CW365" t="s">
        <v>861</v>
      </c>
      <c r="CX365">
        <v>15638</v>
      </c>
      <c r="CY365">
        <v>0.28399999999999997</v>
      </c>
      <c r="DG365">
        <v>82</v>
      </c>
    </row>
    <row r="366" spans="85:112" x14ac:dyDescent="0.25">
      <c r="CG366" t="s">
        <v>639</v>
      </c>
      <c r="CH366" t="s">
        <v>7</v>
      </c>
      <c r="CI366" t="s">
        <v>557</v>
      </c>
      <c r="CJ366">
        <v>46133</v>
      </c>
      <c r="CK366">
        <v>1</v>
      </c>
      <c r="CL366">
        <v>1</v>
      </c>
      <c r="CN366">
        <v>1</v>
      </c>
      <c r="CP366">
        <v>2.6620370370370372E-4</v>
      </c>
      <c r="CQ366">
        <v>2.6620370370370372E-4</v>
      </c>
      <c r="CR366">
        <v>0.19155092592592593</v>
      </c>
      <c r="CS366">
        <v>0.22789351851851852</v>
      </c>
      <c r="CT366">
        <v>105</v>
      </c>
      <c r="CU366">
        <v>203</v>
      </c>
      <c r="CV366">
        <v>32</v>
      </c>
      <c r="CW366">
        <v>1.59375</v>
      </c>
      <c r="CX366">
        <v>10370</v>
      </c>
      <c r="CY366">
        <v>0.30480000000000002</v>
      </c>
      <c r="DG366">
        <v>82</v>
      </c>
    </row>
    <row r="367" spans="85:112" x14ac:dyDescent="0.25">
      <c r="CG367" t="s">
        <v>639</v>
      </c>
      <c r="CH367" t="s">
        <v>7</v>
      </c>
      <c r="CI367" t="s">
        <v>557</v>
      </c>
      <c r="CJ367">
        <v>46135</v>
      </c>
      <c r="CK367">
        <v>1</v>
      </c>
      <c r="CL367">
        <v>1</v>
      </c>
      <c r="CN367">
        <v>1</v>
      </c>
      <c r="CP367">
        <v>8.1018518518518516E-5</v>
      </c>
      <c r="CQ367">
        <v>8.1018518518518516E-5</v>
      </c>
      <c r="CR367">
        <v>0.12201388888888889</v>
      </c>
      <c r="CS367">
        <v>0.10802083333333333</v>
      </c>
      <c r="CT367">
        <v>78</v>
      </c>
      <c r="CU367">
        <v>142</v>
      </c>
      <c r="CV367">
        <v>18</v>
      </c>
      <c r="CW367" t="s">
        <v>731</v>
      </c>
      <c r="CX367">
        <v>9489</v>
      </c>
      <c r="CY367">
        <v>0.23080000000000001</v>
      </c>
      <c r="CZ367">
        <v>1</v>
      </c>
      <c r="DA367">
        <v>5.5599999999999997E-2</v>
      </c>
      <c r="DB367">
        <v>300</v>
      </c>
      <c r="DC367">
        <v>300</v>
      </c>
      <c r="DG367">
        <v>82</v>
      </c>
    </row>
    <row r="368" spans="85:112" x14ac:dyDescent="0.25">
      <c r="CG368" t="s">
        <v>639</v>
      </c>
      <c r="CH368" t="s">
        <v>7</v>
      </c>
      <c r="CI368" t="s">
        <v>48</v>
      </c>
      <c r="CJ368">
        <v>46127</v>
      </c>
      <c r="CK368">
        <v>1</v>
      </c>
      <c r="CL368">
        <v>1</v>
      </c>
      <c r="CN368">
        <v>1</v>
      </c>
      <c r="CP368">
        <v>0</v>
      </c>
      <c r="CQ368">
        <v>0</v>
      </c>
      <c r="CR368">
        <v>0.20628472222222222</v>
      </c>
      <c r="CS368">
        <v>0.12465277777777778</v>
      </c>
      <c r="CT368">
        <v>92</v>
      </c>
      <c r="CU368">
        <v>130</v>
      </c>
      <c r="CV368">
        <v>20</v>
      </c>
      <c r="CW368">
        <v>1.55</v>
      </c>
      <c r="CX368">
        <v>23899</v>
      </c>
      <c r="CY368">
        <v>0.21740000000000001</v>
      </c>
      <c r="DG368">
        <v>82</v>
      </c>
    </row>
    <row r="369" spans="85:112" x14ac:dyDescent="0.25">
      <c r="CG369" t="s">
        <v>639</v>
      </c>
      <c r="CH369" t="s">
        <v>7</v>
      </c>
      <c r="CI369" t="s">
        <v>48</v>
      </c>
      <c r="CJ369">
        <v>46132</v>
      </c>
      <c r="CK369">
        <v>1</v>
      </c>
      <c r="CL369">
        <v>1</v>
      </c>
      <c r="CN369">
        <v>1</v>
      </c>
      <c r="CP369">
        <v>4.3981481481481481E-4</v>
      </c>
      <c r="CQ369">
        <v>4.3981481481481481E-4</v>
      </c>
      <c r="CR369">
        <v>0.18424768518518519</v>
      </c>
      <c r="CS369">
        <v>0.12540509259259258</v>
      </c>
      <c r="CT369">
        <v>86</v>
      </c>
      <c r="CU369">
        <v>127</v>
      </c>
      <c r="CV369">
        <v>31</v>
      </c>
      <c r="CW369" t="s">
        <v>1001</v>
      </c>
      <c r="CX369">
        <v>20812</v>
      </c>
      <c r="CY369">
        <v>0.36049999999999999</v>
      </c>
      <c r="DG369">
        <v>82</v>
      </c>
    </row>
    <row r="370" spans="85:112" x14ac:dyDescent="0.25">
      <c r="CG370" t="s">
        <v>639</v>
      </c>
      <c r="CH370" t="s">
        <v>7</v>
      </c>
      <c r="CI370" t="s">
        <v>48</v>
      </c>
      <c r="CJ370">
        <v>46133</v>
      </c>
      <c r="CK370">
        <v>1</v>
      </c>
      <c r="CL370">
        <v>1</v>
      </c>
      <c r="CN370">
        <v>1</v>
      </c>
      <c r="CP370">
        <v>2.0833333333333335E-4</v>
      </c>
      <c r="CQ370">
        <v>2.0833333333333335E-4</v>
      </c>
      <c r="CR370">
        <v>0.25195601851851851</v>
      </c>
      <c r="CS370">
        <v>0.16430555555555557</v>
      </c>
      <c r="CT370">
        <v>146</v>
      </c>
      <c r="CU370">
        <v>229</v>
      </c>
      <c r="CV370">
        <v>52</v>
      </c>
      <c r="CW370">
        <v>2</v>
      </c>
      <c r="CX370">
        <v>16640</v>
      </c>
      <c r="CY370">
        <v>0.35620000000000002</v>
      </c>
      <c r="DG370">
        <v>82</v>
      </c>
    </row>
    <row r="371" spans="85:112" x14ac:dyDescent="0.25">
      <c r="CG371" t="s">
        <v>639</v>
      </c>
      <c r="CH371" t="s">
        <v>3</v>
      </c>
      <c r="CI371" t="s">
        <v>58</v>
      </c>
      <c r="CJ371">
        <v>46134</v>
      </c>
      <c r="CK371">
        <v>1</v>
      </c>
      <c r="CL371">
        <v>1</v>
      </c>
      <c r="CN371">
        <v>1</v>
      </c>
      <c r="CP371">
        <v>1.273148148148148E-4</v>
      </c>
      <c r="CQ371">
        <v>1.273148148148148E-4</v>
      </c>
      <c r="CR371">
        <v>0.20383101851851851</v>
      </c>
      <c r="CS371">
        <v>0.14043981481481482</v>
      </c>
      <c r="CT371">
        <v>125</v>
      </c>
      <c r="CU371">
        <v>236</v>
      </c>
      <c r="CV371">
        <v>21</v>
      </c>
      <c r="CW371" t="s">
        <v>1021</v>
      </c>
      <c r="CX371">
        <v>20835</v>
      </c>
      <c r="CY371">
        <v>0.16800000000000001</v>
      </c>
      <c r="CZ371">
        <v>1</v>
      </c>
      <c r="DA371">
        <v>4.7600000000000003E-2</v>
      </c>
      <c r="DB371">
        <v>500</v>
      </c>
      <c r="DC371">
        <v>500</v>
      </c>
      <c r="DG371">
        <v>82</v>
      </c>
    </row>
    <row r="372" spans="85:112" x14ac:dyDescent="0.25">
      <c r="CG372" t="s">
        <v>639</v>
      </c>
      <c r="CH372" t="s">
        <v>3</v>
      </c>
      <c r="CI372" t="s">
        <v>58</v>
      </c>
      <c r="CJ372">
        <v>46135</v>
      </c>
      <c r="CK372">
        <v>1</v>
      </c>
      <c r="CL372">
        <v>1</v>
      </c>
      <c r="CN372">
        <v>1</v>
      </c>
      <c r="CP372">
        <v>8.1018518518518516E-5</v>
      </c>
      <c r="CQ372">
        <v>8.1018518518518516E-5</v>
      </c>
      <c r="CR372">
        <v>0.14353009259259258</v>
      </c>
      <c r="CS372">
        <v>0.18732638888888889</v>
      </c>
      <c r="CT372">
        <v>98</v>
      </c>
      <c r="CU372">
        <v>199</v>
      </c>
      <c r="CV372">
        <v>20</v>
      </c>
      <c r="CW372">
        <v>1.65</v>
      </c>
      <c r="CX372">
        <v>14234</v>
      </c>
      <c r="CY372">
        <v>0.2041</v>
      </c>
      <c r="CZ372">
        <v>1</v>
      </c>
      <c r="DA372">
        <v>0.05</v>
      </c>
      <c r="DB372">
        <v>250</v>
      </c>
      <c r="DC372">
        <v>250</v>
      </c>
      <c r="DG372">
        <v>82</v>
      </c>
    </row>
    <row r="373" spans="85:112" x14ac:dyDescent="0.25">
      <c r="CG373" t="s">
        <v>639</v>
      </c>
      <c r="CH373" t="s">
        <v>3</v>
      </c>
      <c r="CI373" t="s">
        <v>564</v>
      </c>
      <c r="CJ373">
        <v>46126</v>
      </c>
      <c r="CK373">
        <v>1</v>
      </c>
      <c r="CL373">
        <v>1</v>
      </c>
      <c r="CN373">
        <v>1</v>
      </c>
      <c r="CP373">
        <v>0</v>
      </c>
      <c r="CQ373">
        <v>0</v>
      </c>
      <c r="CR373">
        <v>0.21542824074074074</v>
      </c>
      <c r="CS373">
        <v>0.12015046296296296</v>
      </c>
      <c r="CT373">
        <v>140</v>
      </c>
      <c r="CU373">
        <v>218</v>
      </c>
      <c r="CV373">
        <v>46</v>
      </c>
      <c r="CW373" t="s">
        <v>765</v>
      </c>
      <c r="CX373">
        <v>25112</v>
      </c>
      <c r="CY373">
        <v>0.3286</v>
      </c>
      <c r="CZ373">
        <v>3</v>
      </c>
      <c r="DA373">
        <v>6.5199999999999994E-2</v>
      </c>
      <c r="DB373">
        <v>1550</v>
      </c>
      <c r="DC373">
        <v>517</v>
      </c>
      <c r="DD373">
        <v>800</v>
      </c>
      <c r="DE373">
        <v>0.5161</v>
      </c>
      <c r="DF373">
        <v>0.15690000000000001</v>
      </c>
      <c r="DG373">
        <v>82</v>
      </c>
      <c r="DH373">
        <v>800</v>
      </c>
    </row>
    <row r="374" spans="85:112" x14ac:dyDescent="0.25">
      <c r="CG374" t="s">
        <v>639</v>
      </c>
      <c r="CH374" t="s">
        <v>3</v>
      </c>
      <c r="CI374" t="s">
        <v>564</v>
      </c>
      <c r="CJ374">
        <v>46141</v>
      </c>
      <c r="CK374">
        <v>1</v>
      </c>
      <c r="CL374">
        <v>1</v>
      </c>
      <c r="CN374">
        <v>1</v>
      </c>
      <c r="CP374">
        <v>0</v>
      </c>
      <c r="CQ374">
        <v>0</v>
      </c>
      <c r="CR374">
        <v>0.1766550925925926</v>
      </c>
      <c r="CS374">
        <v>0.20824074074074075</v>
      </c>
      <c r="CT374">
        <v>108</v>
      </c>
      <c r="CU374">
        <v>186</v>
      </c>
      <c r="CV374">
        <v>29</v>
      </c>
      <c r="CW374" t="s">
        <v>1023</v>
      </c>
      <c r="CX374">
        <v>36712</v>
      </c>
      <c r="CY374">
        <v>0.26850000000000002</v>
      </c>
      <c r="CZ374">
        <v>1</v>
      </c>
      <c r="DA374">
        <v>3.4500000000000003E-2</v>
      </c>
      <c r="DB374">
        <v>635</v>
      </c>
      <c r="DC374">
        <v>635</v>
      </c>
      <c r="DD374">
        <v>635</v>
      </c>
      <c r="DE374">
        <v>1</v>
      </c>
      <c r="DG374">
        <v>82</v>
      </c>
      <c r="DH374">
        <v>635</v>
      </c>
    </row>
    <row r="375" spans="85:112" x14ac:dyDescent="0.25">
      <c r="CG375" t="s">
        <v>639</v>
      </c>
      <c r="CH375" t="s">
        <v>3</v>
      </c>
      <c r="CI375" t="s">
        <v>68</v>
      </c>
      <c r="CJ375">
        <v>46118</v>
      </c>
      <c r="CK375">
        <v>1</v>
      </c>
      <c r="CL375">
        <v>1</v>
      </c>
      <c r="CN375">
        <v>1</v>
      </c>
      <c r="CP375">
        <v>5.2083333333333333E-4</v>
      </c>
      <c r="CQ375">
        <v>5.2083333333333333E-4</v>
      </c>
      <c r="CR375">
        <v>0.21789351851851851</v>
      </c>
      <c r="CS375">
        <v>0.1091087962962963</v>
      </c>
      <c r="CT375">
        <v>115</v>
      </c>
      <c r="CU375">
        <v>209</v>
      </c>
      <c r="CV375">
        <v>43</v>
      </c>
      <c r="CW375" t="s">
        <v>819</v>
      </c>
      <c r="CX375">
        <v>37518</v>
      </c>
      <c r="CY375">
        <v>0.37390000000000001</v>
      </c>
      <c r="CZ375">
        <v>6</v>
      </c>
      <c r="DA375">
        <v>0.13950000000000001</v>
      </c>
      <c r="DB375">
        <v>6916</v>
      </c>
      <c r="DC375">
        <v>1153</v>
      </c>
      <c r="DD375">
        <v>5943</v>
      </c>
      <c r="DE375">
        <v>0.85929999999999995</v>
      </c>
      <c r="DF375">
        <v>0.22289999999999999</v>
      </c>
      <c r="DG375">
        <v>82</v>
      </c>
      <c r="DH375">
        <v>1189</v>
      </c>
    </row>
    <row r="376" spans="85:112" x14ac:dyDescent="0.25">
      <c r="CG376" t="s">
        <v>639</v>
      </c>
      <c r="CH376" t="s">
        <v>3</v>
      </c>
      <c r="CI376" t="s">
        <v>68</v>
      </c>
      <c r="CJ376">
        <v>46132</v>
      </c>
      <c r="CK376">
        <v>1</v>
      </c>
      <c r="CL376">
        <v>1</v>
      </c>
      <c r="CN376">
        <v>1</v>
      </c>
      <c r="CP376">
        <v>1.8518518518518518E-4</v>
      </c>
      <c r="CQ376">
        <v>1.8518518518518518E-4</v>
      </c>
      <c r="CR376">
        <v>0.20200231481481482</v>
      </c>
      <c r="CS376">
        <v>0.11888888888888889</v>
      </c>
      <c r="CT376">
        <v>105</v>
      </c>
      <c r="CU376">
        <v>187</v>
      </c>
      <c r="CV376">
        <v>32</v>
      </c>
      <c r="CW376">
        <v>1.375</v>
      </c>
      <c r="CX376">
        <v>26200</v>
      </c>
      <c r="CY376">
        <v>0.30480000000000002</v>
      </c>
      <c r="CZ376">
        <v>2</v>
      </c>
      <c r="DA376">
        <v>6.25E-2</v>
      </c>
      <c r="DB376">
        <v>1800</v>
      </c>
      <c r="DC376">
        <v>900</v>
      </c>
      <c r="DD376">
        <v>1000</v>
      </c>
      <c r="DE376">
        <v>0.55559999999999998</v>
      </c>
      <c r="DG376">
        <v>82</v>
      </c>
      <c r="DH376">
        <v>1000</v>
      </c>
    </row>
    <row r="377" spans="85:112" x14ac:dyDescent="0.25">
      <c r="CG377" t="s">
        <v>639</v>
      </c>
      <c r="CH377" t="s">
        <v>125</v>
      </c>
      <c r="CI377" t="s">
        <v>18</v>
      </c>
      <c r="CJ377">
        <v>46113</v>
      </c>
      <c r="CK377">
        <v>1</v>
      </c>
      <c r="CL377">
        <v>1</v>
      </c>
      <c r="CN377">
        <v>1</v>
      </c>
      <c r="CP377">
        <v>0</v>
      </c>
      <c r="CQ377">
        <v>0</v>
      </c>
      <c r="CR377">
        <v>0.29071759259259261</v>
      </c>
      <c r="CS377">
        <v>4.7083333333333331E-2</v>
      </c>
      <c r="CT377">
        <v>129</v>
      </c>
      <c r="CU377">
        <v>188</v>
      </c>
      <c r="CV377">
        <v>24</v>
      </c>
      <c r="CW377">
        <v>1.625</v>
      </c>
      <c r="CX377">
        <v>30130</v>
      </c>
      <c r="CY377">
        <v>0.186</v>
      </c>
      <c r="CZ377">
        <v>5</v>
      </c>
      <c r="DA377">
        <v>0.20830000000000001</v>
      </c>
      <c r="DB377">
        <v>6055</v>
      </c>
      <c r="DC377">
        <v>1211</v>
      </c>
      <c r="DD377">
        <v>5705</v>
      </c>
      <c r="DE377">
        <v>0.94220000000000004</v>
      </c>
      <c r="DF377">
        <v>0.18</v>
      </c>
      <c r="DG377">
        <v>80</v>
      </c>
      <c r="DH377">
        <v>1426</v>
      </c>
    </row>
    <row r="378" spans="85:112" x14ac:dyDescent="0.25">
      <c r="CG378" t="s">
        <v>639</v>
      </c>
      <c r="CH378" t="s">
        <v>125</v>
      </c>
      <c r="CI378" t="s">
        <v>60</v>
      </c>
      <c r="CJ378">
        <v>46142</v>
      </c>
      <c r="CK378">
        <v>1</v>
      </c>
      <c r="CL378">
        <v>1</v>
      </c>
      <c r="CN378">
        <v>1</v>
      </c>
      <c r="CP378">
        <v>0</v>
      </c>
      <c r="CQ378">
        <v>0</v>
      </c>
      <c r="CR378">
        <v>0.13923611111111112</v>
      </c>
      <c r="CS378">
        <v>0.25009259259259259</v>
      </c>
      <c r="CT378">
        <v>75</v>
      </c>
      <c r="CU378">
        <v>124</v>
      </c>
      <c r="CV378">
        <v>17</v>
      </c>
      <c r="CW378" t="s">
        <v>718</v>
      </c>
      <c r="CX378">
        <v>14443</v>
      </c>
      <c r="CY378">
        <v>0.22670000000000001</v>
      </c>
      <c r="CZ378">
        <v>4</v>
      </c>
      <c r="DA378">
        <v>0.23530000000000001</v>
      </c>
      <c r="DB378">
        <v>1622</v>
      </c>
      <c r="DC378">
        <v>406</v>
      </c>
      <c r="DD378">
        <v>1080</v>
      </c>
      <c r="DE378">
        <v>0.66579999999999995</v>
      </c>
      <c r="DF378">
        <v>0.18210000000000001</v>
      </c>
      <c r="DG378">
        <v>80</v>
      </c>
      <c r="DH378">
        <v>360</v>
      </c>
    </row>
    <row r="379" spans="85:112" x14ac:dyDescent="0.25">
      <c r="CG379" t="s">
        <v>639</v>
      </c>
      <c r="CH379" t="s">
        <v>125</v>
      </c>
      <c r="CI379" t="s">
        <v>61</v>
      </c>
      <c r="CJ379">
        <v>46119</v>
      </c>
      <c r="CK379">
        <v>1</v>
      </c>
      <c r="CL379">
        <v>1</v>
      </c>
      <c r="CM379">
        <v>1</v>
      </c>
      <c r="CP379">
        <v>1.9456018518518518E-2</v>
      </c>
      <c r="CQ379">
        <v>1.9456018518518518E-2</v>
      </c>
      <c r="CR379">
        <v>0.24524305555555556</v>
      </c>
      <c r="CS379">
        <v>9.6539351851851848E-2</v>
      </c>
      <c r="CT379">
        <v>169</v>
      </c>
      <c r="CU379">
        <v>341</v>
      </c>
      <c r="CV379">
        <v>17</v>
      </c>
      <c r="CW379" t="s">
        <v>733</v>
      </c>
      <c r="CX379">
        <v>24788</v>
      </c>
      <c r="CY379">
        <v>0.10059999999999999</v>
      </c>
      <c r="CZ379">
        <v>1</v>
      </c>
      <c r="DA379">
        <v>5.8799999999999998E-2</v>
      </c>
      <c r="DB379">
        <v>121</v>
      </c>
      <c r="DC379">
        <v>121</v>
      </c>
      <c r="DD379">
        <v>121</v>
      </c>
      <c r="DE379">
        <v>1</v>
      </c>
      <c r="DF379">
        <v>0.71599999999999997</v>
      </c>
      <c r="DG379">
        <v>80</v>
      </c>
      <c r="DH379">
        <v>121</v>
      </c>
    </row>
    <row r="380" spans="85:112" x14ac:dyDescent="0.25">
      <c r="CG380" t="s">
        <v>639</v>
      </c>
      <c r="CH380" t="s">
        <v>125</v>
      </c>
      <c r="CI380" t="s">
        <v>61</v>
      </c>
      <c r="CJ380">
        <v>46121</v>
      </c>
      <c r="CK380">
        <v>1</v>
      </c>
      <c r="CL380">
        <v>1</v>
      </c>
      <c r="CM380">
        <v>1</v>
      </c>
      <c r="CP380">
        <v>5.8564814814814816E-3</v>
      </c>
      <c r="CQ380">
        <v>5.8564814814814816E-3</v>
      </c>
      <c r="CR380">
        <v>0.30532407407407408</v>
      </c>
      <c r="CS380">
        <v>0.10221064814814815</v>
      </c>
      <c r="CT380">
        <v>185</v>
      </c>
      <c r="CU380">
        <v>335</v>
      </c>
      <c r="CV380">
        <v>13</v>
      </c>
      <c r="CW380" t="s">
        <v>804</v>
      </c>
      <c r="CX380">
        <v>70449</v>
      </c>
      <c r="CY380">
        <v>7.0300000000000001E-2</v>
      </c>
      <c r="CZ380">
        <v>1</v>
      </c>
      <c r="DA380">
        <v>7.6899999999999996E-2</v>
      </c>
      <c r="DB380">
        <v>600</v>
      </c>
      <c r="DC380">
        <v>600</v>
      </c>
      <c r="DG380">
        <v>80</v>
      </c>
    </row>
    <row r="381" spans="85:112" x14ac:dyDescent="0.25">
      <c r="CG381" t="s">
        <v>639</v>
      </c>
      <c r="CH381" t="s">
        <v>125</v>
      </c>
      <c r="CI381" t="s">
        <v>80</v>
      </c>
      <c r="CJ381">
        <v>46140</v>
      </c>
      <c r="CK381">
        <v>1</v>
      </c>
      <c r="CL381">
        <v>1</v>
      </c>
      <c r="CN381">
        <v>1</v>
      </c>
      <c r="CP381">
        <v>1.9675925925925926E-4</v>
      </c>
      <c r="CQ381">
        <v>1.9675925925925926E-4</v>
      </c>
      <c r="CR381">
        <v>0.17155092592592591</v>
      </c>
      <c r="CS381">
        <v>0.17149305555555555</v>
      </c>
      <c r="CT381">
        <v>99</v>
      </c>
      <c r="CU381">
        <v>202</v>
      </c>
      <c r="CV381">
        <v>11</v>
      </c>
      <c r="CW381" t="s">
        <v>775</v>
      </c>
      <c r="CX381">
        <v>33121</v>
      </c>
      <c r="CY381">
        <v>0.1111</v>
      </c>
      <c r="CZ381">
        <v>3</v>
      </c>
      <c r="DA381">
        <v>0.2727</v>
      </c>
      <c r="DB381">
        <v>16600</v>
      </c>
      <c r="DC381">
        <v>5533</v>
      </c>
      <c r="DD381">
        <v>4600</v>
      </c>
      <c r="DE381">
        <v>0.27710000000000001</v>
      </c>
      <c r="DF381">
        <v>2.87E-2</v>
      </c>
      <c r="DG381">
        <v>80</v>
      </c>
      <c r="DH381">
        <v>2300</v>
      </c>
    </row>
    <row r="382" spans="85:112" x14ac:dyDescent="0.25">
      <c r="CG382" t="s">
        <v>639</v>
      </c>
      <c r="CH382" t="s">
        <v>125</v>
      </c>
      <c r="CI382" t="s">
        <v>122</v>
      </c>
      <c r="CJ382">
        <v>46142</v>
      </c>
      <c r="CK382">
        <v>1</v>
      </c>
      <c r="CL382">
        <v>1</v>
      </c>
      <c r="CM382">
        <v>1</v>
      </c>
      <c r="CP382">
        <v>7.1296296296296299E-3</v>
      </c>
      <c r="CQ382">
        <v>7.1296296296296299E-3</v>
      </c>
      <c r="CR382">
        <v>0.20607638888888888</v>
      </c>
      <c r="CS382">
        <v>0.15574074074074074</v>
      </c>
      <c r="CT382">
        <v>88</v>
      </c>
      <c r="CU382">
        <v>274</v>
      </c>
      <c r="CV382">
        <v>24</v>
      </c>
      <c r="CW382" t="s">
        <v>679</v>
      </c>
      <c r="CX382">
        <v>42376</v>
      </c>
      <c r="CY382">
        <v>0.2727</v>
      </c>
      <c r="CZ382">
        <v>1</v>
      </c>
      <c r="DA382">
        <v>4.1700000000000001E-2</v>
      </c>
      <c r="DB382">
        <v>800</v>
      </c>
      <c r="DC382">
        <v>800</v>
      </c>
      <c r="DD382">
        <v>800</v>
      </c>
      <c r="DE382">
        <v>1</v>
      </c>
      <c r="DF382">
        <v>0.2346</v>
      </c>
      <c r="DG382">
        <v>80</v>
      </c>
      <c r="DH382">
        <v>800</v>
      </c>
    </row>
    <row r="383" spans="85:112" x14ac:dyDescent="0.25">
      <c r="CG383" t="s">
        <v>639</v>
      </c>
      <c r="CH383" t="s">
        <v>125</v>
      </c>
      <c r="CI383" t="s">
        <v>10</v>
      </c>
      <c r="CJ383">
        <v>46132</v>
      </c>
      <c r="CK383">
        <v>1</v>
      </c>
      <c r="CL383">
        <v>1</v>
      </c>
      <c r="CN383">
        <v>1</v>
      </c>
      <c r="CP383">
        <v>6.9444444444444444E-5</v>
      </c>
      <c r="CQ383">
        <v>6.9444444444444444E-5</v>
      </c>
      <c r="CR383">
        <v>0.22462962962962962</v>
      </c>
      <c r="CS383">
        <v>0.12965277777777778</v>
      </c>
      <c r="CT383">
        <v>130</v>
      </c>
      <c r="CU383">
        <v>283</v>
      </c>
      <c r="CV383">
        <v>17</v>
      </c>
      <c r="CW383" t="s">
        <v>691</v>
      </c>
      <c r="CX383">
        <v>24160</v>
      </c>
      <c r="CY383">
        <v>0.1308</v>
      </c>
      <c r="CZ383">
        <v>1</v>
      </c>
      <c r="DA383">
        <v>5.8799999999999998E-2</v>
      </c>
      <c r="DB383">
        <v>200</v>
      </c>
      <c r="DC383">
        <v>200</v>
      </c>
      <c r="DD383">
        <v>200</v>
      </c>
      <c r="DE383">
        <v>1</v>
      </c>
      <c r="DF383">
        <v>0.2064</v>
      </c>
      <c r="DG383">
        <v>80</v>
      </c>
      <c r="DH383">
        <v>200</v>
      </c>
    </row>
    <row r="384" spans="85:112" x14ac:dyDescent="0.25">
      <c r="CG384" t="s">
        <v>639</v>
      </c>
      <c r="CH384" t="s">
        <v>125</v>
      </c>
      <c r="CI384" t="s">
        <v>10</v>
      </c>
      <c r="CJ384">
        <v>46134</v>
      </c>
      <c r="CK384">
        <v>1</v>
      </c>
      <c r="CL384">
        <v>1</v>
      </c>
      <c r="CN384">
        <v>1</v>
      </c>
      <c r="CP384">
        <v>1.9675925925925926E-4</v>
      </c>
      <c r="CQ384">
        <v>1.9675925925925926E-4</v>
      </c>
      <c r="CR384">
        <v>0.19684027777777777</v>
      </c>
      <c r="CS384">
        <v>0.15520833333333334</v>
      </c>
      <c r="CT384">
        <v>131</v>
      </c>
      <c r="CU384">
        <v>247</v>
      </c>
      <c r="CV384">
        <v>22</v>
      </c>
      <c r="CW384" t="s">
        <v>857</v>
      </c>
      <c r="CX384">
        <v>35393</v>
      </c>
      <c r="CY384">
        <v>0.16789999999999999</v>
      </c>
      <c r="CZ384">
        <v>1</v>
      </c>
      <c r="DA384">
        <v>4.5499999999999999E-2</v>
      </c>
      <c r="DB384">
        <v>4100</v>
      </c>
      <c r="DC384">
        <v>4100</v>
      </c>
      <c r="DD384">
        <v>4100</v>
      </c>
      <c r="DE384">
        <v>1</v>
      </c>
      <c r="DF384">
        <v>0.10680000000000001</v>
      </c>
      <c r="DG384">
        <v>80</v>
      </c>
      <c r="DH384">
        <v>4100</v>
      </c>
    </row>
    <row r="385" spans="85:112" x14ac:dyDescent="0.25">
      <c r="CG385" t="s">
        <v>639</v>
      </c>
      <c r="CH385" t="s">
        <v>2</v>
      </c>
      <c r="CI385" t="s">
        <v>81</v>
      </c>
      <c r="CJ385">
        <v>46118</v>
      </c>
      <c r="CK385">
        <v>1</v>
      </c>
      <c r="CL385">
        <v>1</v>
      </c>
      <c r="CN385">
        <v>1</v>
      </c>
      <c r="CP385">
        <v>2.3148148148148147E-5</v>
      </c>
      <c r="CQ385">
        <v>2.3148148148148147E-5</v>
      </c>
      <c r="CR385">
        <v>0.26240740740740742</v>
      </c>
      <c r="CS385">
        <v>8.3865740740740741E-2</v>
      </c>
      <c r="CT385">
        <v>115</v>
      </c>
      <c r="CU385">
        <v>245</v>
      </c>
      <c r="CV385">
        <v>15</v>
      </c>
      <c r="CW385" t="s">
        <v>1024</v>
      </c>
      <c r="CX385">
        <v>16600</v>
      </c>
      <c r="CY385">
        <v>0.13039999999999999</v>
      </c>
      <c r="CZ385">
        <v>2</v>
      </c>
      <c r="DA385">
        <v>0.1333</v>
      </c>
      <c r="DB385">
        <v>1809</v>
      </c>
      <c r="DC385">
        <v>905</v>
      </c>
      <c r="DD385">
        <v>1434</v>
      </c>
      <c r="DE385">
        <v>0.79269999999999996</v>
      </c>
      <c r="DG385">
        <v>80</v>
      </c>
      <c r="DH385">
        <v>1434</v>
      </c>
    </row>
    <row r="386" spans="85:112" x14ac:dyDescent="0.25">
      <c r="CG386" t="s">
        <v>639</v>
      </c>
      <c r="CH386" t="s">
        <v>2</v>
      </c>
      <c r="CI386" t="s">
        <v>24</v>
      </c>
      <c r="CJ386">
        <v>46140</v>
      </c>
      <c r="CK386">
        <v>1</v>
      </c>
      <c r="CL386">
        <v>1</v>
      </c>
      <c r="CP386">
        <v>3.7037037037037038E-3</v>
      </c>
      <c r="CQ386">
        <v>3.7037037037037038E-3</v>
      </c>
      <c r="CR386">
        <v>0.18410879629629628</v>
      </c>
      <c r="CS386">
        <v>0.18099537037037036</v>
      </c>
      <c r="CT386">
        <v>50</v>
      </c>
      <c r="CU386">
        <v>94</v>
      </c>
      <c r="CV386">
        <v>14</v>
      </c>
      <c r="CW386" t="s">
        <v>855</v>
      </c>
      <c r="CX386">
        <v>30739</v>
      </c>
      <c r="CY386">
        <v>0.28000000000000003</v>
      </c>
      <c r="CZ386">
        <v>2</v>
      </c>
      <c r="DA386">
        <v>0.1429</v>
      </c>
      <c r="DB386">
        <v>775</v>
      </c>
      <c r="DC386">
        <v>388</v>
      </c>
      <c r="DD386">
        <v>775</v>
      </c>
      <c r="DE386">
        <v>1</v>
      </c>
      <c r="DG386">
        <v>80</v>
      </c>
      <c r="DH386">
        <v>388</v>
      </c>
    </row>
    <row r="387" spans="85:112" x14ac:dyDescent="0.25">
      <c r="CG387" t="s">
        <v>639</v>
      </c>
      <c r="CH387" t="s">
        <v>2</v>
      </c>
      <c r="CI387" t="s">
        <v>37</v>
      </c>
      <c r="CJ387">
        <v>46136</v>
      </c>
      <c r="CK387">
        <v>1</v>
      </c>
      <c r="CL387">
        <v>1</v>
      </c>
      <c r="CM387">
        <v>1</v>
      </c>
      <c r="CP387">
        <v>9.0277777777777769E-3</v>
      </c>
      <c r="CQ387">
        <v>9.0277777777777769E-3</v>
      </c>
      <c r="CR387">
        <v>0.19413194444444445</v>
      </c>
      <c r="CS387">
        <v>0.13326388888888888</v>
      </c>
      <c r="CT387">
        <v>67</v>
      </c>
      <c r="CU387">
        <v>98</v>
      </c>
      <c r="CV387">
        <v>10</v>
      </c>
      <c r="CW387">
        <v>2.2000000000000002</v>
      </c>
      <c r="CX387">
        <v>27085</v>
      </c>
      <c r="CY387">
        <v>0.14929999999999999</v>
      </c>
      <c r="CZ387">
        <v>1</v>
      </c>
      <c r="DA387">
        <v>0.1</v>
      </c>
      <c r="DB387">
        <v>300</v>
      </c>
      <c r="DC387">
        <v>300</v>
      </c>
      <c r="DD387">
        <v>300</v>
      </c>
      <c r="DE387">
        <v>1</v>
      </c>
      <c r="DF387">
        <v>0.2346</v>
      </c>
      <c r="DG387">
        <v>80</v>
      </c>
      <c r="DH387">
        <v>300</v>
      </c>
    </row>
    <row r="388" spans="85:112" x14ac:dyDescent="0.25">
      <c r="CG388" t="s">
        <v>639</v>
      </c>
      <c r="CH388" t="s">
        <v>2</v>
      </c>
      <c r="CI388" t="s">
        <v>23</v>
      </c>
      <c r="CJ388">
        <v>46129</v>
      </c>
      <c r="CK388">
        <v>1</v>
      </c>
      <c r="CL388">
        <v>1</v>
      </c>
      <c r="CN388">
        <v>1</v>
      </c>
      <c r="CP388">
        <v>0</v>
      </c>
      <c r="CQ388">
        <v>0</v>
      </c>
      <c r="CR388">
        <v>0.16256944444444443</v>
      </c>
      <c r="CS388">
        <v>9.7812499999999997E-2</v>
      </c>
      <c r="CT388">
        <v>110</v>
      </c>
      <c r="CU388">
        <v>231</v>
      </c>
      <c r="CV388">
        <v>19</v>
      </c>
      <c r="CW388" t="s">
        <v>726</v>
      </c>
      <c r="CX388">
        <v>17976</v>
      </c>
      <c r="CY388">
        <v>0.17269999999999999</v>
      </c>
      <c r="CZ388">
        <v>2</v>
      </c>
      <c r="DA388">
        <v>0.1053</v>
      </c>
      <c r="DB388">
        <v>2700</v>
      </c>
      <c r="DC388">
        <v>1350</v>
      </c>
      <c r="DD388">
        <v>2700</v>
      </c>
      <c r="DE388">
        <v>1</v>
      </c>
      <c r="DF388">
        <v>0.1767</v>
      </c>
      <c r="DG388">
        <v>80</v>
      </c>
      <c r="DH388">
        <v>1350</v>
      </c>
    </row>
    <row r="389" spans="85:112" x14ac:dyDescent="0.25">
      <c r="CG389" t="s">
        <v>639</v>
      </c>
      <c r="CH389" t="s">
        <v>2</v>
      </c>
      <c r="CI389" t="s">
        <v>25</v>
      </c>
      <c r="CJ389">
        <v>46113</v>
      </c>
      <c r="CK389">
        <v>1</v>
      </c>
      <c r="CL389">
        <v>1</v>
      </c>
      <c r="CM389">
        <v>1</v>
      </c>
      <c r="CP389">
        <v>1.6562500000000001E-2</v>
      </c>
      <c r="CQ389">
        <v>1.6562500000000001E-2</v>
      </c>
      <c r="CR389">
        <v>0.23729166666666668</v>
      </c>
      <c r="CS389">
        <v>8.7025462962962957E-2</v>
      </c>
      <c r="CT389">
        <v>83</v>
      </c>
      <c r="CU389">
        <v>123</v>
      </c>
      <c r="CV389">
        <v>32</v>
      </c>
      <c r="CW389">
        <v>1.8125</v>
      </c>
      <c r="CX389">
        <v>20353</v>
      </c>
      <c r="CY389">
        <v>0.38550000000000001</v>
      </c>
      <c r="CZ389">
        <v>12</v>
      </c>
      <c r="DA389">
        <v>0.375</v>
      </c>
      <c r="DB389">
        <v>11852</v>
      </c>
      <c r="DC389">
        <v>988</v>
      </c>
      <c r="DD389">
        <v>10189</v>
      </c>
      <c r="DE389">
        <v>0.85970000000000002</v>
      </c>
      <c r="DF389">
        <v>0.1336</v>
      </c>
      <c r="DG389">
        <v>80</v>
      </c>
      <c r="DH389">
        <v>1019</v>
      </c>
    </row>
    <row r="390" spans="85:112" x14ac:dyDescent="0.25">
      <c r="CG390" t="s">
        <v>639</v>
      </c>
      <c r="CH390" t="s">
        <v>2</v>
      </c>
      <c r="CI390" t="s">
        <v>25</v>
      </c>
      <c r="CJ390">
        <v>46142</v>
      </c>
      <c r="CK390">
        <v>1</v>
      </c>
      <c r="CL390">
        <v>1</v>
      </c>
      <c r="CM390">
        <v>1</v>
      </c>
      <c r="CP390">
        <v>6.1921296296296299E-3</v>
      </c>
      <c r="CQ390">
        <v>6.1921296296296299E-3</v>
      </c>
      <c r="CR390">
        <v>7.8969907407407405E-2</v>
      </c>
      <c r="CS390">
        <v>0.28069444444444447</v>
      </c>
      <c r="CT390">
        <v>73</v>
      </c>
      <c r="CU390">
        <v>125</v>
      </c>
      <c r="CV390">
        <v>19</v>
      </c>
      <c r="CW390" t="s">
        <v>955</v>
      </c>
      <c r="CX390">
        <v>41972</v>
      </c>
      <c r="CY390">
        <v>0.26029999999999998</v>
      </c>
      <c r="CZ390">
        <v>1</v>
      </c>
      <c r="DA390">
        <v>5.2600000000000001E-2</v>
      </c>
      <c r="DB390">
        <v>550</v>
      </c>
      <c r="DC390">
        <v>550</v>
      </c>
      <c r="DD390">
        <v>550</v>
      </c>
      <c r="DE390">
        <v>1</v>
      </c>
      <c r="DF390">
        <v>0.21920000000000001</v>
      </c>
      <c r="DG390">
        <v>80</v>
      </c>
      <c r="DH390">
        <v>550</v>
      </c>
    </row>
    <row r="391" spans="85:112" x14ac:dyDescent="0.25">
      <c r="CG391" t="s">
        <v>639</v>
      </c>
      <c r="CH391" t="s">
        <v>6</v>
      </c>
      <c r="CI391" t="s">
        <v>105</v>
      </c>
      <c r="CJ391">
        <v>46126</v>
      </c>
      <c r="CK391">
        <v>1</v>
      </c>
      <c r="CL391">
        <v>1</v>
      </c>
      <c r="CM391">
        <v>1</v>
      </c>
      <c r="CP391">
        <v>6.9675925925925929E-3</v>
      </c>
      <c r="CQ391">
        <v>6.9675925925925929E-3</v>
      </c>
      <c r="CR391">
        <v>0.24188657407407407</v>
      </c>
      <c r="CS391">
        <v>0.13870370370370369</v>
      </c>
      <c r="CT391">
        <v>107</v>
      </c>
      <c r="CU391">
        <v>217</v>
      </c>
      <c r="CV391">
        <v>40</v>
      </c>
      <c r="CW391">
        <v>1.75</v>
      </c>
      <c r="CX391">
        <v>20201</v>
      </c>
      <c r="CY391">
        <v>0.37380000000000002</v>
      </c>
      <c r="CZ391">
        <v>1</v>
      </c>
      <c r="DA391">
        <v>2.5000000000000001E-2</v>
      </c>
      <c r="DB391">
        <v>700</v>
      </c>
      <c r="DC391">
        <v>700</v>
      </c>
      <c r="DD391">
        <v>700</v>
      </c>
      <c r="DE391">
        <v>1</v>
      </c>
      <c r="DF391">
        <v>0.37690000000000001</v>
      </c>
      <c r="DG391">
        <v>80</v>
      </c>
      <c r="DH391">
        <v>700</v>
      </c>
    </row>
    <row r="392" spans="85:112" x14ac:dyDescent="0.25">
      <c r="CG392" t="s">
        <v>639</v>
      </c>
      <c r="CH392" t="s">
        <v>6</v>
      </c>
      <c r="CI392" t="s">
        <v>105</v>
      </c>
      <c r="CJ392">
        <v>46135</v>
      </c>
      <c r="CK392">
        <v>1</v>
      </c>
      <c r="CL392">
        <v>1</v>
      </c>
      <c r="CN392">
        <v>1</v>
      </c>
      <c r="CP392">
        <v>1.8518518518518518E-4</v>
      </c>
      <c r="CQ392">
        <v>1.8518518518518518E-4</v>
      </c>
      <c r="CR392">
        <v>0.18304398148148149</v>
      </c>
      <c r="CS392">
        <v>0.14444444444444443</v>
      </c>
      <c r="CT392">
        <v>81</v>
      </c>
      <c r="CU392">
        <v>156</v>
      </c>
      <c r="CV392">
        <v>21</v>
      </c>
      <c r="CW392" t="s">
        <v>793</v>
      </c>
      <c r="CX392">
        <v>40176</v>
      </c>
      <c r="CY392">
        <v>0.25929999999999997</v>
      </c>
      <c r="CZ392">
        <v>1</v>
      </c>
      <c r="DA392">
        <v>4.7600000000000003E-2</v>
      </c>
      <c r="DB392">
        <v>5000</v>
      </c>
      <c r="DC392">
        <v>5000</v>
      </c>
      <c r="DD392">
        <v>5000</v>
      </c>
      <c r="DE392">
        <v>1</v>
      </c>
      <c r="DG392">
        <v>80</v>
      </c>
      <c r="DH392">
        <v>5000</v>
      </c>
    </row>
    <row r="393" spans="85:112" x14ac:dyDescent="0.25">
      <c r="CG393" t="s">
        <v>639</v>
      </c>
      <c r="CH393" t="s">
        <v>6</v>
      </c>
      <c r="CI393" t="s">
        <v>11</v>
      </c>
      <c r="CJ393">
        <v>46142</v>
      </c>
      <c r="CK393">
        <v>1</v>
      </c>
      <c r="CL393">
        <v>1</v>
      </c>
      <c r="CN393">
        <v>1</v>
      </c>
      <c r="CP393">
        <v>1.0416666666666667E-4</v>
      </c>
      <c r="CQ393">
        <v>1.0416666666666667E-4</v>
      </c>
      <c r="CR393">
        <v>0.21938657407407408</v>
      </c>
      <c r="CS393">
        <v>0.16268518518518518</v>
      </c>
      <c r="CT393">
        <v>126</v>
      </c>
      <c r="CU393">
        <v>252</v>
      </c>
      <c r="CV393">
        <v>34</v>
      </c>
      <c r="CW393" t="s">
        <v>691</v>
      </c>
      <c r="CX393">
        <v>14990</v>
      </c>
      <c r="CY393">
        <v>0.26979999999999998</v>
      </c>
      <c r="CZ393">
        <v>2</v>
      </c>
      <c r="DA393">
        <v>5.8799999999999998E-2</v>
      </c>
      <c r="DB393">
        <v>710</v>
      </c>
      <c r="DC393">
        <v>355</v>
      </c>
      <c r="DD393">
        <v>710</v>
      </c>
      <c r="DE393">
        <v>1</v>
      </c>
      <c r="DF393">
        <v>0.93879999999999997</v>
      </c>
      <c r="DG393">
        <v>80</v>
      </c>
      <c r="DH393">
        <v>355</v>
      </c>
    </row>
    <row r="394" spans="85:112" x14ac:dyDescent="0.25">
      <c r="CG394" t="s">
        <v>639</v>
      </c>
      <c r="CH394" t="s">
        <v>6</v>
      </c>
      <c r="CI394" t="s">
        <v>97</v>
      </c>
      <c r="CJ394">
        <v>46140</v>
      </c>
      <c r="CK394">
        <v>1</v>
      </c>
      <c r="CL394">
        <v>1</v>
      </c>
      <c r="CN394">
        <v>1</v>
      </c>
      <c r="CP394">
        <v>6.9444444444444444E-5</v>
      </c>
      <c r="CQ394">
        <v>6.9444444444444444E-5</v>
      </c>
      <c r="CR394">
        <v>0.18262731481481481</v>
      </c>
      <c r="CS394">
        <v>0.18878472222222223</v>
      </c>
      <c r="CT394">
        <v>155</v>
      </c>
      <c r="CU394">
        <v>219</v>
      </c>
      <c r="CV394">
        <v>29</v>
      </c>
      <c r="CW394" t="s">
        <v>872</v>
      </c>
      <c r="CX394">
        <v>17716</v>
      </c>
      <c r="CY394">
        <v>0.18709999999999999</v>
      </c>
      <c r="CZ394">
        <v>1</v>
      </c>
      <c r="DA394">
        <v>3.4500000000000003E-2</v>
      </c>
      <c r="DB394">
        <v>3300</v>
      </c>
      <c r="DC394">
        <v>3300</v>
      </c>
      <c r="DD394">
        <v>3300</v>
      </c>
      <c r="DE394">
        <v>1</v>
      </c>
      <c r="DF394">
        <v>0.19919999999999999</v>
      </c>
      <c r="DG394">
        <v>80</v>
      </c>
      <c r="DH394">
        <v>3300</v>
      </c>
    </row>
    <row r="395" spans="85:112" x14ac:dyDescent="0.25">
      <c r="CG395" t="s">
        <v>639</v>
      </c>
      <c r="CH395" t="s">
        <v>6</v>
      </c>
      <c r="CI395" t="s">
        <v>34</v>
      </c>
      <c r="CJ395">
        <v>46133</v>
      </c>
      <c r="CK395">
        <v>1</v>
      </c>
      <c r="CL395">
        <v>1</v>
      </c>
      <c r="CN395">
        <v>1</v>
      </c>
      <c r="CP395">
        <v>9.2592592592592588E-5</v>
      </c>
      <c r="CQ395">
        <v>9.2592592592592588E-5</v>
      </c>
      <c r="CR395">
        <v>0.27831018518518519</v>
      </c>
      <c r="CS395">
        <v>0.1419212962962963</v>
      </c>
      <c r="CT395">
        <v>149</v>
      </c>
      <c r="CU395">
        <v>191</v>
      </c>
      <c r="CV395">
        <v>24</v>
      </c>
      <c r="CW395" t="s">
        <v>954</v>
      </c>
      <c r="CX395">
        <v>20043</v>
      </c>
      <c r="CY395">
        <v>0.16109999999999999</v>
      </c>
      <c r="CZ395">
        <v>1</v>
      </c>
      <c r="DA395">
        <v>4.1700000000000001E-2</v>
      </c>
      <c r="DB395">
        <v>8300</v>
      </c>
      <c r="DC395">
        <v>8300</v>
      </c>
      <c r="DD395">
        <v>8300</v>
      </c>
      <c r="DE395">
        <v>1</v>
      </c>
      <c r="DF395">
        <v>0.18</v>
      </c>
      <c r="DG395">
        <v>80</v>
      </c>
      <c r="DH395">
        <v>8300</v>
      </c>
    </row>
    <row r="396" spans="85:112" x14ac:dyDescent="0.25">
      <c r="CG396" t="s">
        <v>639</v>
      </c>
      <c r="CH396" t="s">
        <v>7</v>
      </c>
      <c r="CI396" t="s">
        <v>49</v>
      </c>
      <c r="CJ396">
        <v>46121</v>
      </c>
      <c r="CK396">
        <v>1</v>
      </c>
      <c r="CL396">
        <v>1</v>
      </c>
      <c r="CM396">
        <v>1</v>
      </c>
      <c r="CP396">
        <v>1.2812499999999999E-2</v>
      </c>
      <c r="CQ396">
        <v>1.2812499999999999E-2</v>
      </c>
      <c r="CR396">
        <v>0.30150462962962965</v>
      </c>
      <c r="CS396">
        <v>8.6504629629629626E-2</v>
      </c>
      <c r="CT396">
        <v>53</v>
      </c>
      <c r="CU396">
        <v>89</v>
      </c>
      <c r="CV396">
        <v>12</v>
      </c>
      <c r="CW396" t="s">
        <v>717</v>
      </c>
      <c r="CX396">
        <v>40054</v>
      </c>
      <c r="CY396">
        <v>0.22639999999999999</v>
      </c>
      <c r="CZ396">
        <v>1</v>
      </c>
      <c r="DA396">
        <v>8.3299999999999999E-2</v>
      </c>
      <c r="DB396">
        <v>600</v>
      </c>
      <c r="DC396">
        <v>600</v>
      </c>
      <c r="DG396">
        <v>80</v>
      </c>
    </row>
    <row r="397" spans="85:112" x14ac:dyDescent="0.25">
      <c r="CG397" t="s">
        <v>639</v>
      </c>
      <c r="CH397" t="s">
        <v>7</v>
      </c>
      <c r="CI397" t="s">
        <v>49</v>
      </c>
      <c r="CJ397">
        <v>46125</v>
      </c>
      <c r="CK397">
        <v>1</v>
      </c>
      <c r="CL397">
        <v>1</v>
      </c>
      <c r="CM397">
        <v>1</v>
      </c>
      <c r="CP397">
        <v>4.7337962962962967E-3</v>
      </c>
      <c r="CQ397">
        <v>4.7337962962962967E-3</v>
      </c>
      <c r="CR397">
        <v>0.17311342592592593</v>
      </c>
      <c r="CS397">
        <v>0.10804398148148148</v>
      </c>
      <c r="CT397">
        <v>51</v>
      </c>
      <c r="CU397">
        <v>83</v>
      </c>
      <c r="CV397">
        <v>7</v>
      </c>
      <c r="CW397" t="s">
        <v>808</v>
      </c>
      <c r="CX397">
        <v>51503</v>
      </c>
      <c r="CY397">
        <v>0.13730000000000001</v>
      </c>
      <c r="CZ397">
        <v>1</v>
      </c>
      <c r="DA397">
        <v>0.1429</v>
      </c>
      <c r="DB397">
        <v>600</v>
      </c>
      <c r="DC397">
        <v>600</v>
      </c>
      <c r="DG397">
        <v>80</v>
      </c>
    </row>
    <row r="398" spans="85:112" x14ac:dyDescent="0.25">
      <c r="CG398" t="s">
        <v>639</v>
      </c>
      <c r="CH398" t="s">
        <v>7</v>
      </c>
      <c r="CI398" t="s">
        <v>49</v>
      </c>
      <c r="CJ398">
        <v>46142</v>
      </c>
      <c r="CK398">
        <v>1</v>
      </c>
      <c r="CL398">
        <v>1</v>
      </c>
      <c r="CN398">
        <v>1</v>
      </c>
      <c r="CP398">
        <v>3.3564814814814816E-3</v>
      </c>
      <c r="CQ398">
        <v>3.3564814814814816E-3</v>
      </c>
      <c r="CR398">
        <v>0.17550925925925925</v>
      </c>
      <c r="CS398">
        <v>0.20366898148148149</v>
      </c>
      <c r="CT398">
        <v>48</v>
      </c>
      <c r="CU398">
        <v>87</v>
      </c>
      <c r="CV398">
        <v>11</v>
      </c>
      <c r="CW398" t="s">
        <v>812</v>
      </c>
      <c r="CX398">
        <v>31334</v>
      </c>
      <c r="CY398">
        <v>0.22919999999999999</v>
      </c>
      <c r="CZ398">
        <v>1</v>
      </c>
      <c r="DA398">
        <v>9.0899999999999995E-2</v>
      </c>
      <c r="DB398">
        <v>500</v>
      </c>
      <c r="DC398">
        <v>500</v>
      </c>
      <c r="DG398">
        <v>80</v>
      </c>
    </row>
    <row r="399" spans="85:112" x14ac:dyDescent="0.25">
      <c r="CG399" t="s">
        <v>639</v>
      </c>
      <c r="CH399" t="s">
        <v>7</v>
      </c>
      <c r="CI399" t="s">
        <v>565</v>
      </c>
      <c r="CJ399">
        <v>46121</v>
      </c>
      <c r="CK399">
        <v>1</v>
      </c>
      <c r="CL399">
        <v>1</v>
      </c>
      <c r="CP399">
        <v>3.4837962962962965E-3</v>
      </c>
      <c r="CQ399">
        <v>3.4837962962962965E-3</v>
      </c>
      <c r="CR399">
        <v>0.28211805555555558</v>
      </c>
      <c r="CS399">
        <v>0.1267824074074074</v>
      </c>
      <c r="CT399">
        <v>140</v>
      </c>
      <c r="CU399">
        <v>269</v>
      </c>
      <c r="CV399">
        <v>56</v>
      </c>
      <c r="CW399">
        <v>1.875</v>
      </c>
      <c r="CX399">
        <v>7172</v>
      </c>
      <c r="CY399">
        <v>0.4</v>
      </c>
      <c r="CZ399">
        <v>2</v>
      </c>
      <c r="DA399">
        <v>3.5700000000000003E-2</v>
      </c>
      <c r="DB399">
        <v>292</v>
      </c>
      <c r="DC399">
        <v>146</v>
      </c>
      <c r="DD399">
        <v>52</v>
      </c>
      <c r="DE399">
        <v>0.17810000000000001</v>
      </c>
      <c r="DF399">
        <v>0.46700000000000003</v>
      </c>
      <c r="DG399">
        <v>80</v>
      </c>
      <c r="DH399">
        <v>52</v>
      </c>
    </row>
    <row r="400" spans="85:112" x14ac:dyDescent="0.25">
      <c r="CG400" t="s">
        <v>639</v>
      </c>
      <c r="CH400" t="s">
        <v>7</v>
      </c>
      <c r="CI400" t="s">
        <v>565</v>
      </c>
      <c r="CJ400">
        <v>46125</v>
      </c>
      <c r="CK400">
        <v>1</v>
      </c>
      <c r="CL400">
        <v>1</v>
      </c>
      <c r="CN400">
        <v>1</v>
      </c>
      <c r="CP400">
        <v>1.273148148148148E-4</v>
      </c>
      <c r="CQ400">
        <v>1.273148148148148E-4</v>
      </c>
      <c r="CR400">
        <v>0.18944444444444444</v>
      </c>
      <c r="CS400">
        <v>0.12224537037037037</v>
      </c>
      <c r="CT400">
        <v>141</v>
      </c>
      <c r="CU400">
        <v>291</v>
      </c>
      <c r="CV400">
        <v>56</v>
      </c>
      <c r="CW400" t="s">
        <v>684</v>
      </c>
      <c r="CX400">
        <v>8410</v>
      </c>
      <c r="CY400">
        <v>0.3972</v>
      </c>
      <c r="CZ400">
        <v>2</v>
      </c>
      <c r="DA400">
        <v>3.5700000000000003E-2</v>
      </c>
      <c r="DB400">
        <v>2180</v>
      </c>
      <c r="DC400">
        <v>1090</v>
      </c>
      <c r="DG400">
        <v>80</v>
      </c>
    </row>
    <row r="401" spans="85:112" x14ac:dyDescent="0.25">
      <c r="CG401" t="s">
        <v>639</v>
      </c>
      <c r="CH401" t="s">
        <v>7</v>
      </c>
      <c r="CI401" t="s">
        <v>77</v>
      </c>
      <c r="CJ401">
        <v>46120</v>
      </c>
      <c r="CK401">
        <v>1</v>
      </c>
      <c r="CL401">
        <v>1</v>
      </c>
      <c r="CM401">
        <v>1</v>
      </c>
      <c r="CP401">
        <v>2.1261574074074075E-2</v>
      </c>
      <c r="CQ401">
        <v>2.1261574074074075E-2</v>
      </c>
      <c r="CR401">
        <v>0.2361111111111111</v>
      </c>
      <c r="CS401">
        <v>8.0277777777777781E-2</v>
      </c>
      <c r="CT401">
        <v>132</v>
      </c>
      <c r="CU401">
        <v>248</v>
      </c>
      <c r="CV401">
        <v>27</v>
      </c>
      <c r="CW401" t="s">
        <v>754</v>
      </c>
      <c r="CX401">
        <v>11947</v>
      </c>
      <c r="CY401">
        <v>0.20449999999999999</v>
      </c>
      <c r="CZ401">
        <v>1</v>
      </c>
      <c r="DA401">
        <v>3.6999999999999998E-2</v>
      </c>
      <c r="DB401">
        <v>493</v>
      </c>
      <c r="DC401">
        <v>493</v>
      </c>
      <c r="DG401">
        <v>80</v>
      </c>
    </row>
    <row r="402" spans="85:112" x14ac:dyDescent="0.25">
      <c r="CG402" t="s">
        <v>639</v>
      </c>
      <c r="CH402" t="s">
        <v>7</v>
      </c>
      <c r="CI402" t="s">
        <v>77</v>
      </c>
      <c r="CJ402">
        <v>46121</v>
      </c>
      <c r="CK402">
        <v>1</v>
      </c>
      <c r="CL402">
        <v>1</v>
      </c>
      <c r="CM402">
        <v>1</v>
      </c>
      <c r="CP402">
        <v>6.7476851851851856E-3</v>
      </c>
      <c r="CQ402">
        <v>6.7476851851851856E-3</v>
      </c>
      <c r="CR402">
        <v>0.31670138888888888</v>
      </c>
      <c r="CS402">
        <v>8.0046296296296296E-2</v>
      </c>
      <c r="CT402">
        <v>115</v>
      </c>
      <c r="CU402">
        <v>211</v>
      </c>
      <c r="CV402">
        <v>29</v>
      </c>
      <c r="CW402" t="s">
        <v>1015</v>
      </c>
      <c r="CX402">
        <v>27938</v>
      </c>
      <c r="CY402">
        <v>0.25219999999999998</v>
      </c>
      <c r="CZ402">
        <v>1</v>
      </c>
      <c r="DA402">
        <v>3.4500000000000003E-2</v>
      </c>
      <c r="DB402">
        <v>12144</v>
      </c>
      <c r="DC402">
        <v>12144</v>
      </c>
      <c r="DD402">
        <v>12144</v>
      </c>
      <c r="DE402">
        <v>1</v>
      </c>
      <c r="DF402">
        <v>0.32379999999999998</v>
      </c>
      <c r="DG402">
        <v>80</v>
      </c>
      <c r="DH402">
        <v>12144</v>
      </c>
    </row>
    <row r="403" spans="85:112" x14ac:dyDescent="0.25">
      <c r="CG403" t="s">
        <v>639</v>
      </c>
      <c r="CH403" t="s">
        <v>7</v>
      </c>
      <c r="CI403" t="s">
        <v>566</v>
      </c>
      <c r="CJ403">
        <v>46122</v>
      </c>
      <c r="CK403">
        <v>1</v>
      </c>
      <c r="CL403">
        <v>1</v>
      </c>
      <c r="CM403">
        <v>1</v>
      </c>
      <c r="CP403">
        <v>1.5358796296296296E-2</v>
      </c>
      <c r="CQ403">
        <v>1.5358796296296296E-2</v>
      </c>
      <c r="CR403">
        <v>0.20837962962962964</v>
      </c>
      <c r="CS403">
        <v>0.15399305555555556</v>
      </c>
      <c r="CT403">
        <v>119</v>
      </c>
      <c r="CU403">
        <v>217</v>
      </c>
      <c r="CV403">
        <v>38</v>
      </c>
      <c r="CW403" t="s">
        <v>796</v>
      </c>
      <c r="CX403">
        <v>9305</v>
      </c>
      <c r="CY403">
        <v>0.31929999999999997</v>
      </c>
      <c r="CZ403">
        <v>1</v>
      </c>
      <c r="DA403">
        <v>2.63E-2</v>
      </c>
      <c r="DB403">
        <v>300</v>
      </c>
      <c r="DC403">
        <v>300</v>
      </c>
      <c r="DD403">
        <v>300</v>
      </c>
      <c r="DE403">
        <v>1</v>
      </c>
      <c r="DF403">
        <v>0.28149999999999997</v>
      </c>
      <c r="DG403">
        <v>80</v>
      </c>
      <c r="DH403">
        <v>300</v>
      </c>
    </row>
    <row r="404" spans="85:112" x14ac:dyDescent="0.25">
      <c r="CG404" t="s">
        <v>639</v>
      </c>
      <c r="CH404" t="s">
        <v>7</v>
      </c>
      <c r="CI404" t="s">
        <v>73</v>
      </c>
      <c r="CJ404">
        <v>46113</v>
      </c>
      <c r="CK404">
        <v>1</v>
      </c>
      <c r="CL404">
        <v>1</v>
      </c>
      <c r="CN404">
        <v>1</v>
      </c>
      <c r="CP404">
        <v>0</v>
      </c>
      <c r="CQ404">
        <v>0</v>
      </c>
      <c r="CR404">
        <v>0.28737268518518516</v>
      </c>
      <c r="CS404">
        <v>5.0266203703703702E-2</v>
      </c>
      <c r="CT404">
        <v>87</v>
      </c>
      <c r="CU404">
        <v>119</v>
      </c>
      <c r="CV404">
        <v>17</v>
      </c>
      <c r="CW404" t="s">
        <v>825</v>
      </c>
      <c r="CX404">
        <v>34457</v>
      </c>
      <c r="CY404">
        <v>0.19539999999999999</v>
      </c>
      <c r="CZ404">
        <v>6</v>
      </c>
      <c r="DA404">
        <v>0.35289999999999999</v>
      </c>
      <c r="DB404">
        <v>7322</v>
      </c>
      <c r="DC404">
        <v>1220</v>
      </c>
      <c r="DD404">
        <v>5822</v>
      </c>
      <c r="DE404">
        <v>0.79510000000000003</v>
      </c>
      <c r="DG404">
        <v>80</v>
      </c>
      <c r="DH404">
        <v>1456</v>
      </c>
    </row>
    <row r="405" spans="85:112" x14ac:dyDescent="0.25">
      <c r="CG405" t="s">
        <v>639</v>
      </c>
      <c r="CH405" t="s">
        <v>7</v>
      </c>
      <c r="CI405" t="s">
        <v>557</v>
      </c>
      <c r="CJ405">
        <v>46136</v>
      </c>
      <c r="CK405">
        <v>1</v>
      </c>
      <c r="CL405">
        <v>1</v>
      </c>
      <c r="CP405">
        <v>3.4722222222222222E-5</v>
      </c>
      <c r="CQ405">
        <v>3.4722222222222222E-5</v>
      </c>
      <c r="CR405">
        <v>0.20998842592592593</v>
      </c>
      <c r="CS405">
        <v>0.13847222222222222</v>
      </c>
      <c r="CT405">
        <v>118</v>
      </c>
      <c r="CU405">
        <v>206</v>
      </c>
      <c r="CV405">
        <v>31</v>
      </c>
      <c r="CW405" t="s">
        <v>915</v>
      </c>
      <c r="CX405">
        <v>6867</v>
      </c>
      <c r="CY405">
        <v>0.26269999999999999</v>
      </c>
      <c r="CZ405">
        <v>1</v>
      </c>
      <c r="DA405">
        <v>3.2300000000000002E-2</v>
      </c>
      <c r="DB405">
        <v>1000</v>
      </c>
      <c r="DC405">
        <v>1000</v>
      </c>
      <c r="DD405">
        <v>1000</v>
      </c>
      <c r="DE405">
        <v>1</v>
      </c>
      <c r="DF405">
        <v>8.6499999999999994E-2</v>
      </c>
      <c r="DG405">
        <v>80</v>
      </c>
      <c r="DH405">
        <v>1000</v>
      </c>
    </row>
    <row r="406" spans="85:112" x14ac:dyDescent="0.25">
      <c r="CG406" t="s">
        <v>639</v>
      </c>
      <c r="CH406" t="s">
        <v>7</v>
      </c>
      <c r="CI406" t="s">
        <v>557</v>
      </c>
      <c r="CJ406">
        <v>46142</v>
      </c>
      <c r="CK406">
        <v>1</v>
      </c>
      <c r="CL406">
        <v>1</v>
      </c>
      <c r="CN406">
        <v>1</v>
      </c>
      <c r="CP406">
        <v>5.7870370370370373E-5</v>
      </c>
      <c r="CQ406">
        <v>5.7870370370370373E-5</v>
      </c>
      <c r="CR406">
        <v>0.15118055555555557</v>
      </c>
      <c r="CS406">
        <v>0.22901620370370371</v>
      </c>
      <c r="CT406">
        <v>88</v>
      </c>
      <c r="CU406">
        <v>160</v>
      </c>
      <c r="CV406">
        <v>21</v>
      </c>
      <c r="CW406" t="s">
        <v>723</v>
      </c>
      <c r="CX406">
        <v>10322</v>
      </c>
      <c r="CY406">
        <v>0.23860000000000001</v>
      </c>
      <c r="CZ406">
        <v>2</v>
      </c>
      <c r="DA406">
        <v>9.5200000000000007E-2</v>
      </c>
      <c r="DB406">
        <v>1500</v>
      </c>
      <c r="DC406">
        <v>750</v>
      </c>
      <c r="DG406">
        <v>80</v>
      </c>
    </row>
    <row r="407" spans="85:112" x14ac:dyDescent="0.25">
      <c r="CG407" t="s">
        <v>639</v>
      </c>
      <c r="CH407" t="s">
        <v>3</v>
      </c>
      <c r="CI407" t="s">
        <v>174</v>
      </c>
      <c r="CJ407">
        <v>46113</v>
      </c>
      <c r="CK407">
        <v>1</v>
      </c>
      <c r="CL407">
        <v>1</v>
      </c>
      <c r="CN407">
        <v>1</v>
      </c>
      <c r="CP407">
        <v>1.1574074074074073E-5</v>
      </c>
      <c r="CQ407">
        <v>1.1574074074074073E-5</v>
      </c>
      <c r="CR407">
        <v>0.24829861111111112</v>
      </c>
      <c r="CS407">
        <v>0.10421296296296297</v>
      </c>
      <c r="CT407">
        <v>112</v>
      </c>
      <c r="CU407">
        <v>176</v>
      </c>
      <c r="CV407">
        <v>31</v>
      </c>
      <c r="CW407" t="s">
        <v>1025</v>
      </c>
      <c r="CX407">
        <v>14889</v>
      </c>
      <c r="CY407">
        <v>0.27679999999999999</v>
      </c>
      <c r="CZ407">
        <v>4</v>
      </c>
      <c r="DA407">
        <v>0.129</v>
      </c>
      <c r="DB407">
        <v>2170</v>
      </c>
      <c r="DC407">
        <v>543</v>
      </c>
      <c r="DD407">
        <v>2170</v>
      </c>
      <c r="DE407">
        <v>1</v>
      </c>
      <c r="DF407">
        <v>0.255</v>
      </c>
      <c r="DG407">
        <v>80</v>
      </c>
      <c r="DH407">
        <v>543</v>
      </c>
    </row>
    <row r="408" spans="85:112" x14ac:dyDescent="0.25">
      <c r="CG408" t="s">
        <v>639</v>
      </c>
      <c r="CH408" t="s">
        <v>3</v>
      </c>
      <c r="CI408" t="s">
        <v>32</v>
      </c>
      <c r="CJ408">
        <v>46126</v>
      </c>
      <c r="CK408">
        <v>1</v>
      </c>
      <c r="CL408">
        <v>1</v>
      </c>
      <c r="CN408">
        <v>1</v>
      </c>
      <c r="CP408">
        <v>3.4722222222222222E-5</v>
      </c>
      <c r="CQ408">
        <v>3.4722222222222222E-5</v>
      </c>
      <c r="CR408">
        <v>0.23932870370370371</v>
      </c>
      <c r="CS408">
        <v>0.12440972222222223</v>
      </c>
      <c r="CT408">
        <v>140</v>
      </c>
      <c r="CU408">
        <v>282</v>
      </c>
      <c r="CV408">
        <v>53</v>
      </c>
      <c r="CW408" t="s">
        <v>921</v>
      </c>
      <c r="CX408">
        <v>19906</v>
      </c>
      <c r="CY408">
        <v>0.37859999999999999</v>
      </c>
      <c r="CZ408">
        <v>3</v>
      </c>
      <c r="DA408">
        <v>5.6599999999999998E-2</v>
      </c>
      <c r="DB408">
        <v>9790</v>
      </c>
      <c r="DC408">
        <v>3263</v>
      </c>
      <c r="DD408">
        <v>9540</v>
      </c>
      <c r="DE408">
        <v>0.97450000000000003</v>
      </c>
      <c r="DF408">
        <v>0.1033</v>
      </c>
      <c r="DG408">
        <v>80</v>
      </c>
      <c r="DH408">
        <v>4770</v>
      </c>
    </row>
    <row r="409" spans="85:112" x14ac:dyDescent="0.25">
      <c r="CG409" t="s">
        <v>639</v>
      </c>
      <c r="CH409" t="s">
        <v>3</v>
      </c>
      <c r="CI409" t="s">
        <v>32</v>
      </c>
      <c r="CJ409">
        <v>46133</v>
      </c>
      <c r="CK409">
        <v>1</v>
      </c>
      <c r="CL409">
        <v>1</v>
      </c>
      <c r="CN409">
        <v>1</v>
      </c>
      <c r="CP409">
        <v>1.5046296296296297E-4</v>
      </c>
      <c r="CQ409">
        <v>1.5046296296296297E-4</v>
      </c>
      <c r="CR409">
        <v>0.26277777777777778</v>
      </c>
      <c r="CS409">
        <v>0.15820601851851851</v>
      </c>
      <c r="CT409">
        <v>159</v>
      </c>
      <c r="CU409">
        <v>331</v>
      </c>
      <c r="CV409">
        <v>59</v>
      </c>
      <c r="CW409" t="s">
        <v>1026</v>
      </c>
      <c r="CX409">
        <v>38300</v>
      </c>
      <c r="CY409">
        <v>0.37109999999999999</v>
      </c>
      <c r="CZ409">
        <v>1</v>
      </c>
      <c r="DA409">
        <v>1.6899999999999998E-2</v>
      </c>
      <c r="DB409">
        <v>450</v>
      </c>
      <c r="DC409">
        <v>450</v>
      </c>
      <c r="DD409">
        <v>450</v>
      </c>
      <c r="DE409">
        <v>1</v>
      </c>
      <c r="DG409">
        <v>80</v>
      </c>
      <c r="DH409">
        <v>450</v>
      </c>
    </row>
    <row r="410" spans="85:112" x14ac:dyDescent="0.25">
      <c r="CG410" t="s">
        <v>639</v>
      </c>
      <c r="CH410" t="s">
        <v>3</v>
      </c>
      <c r="CI410" t="s">
        <v>96</v>
      </c>
      <c r="CJ410">
        <v>46140</v>
      </c>
      <c r="CK410">
        <v>1</v>
      </c>
      <c r="CL410">
        <v>1</v>
      </c>
      <c r="CM410">
        <v>1</v>
      </c>
      <c r="CP410">
        <v>1.0775462962962962E-2</v>
      </c>
      <c r="CQ410">
        <v>1.0775462962962962E-2</v>
      </c>
      <c r="CR410">
        <v>0.19425925925925927</v>
      </c>
      <c r="CS410">
        <v>0.15204861111111112</v>
      </c>
      <c r="CT410">
        <v>111</v>
      </c>
      <c r="CU410">
        <v>190</v>
      </c>
      <c r="CV410">
        <v>29</v>
      </c>
      <c r="CW410" t="s">
        <v>893</v>
      </c>
      <c r="CX410">
        <v>21901</v>
      </c>
      <c r="CY410">
        <v>0.26129999999999998</v>
      </c>
      <c r="CZ410">
        <v>1</v>
      </c>
      <c r="DA410">
        <v>3.4500000000000003E-2</v>
      </c>
      <c r="DB410">
        <v>2800</v>
      </c>
      <c r="DC410">
        <v>2800</v>
      </c>
      <c r="DD410">
        <v>2800</v>
      </c>
      <c r="DE410">
        <v>1</v>
      </c>
      <c r="DF410">
        <v>0.1714</v>
      </c>
      <c r="DG410">
        <v>80</v>
      </c>
      <c r="DH410">
        <v>2800</v>
      </c>
    </row>
    <row r="411" spans="85:112" x14ac:dyDescent="0.25">
      <c r="CG411" t="s">
        <v>639</v>
      </c>
      <c r="CH411" t="s">
        <v>3</v>
      </c>
      <c r="CI411" t="s">
        <v>68</v>
      </c>
      <c r="CJ411">
        <v>46121</v>
      </c>
      <c r="CK411">
        <v>1</v>
      </c>
      <c r="CL411">
        <v>1</v>
      </c>
      <c r="CN411">
        <v>1</v>
      </c>
      <c r="CP411">
        <v>1.8518518518518518E-4</v>
      </c>
      <c r="CQ411">
        <v>1.8518518518518518E-4</v>
      </c>
      <c r="CR411">
        <v>0.29997685185185186</v>
      </c>
      <c r="CS411">
        <v>9.6666666666666665E-2</v>
      </c>
      <c r="CT411">
        <v>138</v>
      </c>
      <c r="CU411">
        <v>232</v>
      </c>
      <c r="CV411">
        <v>23</v>
      </c>
      <c r="CW411" t="s">
        <v>854</v>
      </c>
      <c r="CX411">
        <v>33861</v>
      </c>
      <c r="CY411">
        <v>0.16669999999999999</v>
      </c>
      <c r="CZ411">
        <v>1</v>
      </c>
      <c r="DA411">
        <v>4.3499999999999997E-2</v>
      </c>
      <c r="DB411">
        <v>4000</v>
      </c>
      <c r="DC411">
        <v>4000</v>
      </c>
      <c r="DD411">
        <v>4000</v>
      </c>
      <c r="DE411">
        <v>1</v>
      </c>
      <c r="DF411">
        <v>0.21690000000000001</v>
      </c>
      <c r="DG411">
        <v>80</v>
      </c>
      <c r="DH411">
        <v>4000</v>
      </c>
    </row>
    <row r="412" spans="85:112" x14ac:dyDescent="0.25">
      <c r="CG412" t="s">
        <v>639</v>
      </c>
      <c r="CH412" t="s">
        <v>3</v>
      </c>
      <c r="CI412" t="s">
        <v>68</v>
      </c>
      <c r="CJ412">
        <v>46141</v>
      </c>
      <c r="CK412">
        <v>1</v>
      </c>
      <c r="CL412">
        <v>1</v>
      </c>
      <c r="CN412">
        <v>1</v>
      </c>
      <c r="CP412">
        <v>1.5046296296296297E-4</v>
      </c>
      <c r="CQ412">
        <v>1.5046296296296297E-4</v>
      </c>
      <c r="CR412">
        <v>0.14747685185185186</v>
      </c>
      <c r="CS412">
        <v>0.17346064814814816</v>
      </c>
      <c r="CT412">
        <v>79</v>
      </c>
      <c r="CU412">
        <v>159</v>
      </c>
      <c r="CV412">
        <v>30</v>
      </c>
      <c r="CW412" t="s">
        <v>1027</v>
      </c>
      <c r="CX412">
        <v>32076</v>
      </c>
      <c r="CY412">
        <v>0.37969999999999998</v>
      </c>
      <c r="CZ412">
        <v>1</v>
      </c>
      <c r="DA412">
        <v>3.3300000000000003E-2</v>
      </c>
      <c r="DB412">
        <v>15000</v>
      </c>
      <c r="DC412">
        <v>15000</v>
      </c>
      <c r="DD412">
        <v>15000</v>
      </c>
      <c r="DE412">
        <v>1</v>
      </c>
      <c r="DF412">
        <v>0.1195</v>
      </c>
      <c r="DG412">
        <v>80</v>
      </c>
      <c r="DH412">
        <v>15000</v>
      </c>
    </row>
    <row r="413" spans="85:112" x14ac:dyDescent="0.25">
      <c r="CG413" t="s">
        <v>639</v>
      </c>
      <c r="CH413" t="s">
        <v>3</v>
      </c>
      <c r="CI413" t="s">
        <v>29</v>
      </c>
      <c r="CJ413">
        <v>46121</v>
      </c>
      <c r="CK413">
        <v>1</v>
      </c>
      <c r="CL413">
        <v>1</v>
      </c>
      <c r="CN413">
        <v>1</v>
      </c>
      <c r="CP413">
        <v>2.1990740740740742E-3</v>
      </c>
      <c r="CQ413">
        <v>2.1990740740740742E-3</v>
      </c>
      <c r="CR413">
        <v>0.27923611111111113</v>
      </c>
      <c r="CS413">
        <v>0.1307638888888889</v>
      </c>
      <c r="CT413">
        <v>151</v>
      </c>
      <c r="CU413">
        <v>256</v>
      </c>
      <c r="CV413">
        <v>19</v>
      </c>
      <c r="CW413" t="s">
        <v>966</v>
      </c>
      <c r="CX413">
        <v>13666</v>
      </c>
      <c r="CY413">
        <v>0.1258</v>
      </c>
      <c r="CZ413">
        <v>1</v>
      </c>
      <c r="DA413">
        <v>5.2600000000000001E-2</v>
      </c>
      <c r="DB413">
        <v>155</v>
      </c>
      <c r="DC413">
        <v>155</v>
      </c>
      <c r="DD413">
        <v>155</v>
      </c>
      <c r="DE413">
        <v>1</v>
      </c>
      <c r="DF413">
        <v>0.69950000000000001</v>
      </c>
      <c r="DG413">
        <v>80</v>
      </c>
      <c r="DH413">
        <v>155</v>
      </c>
    </row>
    <row r="414" spans="85:112" x14ac:dyDescent="0.25">
      <c r="CG414" t="s">
        <v>639</v>
      </c>
      <c r="CH414" t="s">
        <v>3</v>
      </c>
      <c r="CI414" t="s">
        <v>79</v>
      </c>
      <c r="CJ414">
        <v>46122</v>
      </c>
      <c r="CK414">
        <v>1</v>
      </c>
      <c r="CL414">
        <v>1</v>
      </c>
      <c r="CM414">
        <v>1</v>
      </c>
      <c r="CP414">
        <v>3.0995370370370371E-2</v>
      </c>
      <c r="CQ414">
        <v>3.0995370370370371E-2</v>
      </c>
      <c r="CR414">
        <v>0.17364583333333333</v>
      </c>
      <c r="CS414">
        <v>0.10449074074074075</v>
      </c>
      <c r="CT414">
        <v>61</v>
      </c>
      <c r="CU414">
        <v>161</v>
      </c>
      <c r="CV414">
        <v>14</v>
      </c>
      <c r="CW414" t="s">
        <v>750</v>
      </c>
      <c r="CX414">
        <v>67993</v>
      </c>
      <c r="CY414">
        <v>0.22950000000000001</v>
      </c>
      <c r="CZ414">
        <v>1</v>
      </c>
      <c r="DA414">
        <v>7.1400000000000005E-2</v>
      </c>
      <c r="DB414">
        <v>400</v>
      </c>
      <c r="DC414">
        <v>400</v>
      </c>
      <c r="DG414">
        <v>80</v>
      </c>
    </row>
    <row r="415" spans="85:112" x14ac:dyDescent="0.25">
      <c r="CG415" t="s">
        <v>639</v>
      </c>
      <c r="CH415" t="s">
        <v>3</v>
      </c>
      <c r="CI415" t="s">
        <v>79</v>
      </c>
      <c r="CJ415">
        <v>46139</v>
      </c>
      <c r="CK415">
        <v>1</v>
      </c>
      <c r="CL415">
        <v>1</v>
      </c>
      <c r="CN415">
        <v>1</v>
      </c>
      <c r="CP415">
        <v>9.9537037037037042E-4</v>
      </c>
      <c r="CQ415">
        <v>9.9537037037037042E-4</v>
      </c>
      <c r="CR415">
        <v>9.3148148148148147E-2</v>
      </c>
      <c r="CS415">
        <v>0.23438657407407407</v>
      </c>
      <c r="CT415">
        <v>98</v>
      </c>
      <c r="CU415">
        <v>204</v>
      </c>
      <c r="CV415">
        <v>19</v>
      </c>
      <c r="CW415" t="s">
        <v>841</v>
      </c>
      <c r="CX415">
        <v>59427</v>
      </c>
      <c r="CY415">
        <v>0.19389999999999999</v>
      </c>
      <c r="CZ415">
        <v>2</v>
      </c>
      <c r="DA415">
        <v>0.1053</v>
      </c>
      <c r="DB415">
        <v>8600</v>
      </c>
      <c r="DC415">
        <v>4300</v>
      </c>
      <c r="DD415">
        <v>8000</v>
      </c>
      <c r="DE415">
        <v>0.93020000000000003</v>
      </c>
      <c r="DF415">
        <v>0.22550000000000001</v>
      </c>
      <c r="DG415">
        <v>80</v>
      </c>
      <c r="DH415">
        <v>8000</v>
      </c>
    </row>
    <row r="416" spans="85:112" x14ac:dyDescent="0.25">
      <c r="CG416" t="s">
        <v>639</v>
      </c>
      <c r="CH416" t="s">
        <v>3</v>
      </c>
      <c r="CI416" t="s">
        <v>79</v>
      </c>
      <c r="CJ416">
        <v>46142</v>
      </c>
      <c r="CK416">
        <v>1</v>
      </c>
      <c r="CL416">
        <v>1</v>
      </c>
      <c r="CP416">
        <v>3.9351851851851848E-3</v>
      </c>
      <c r="CQ416">
        <v>3.9351851851851848E-3</v>
      </c>
      <c r="CR416">
        <v>0.20024305555555555</v>
      </c>
      <c r="CS416">
        <v>0.16001157407407407</v>
      </c>
      <c r="CT416">
        <v>81</v>
      </c>
      <c r="CU416">
        <v>168</v>
      </c>
      <c r="CV416">
        <v>27</v>
      </c>
      <c r="CW416" t="s">
        <v>776</v>
      </c>
      <c r="CX416">
        <v>27228</v>
      </c>
      <c r="CY416">
        <v>0.33329999999999999</v>
      </c>
      <c r="CZ416">
        <v>1</v>
      </c>
      <c r="DA416">
        <v>3.6999999999999998E-2</v>
      </c>
      <c r="DB416">
        <v>7500</v>
      </c>
      <c r="DC416">
        <v>7500</v>
      </c>
      <c r="DD416">
        <v>7500</v>
      </c>
      <c r="DE416">
        <v>1</v>
      </c>
      <c r="DF416">
        <v>9.9699999999999997E-2</v>
      </c>
      <c r="DG416">
        <v>80</v>
      </c>
      <c r="DH416">
        <v>7500</v>
      </c>
    </row>
    <row r="417" spans="85:112" x14ac:dyDescent="0.25">
      <c r="CG417" t="s">
        <v>639</v>
      </c>
      <c r="CH417" t="s">
        <v>125</v>
      </c>
      <c r="CI417" t="s">
        <v>18</v>
      </c>
      <c r="CJ417">
        <v>46120</v>
      </c>
      <c r="CK417">
        <v>1</v>
      </c>
      <c r="CL417">
        <v>1</v>
      </c>
      <c r="CN417">
        <v>1</v>
      </c>
      <c r="CP417">
        <v>6.9444444444444444E-5</v>
      </c>
      <c r="CQ417">
        <v>6.9444444444444444E-5</v>
      </c>
      <c r="CR417">
        <v>0.23624999999999999</v>
      </c>
      <c r="CS417">
        <v>0.10423611111111111</v>
      </c>
      <c r="CT417">
        <v>167</v>
      </c>
      <c r="CU417">
        <v>382</v>
      </c>
      <c r="CV417">
        <v>14</v>
      </c>
      <c r="CW417" t="s">
        <v>750</v>
      </c>
      <c r="CX417">
        <v>26443</v>
      </c>
      <c r="CY417">
        <v>8.3799999999999999E-2</v>
      </c>
      <c r="CZ417">
        <v>1</v>
      </c>
      <c r="DA417">
        <v>7.1400000000000005E-2</v>
      </c>
      <c r="DB417">
        <v>2000</v>
      </c>
      <c r="DC417">
        <v>2000</v>
      </c>
      <c r="DD417">
        <v>2000</v>
      </c>
      <c r="DE417">
        <v>1</v>
      </c>
      <c r="DF417">
        <v>0.1004</v>
      </c>
      <c r="DG417">
        <v>78</v>
      </c>
      <c r="DH417">
        <v>2000</v>
      </c>
    </row>
    <row r="418" spans="85:112" x14ac:dyDescent="0.25">
      <c r="CG418" t="s">
        <v>639</v>
      </c>
      <c r="CH418" t="s">
        <v>125</v>
      </c>
      <c r="CI418" t="s">
        <v>18</v>
      </c>
      <c r="CJ418">
        <v>46139</v>
      </c>
      <c r="CK418">
        <v>1</v>
      </c>
      <c r="CL418">
        <v>1</v>
      </c>
      <c r="CM418">
        <v>1</v>
      </c>
      <c r="CP418">
        <v>6.7939814814814816E-3</v>
      </c>
      <c r="CQ418">
        <v>6.7939814814814816E-3</v>
      </c>
      <c r="CR418">
        <v>0.17749999999999999</v>
      </c>
      <c r="CS418">
        <v>0.14099537037037038</v>
      </c>
      <c r="CT418">
        <v>93</v>
      </c>
      <c r="CU418">
        <v>217</v>
      </c>
      <c r="CV418">
        <v>15</v>
      </c>
      <c r="CW418" t="s">
        <v>728</v>
      </c>
      <c r="CX418">
        <v>22707</v>
      </c>
      <c r="CY418">
        <v>0.1613</v>
      </c>
      <c r="CZ418">
        <v>1</v>
      </c>
      <c r="DA418">
        <v>6.6699999999999995E-2</v>
      </c>
      <c r="DB418">
        <v>1500</v>
      </c>
      <c r="DC418">
        <v>1500</v>
      </c>
      <c r="DD418">
        <v>1500</v>
      </c>
      <c r="DE418">
        <v>1</v>
      </c>
      <c r="DF418">
        <v>0.14829999999999999</v>
      </c>
      <c r="DG418">
        <v>78</v>
      </c>
      <c r="DH418">
        <v>1500</v>
      </c>
    </row>
    <row r="419" spans="85:112" x14ac:dyDescent="0.25">
      <c r="CG419" t="s">
        <v>639</v>
      </c>
      <c r="CH419" t="s">
        <v>125</v>
      </c>
      <c r="CI419" t="s">
        <v>60</v>
      </c>
      <c r="CJ419">
        <v>46133</v>
      </c>
      <c r="CK419">
        <v>1</v>
      </c>
      <c r="CL419">
        <v>1</v>
      </c>
      <c r="CN419">
        <v>1</v>
      </c>
      <c r="CP419">
        <v>0</v>
      </c>
      <c r="CQ419">
        <v>0</v>
      </c>
      <c r="CR419">
        <v>0.27061342592592591</v>
      </c>
      <c r="CS419">
        <v>0.12089120370370371</v>
      </c>
      <c r="CT419">
        <v>122</v>
      </c>
      <c r="CU419">
        <v>169</v>
      </c>
      <c r="CV419">
        <v>14</v>
      </c>
      <c r="CW419">
        <v>2</v>
      </c>
      <c r="CX419">
        <v>35424</v>
      </c>
      <c r="CY419">
        <v>0.1148</v>
      </c>
      <c r="CZ419">
        <v>2</v>
      </c>
      <c r="DA419">
        <v>0.1429</v>
      </c>
      <c r="DB419">
        <v>4600</v>
      </c>
      <c r="DC419">
        <v>2300</v>
      </c>
      <c r="DD419">
        <v>4000</v>
      </c>
      <c r="DE419">
        <v>0.86960000000000004</v>
      </c>
      <c r="DF419">
        <v>0.10299999999999999</v>
      </c>
      <c r="DG419">
        <v>78</v>
      </c>
      <c r="DH419">
        <v>4000</v>
      </c>
    </row>
    <row r="420" spans="85:112" x14ac:dyDescent="0.25">
      <c r="CG420" t="s">
        <v>639</v>
      </c>
      <c r="CH420" t="s">
        <v>125</v>
      </c>
      <c r="CI420" t="s">
        <v>60</v>
      </c>
      <c r="CJ420">
        <v>46134</v>
      </c>
      <c r="CK420">
        <v>1</v>
      </c>
      <c r="CL420">
        <v>1</v>
      </c>
      <c r="CN420">
        <v>1</v>
      </c>
      <c r="CP420">
        <v>2.3148148148148149E-4</v>
      </c>
      <c r="CQ420">
        <v>2.3148148148148149E-4</v>
      </c>
      <c r="CR420">
        <v>0.13811342592592593</v>
      </c>
      <c r="CS420">
        <v>0.173125</v>
      </c>
      <c r="CT420">
        <v>87</v>
      </c>
      <c r="CU420">
        <v>141</v>
      </c>
      <c r="CV420">
        <v>7</v>
      </c>
      <c r="CW420" t="s">
        <v>960</v>
      </c>
      <c r="CX420">
        <v>22362</v>
      </c>
      <c r="CY420">
        <v>8.0500000000000002E-2</v>
      </c>
      <c r="CZ420">
        <v>1</v>
      </c>
      <c r="DA420">
        <v>0.1429</v>
      </c>
      <c r="DB420">
        <v>1000</v>
      </c>
      <c r="DC420">
        <v>1000</v>
      </c>
      <c r="DG420">
        <v>78</v>
      </c>
    </row>
    <row r="421" spans="85:112" x14ac:dyDescent="0.25">
      <c r="CG421" t="s">
        <v>639</v>
      </c>
      <c r="CH421" t="s">
        <v>125</v>
      </c>
      <c r="CI421" t="s">
        <v>61</v>
      </c>
      <c r="CJ421">
        <v>46122</v>
      </c>
      <c r="CK421">
        <v>1</v>
      </c>
      <c r="CL421">
        <v>1</v>
      </c>
      <c r="CM421">
        <v>1</v>
      </c>
      <c r="CP421">
        <v>1.9351851851851853E-2</v>
      </c>
      <c r="CQ421">
        <v>1.9351851851851853E-2</v>
      </c>
      <c r="CR421">
        <v>0.22230324074074073</v>
      </c>
      <c r="CS421">
        <v>9.9340277777777777E-2</v>
      </c>
      <c r="CT421">
        <v>83</v>
      </c>
      <c r="CU421">
        <v>182</v>
      </c>
      <c r="CV421">
        <v>15</v>
      </c>
      <c r="CW421">
        <v>1.8</v>
      </c>
      <c r="CX421">
        <v>42827</v>
      </c>
      <c r="CY421">
        <v>0.1807</v>
      </c>
      <c r="CZ421">
        <v>1</v>
      </c>
      <c r="DA421">
        <v>6.6699999999999995E-2</v>
      </c>
      <c r="DB421">
        <v>6000</v>
      </c>
      <c r="DC421">
        <v>6000</v>
      </c>
      <c r="DD421">
        <v>6000</v>
      </c>
      <c r="DE421">
        <v>1</v>
      </c>
      <c r="DF421">
        <v>0.16520000000000001</v>
      </c>
      <c r="DG421">
        <v>78</v>
      </c>
      <c r="DH421">
        <v>6000</v>
      </c>
    </row>
    <row r="422" spans="85:112" x14ac:dyDescent="0.25">
      <c r="CG422" t="s">
        <v>639</v>
      </c>
      <c r="CH422" t="s">
        <v>125</v>
      </c>
      <c r="CI422" t="s">
        <v>61</v>
      </c>
      <c r="CJ422">
        <v>46125</v>
      </c>
      <c r="CK422">
        <v>1</v>
      </c>
      <c r="CL422">
        <v>1</v>
      </c>
      <c r="CN422">
        <v>1</v>
      </c>
      <c r="CP422">
        <v>1.9675925925925926E-4</v>
      </c>
      <c r="CQ422">
        <v>1.9675925925925926E-4</v>
      </c>
      <c r="CR422">
        <v>0.21533564814814815</v>
      </c>
      <c r="CS422">
        <v>0.11914351851851852</v>
      </c>
      <c r="CT422">
        <v>114</v>
      </c>
      <c r="CU422">
        <v>266</v>
      </c>
      <c r="CV422">
        <v>20</v>
      </c>
      <c r="CW422">
        <v>1.65</v>
      </c>
      <c r="CX422">
        <v>40927</v>
      </c>
      <c r="CY422">
        <v>0.1754</v>
      </c>
      <c r="DG422">
        <v>78</v>
      </c>
    </row>
    <row r="423" spans="85:112" x14ac:dyDescent="0.25">
      <c r="CG423" t="s">
        <v>639</v>
      </c>
      <c r="CH423" t="s">
        <v>125</v>
      </c>
      <c r="CI423" t="s">
        <v>61</v>
      </c>
      <c r="CJ423">
        <v>46132</v>
      </c>
      <c r="CK423">
        <v>1</v>
      </c>
      <c r="CL423">
        <v>1</v>
      </c>
      <c r="CN423">
        <v>1</v>
      </c>
      <c r="CP423">
        <v>8.1018518518518516E-5</v>
      </c>
      <c r="CQ423">
        <v>8.1018518518518516E-5</v>
      </c>
      <c r="CR423">
        <v>0.20743055555555556</v>
      </c>
      <c r="CS423">
        <v>0.12458333333333334</v>
      </c>
      <c r="CT423">
        <v>111</v>
      </c>
      <c r="CU423">
        <v>263</v>
      </c>
      <c r="CV423">
        <v>18</v>
      </c>
      <c r="CW423" t="s">
        <v>679</v>
      </c>
      <c r="CX423">
        <v>35122</v>
      </c>
      <c r="CY423">
        <v>0.16220000000000001</v>
      </c>
      <c r="CZ423">
        <v>2</v>
      </c>
      <c r="DA423">
        <v>0.1111</v>
      </c>
      <c r="DB423">
        <v>2100</v>
      </c>
      <c r="DC423">
        <v>1050</v>
      </c>
      <c r="DD423">
        <v>1500</v>
      </c>
      <c r="DE423">
        <v>0.71430000000000005</v>
      </c>
      <c r="DF423">
        <v>0.1855</v>
      </c>
      <c r="DG423">
        <v>78</v>
      </c>
      <c r="DH423">
        <v>1500</v>
      </c>
    </row>
    <row r="424" spans="85:112" x14ac:dyDescent="0.25">
      <c r="CG424" t="s">
        <v>639</v>
      </c>
      <c r="CH424" t="s">
        <v>125</v>
      </c>
      <c r="CI424" t="s">
        <v>80</v>
      </c>
      <c r="CJ424">
        <v>46121</v>
      </c>
      <c r="CK424">
        <v>1</v>
      </c>
      <c r="CL424">
        <v>1</v>
      </c>
      <c r="CN424">
        <v>1</v>
      </c>
      <c r="CP424">
        <v>1.8518518518518518E-4</v>
      </c>
      <c r="CQ424">
        <v>1.8518518518518518E-4</v>
      </c>
      <c r="CR424">
        <v>0.33225694444444442</v>
      </c>
      <c r="CS424">
        <v>8.9178240740740738E-2</v>
      </c>
      <c r="CT424">
        <v>162</v>
      </c>
      <c r="CU424">
        <v>203</v>
      </c>
      <c r="CV424">
        <v>9</v>
      </c>
      <c r="CW424" t="s">
        <v>754</v>
      </c>
      <c r="CX424">
        <v>34809</v>
      </c>
      <c r="CY424">
        <v>5.5599999999999997E-2</v>
      </c>
      <c r="DG424">
        <v>78</v>
      </c>
    </row>
    <row r="425" spans="85:112" x14ac:dyDescent="0.25">
      <c r="CG425" t="s">
        <v>639</v>
      </c>
      <c r="CH425" t="s">
        <v>125</v>
      </c>
      <c r="CI425" t="s">
        <v>72</v>
      </c>
      <c r="CJ425">
        <v>46121</v>
      </c>
      <c r="CK425">
        <v>1</v>
      </c>
      <c r="CL425">
        <v>1</v>
      </c>
      <c r="CN425">
        <v>1</v>
      </c>
      <c r="CP425">
        <v>1.8518518518518518E-4</v>
      </c>
      <c r="CQ425">
        <v>1.8518518518518518E-4</v>
      </c>
      <c r="CR425">
        <v>0.29677083333333332</v>
      </c>
      <c r="CS425">
        <v>0.12466435185185185</v>
      </c>
      <c r="CT425">
        <v>156</v>
      </c>
      <c r="CU425">
        <v>369</v>
      </c>
      <c r="CV425">
        <v>25</v>
      </c>
      <c r="CW425">
        <v>1.4</v>
      </c>
      <c r="CX425">
        <v>36111</v>
      </c>
      <c r="CY425">
        <v>0.1603</v>
      </c>
      <c r="DG425">
        <v>78</v>
      </c>
    </row>
    <row r="426" spans="85:112" x14ac:dyDescent="0.25">
      <c r="CG426" t="s">
        <v>639</v>
      </c>
      <c r="CH426" t="s">
        <v>125</v>
      </c>
      <c r="CI426" t="s">
        <v>12</v>
      </c>
      <c r="CJ426">
        <v>46121</v>
      </c>
      <c r="CK426">
        <v>1</v>
      </c>
      <c r="CL426">
        <v>1</v>
      </c>
      <c r="CN426">
        <v>1</v>
      </c>
      <c r="CP426">
        <v>1.8518518518518518E-4</v>
      </c>
      <c r="CQ426">
        <v>1.8518518518518518E-4</v>
      </c>
      <c r="CR426">
        <v>0.30767361111111113</v>
      </c>
      <c r="CS426">
        <v>0.1136574074074074</v>
      </c>
      <c r="CT426">
        <v>129</v>
      </c>
      <c r="CU426">
        <v>278</v>
      </c>
      <c r="CV426">
        <v>24</v>
      </c>
      <c r="CW426">
        <v>1.25</v>
      </c>
      <c r="CX426">
        <v>22948</v>
      </c>
      <c r="CY426">
        <v>0.186</v>
      </c>
      <c r="DG426">
        <v>78</v>
      </c>
    </row>
    <row r="427" spans="85:112" x14ac:dyDescent="0.25">
      <c r="CG427" t="s">
        <v>639</v>
      </c>
      <c r="CH427" t="s">
        <v>125</v>
      </c>
      <c r="CI427" t="s">
        <v>26</v>
      </c>
      <c r="CJ427">
        <v>46121</v>
      </c>
      <c r="CK427">
        <v>1</v>
      </c>
      <c r="CL427">
        <v>1</v>
      </c>
      <c r="CN427">
        <v>1</v>
      </c>
      <c r="CP427">
        <v>8.2175925925925927E-4</v>
      </c>
      <c r="CQ427">
        <v>8.2175925925925927E-4</v>
      </c>
      <c r="CR427">
        <v>0.35692129629629632</v>
      </c>
      <c r="CS427">
        <v>7.6192129629629624E-2</v>
      </c>
      <c r="CT427">
        <v>194</v>
      </c>
      <c r="CU427">
        <v>372</v>
      </c>
      <c r="CV427">
        <v>14</v>
      </c>
      <c r="CW427" t="s">
        <v>1028</v>
      </c>
      <c r="CX427">
        <v>34165</v>
      </c>
      <c r="CY427">
        <v>7.22E-2</v>
      </c>
      <c r="DG427">
        <v>78</v>
      </c>
    </row>
    <row r="428" spans="85:112" x14ac:dyDescent="0.25">
      <c r="CG428" t="s">
        <v>639</v>
      </c>
      <c r="CH428" t="s">
        <v>125</v>
      </c>
      <c r="CI428" t="s">
        <v>26</v>
      </c>
      <c r="CJ428">
        <v>46125</v>
      </c>
      <c r="CK428">
        <v>1</v>
      </c>
      <c r="CL428">
        <v>1</v>
      </c>
      <c r="CN428">
        <v>1</v>
      </c>
      <c r="CP428">
        <v>1.273148148148148E-4</v>
      </c>
      <c r="CQ428">
        <v>1.273148148148148E-4</v>
      </c>
      <c r="CR428">
        <v>0.26795138888888886</v>
      </c>
      <c r="CS428">
        <v>7.7499999999999999E-2</v>
      </c>
      <c r="CT428">
        <v>157</v>
      </c>
      <c r="CU428">
        <v>268</v>
      </c>
      <c r="CV428">
        <v>19</v>
      </c>
      <c r="CW428" t="s">
        <v>1029</v>
      </c>
      <c r="CX428">
        <v>32776</v>
      </c>
      <c r="CY428">
        <v>0.121</v>
      </c>
      <c r="DG428">
        <v>78</v>
      </c>
    </row>
    <row r="429" spans="85:112" x14ac:dyDescent="0.25">
      <c r="CG429" t="s">
        <v>639</v>
      </c>
      <c r="CH429" t="s">
        <v>125</v>
      </c>
      <c r="CI429" t="s">
        <v>75</v>
      </c>
      <c r="CJ429">
        <v>46125</v>
      </c>
      <c r="CK429">
        <v>1</v>
      </c>
      <c r="CL429">
        <v>1</v>
      </c>
      <c r="CN429">
        <v>1</v>
      </c>
      <c r="CP429">
        <v>3.3564814814814812E-4</v>
      </c>
      <c r="CQ429">
        <v>3.3564814814814812E-4</v>
      </c>
      <c r="CR429">
        <v>0.2364236111111111</v>
      </c>
      <c r="CS429">
        <v>0.11099537037037037</v>
      </c>
      <c r="CT429">
        <v>120</v>
      </c>
      <c r="CU429">
        <v>215</v>
      </c>
      <c r="CV429">
        <v>24</v>
      </c>
      <c r="CW429" t="s">
        <v>708</v>
      </c>
      <c r="CX429">
        <v>21032</v>
      </c>
      <c r="CY429">
        <v>0.2</v>
      </c>
      <c r="DG429">
        <v>78</v>
      </c>
    </row>
    <row r="430" spans="85:112" x14ac:dyDescent="0.25">
      <c r="CG430" t="s">
        <v>639</v>
      </c>
      <c r="CH430" t="s">
        <v>125</v>
      </c>
      <c r="CI430" t="s">
        <v>59</v>
      </c>
      <c r="CJ430">
        <v>46125</v>
      </c>
      <c r="CK430">
        <v>1</v>
      </c>
      <c r="CL430">
        <v>1</v>
      </c>
      <c r="CN430">
        <v>1</v>
      </c>
      <c r="CP430">
        <v>0</v>
      </c>
      <c r="CQ430">
        <v>0</v>
      </c>
      <c r="CR430">
        <v>0.2288425925925926</v>
      </c>
      <c r="CS430">
        <v>0.10563657407407408</v>
      </c>
      <c r="CT430">
        <v>222</v>
      </c>
      <c r="CU430">
        <v>349</v>
      </c>
      <c r="CV430">
        <v>23</v>
      </c>
      <c r="CW430" t="s">
        <v>832</v>
      </c>
      <c r="CX430">
        <v>33019</v>
      </c>
      <c r="CY430">
        <v>0.1036</v>
      </c>
      <c r="DG430">
        <v>78</v>
      </c>
    </row>
    <row r="431" spans="85:112" x14ac:dyDescent="0.25">
      <c r="CG431" t="s">
        <v>639</v>
      </c>
      <c r="CH431" t="s">
        <v>125</v>
      </c>
      <c r="CI431" t="s">
        <v>10</v>
      </c>
      <c r="CJ431">
        <v>46121</v>
      </c>
      <c r="CK431">
        <v>1</v>
      </c>
      <c r="CL431">
        <v>1</v>
      </c>
      <c r="CN431">
        <v>1</v>
      </c>
      <c r="CP431">
        <v>9.2592592592592588E-5</v>
      </c>
      <c r="CQ431">
        <v>9.2592592592592588E-5</v>
      </c>
      <c r="CR431">
        <v>0.34440972222222221</v>
      </c>
      <c r="CS431">
        <v>8.4212962962962962E-2</v>
      </c>
      <c r="CT431">
        <v>181</v>
      </c>
      <c r="CU431">
        <v>278</v>
      </c>
      <c r="CV431">
        <v>16</v>
      </c>
      <c r="CW431">
        <v>1.625</v>
      </c>
      <c r="CX431">
        <v>22447</v>
      </c>
      <c r="CY431">
        <v>8.8400000000000006E-2</v>
      </c>
      <c r="DG431">
        <v>78</v>
      </c>
    </row>
    <row r="432" spans="85:112" x14ac:dyDescent="0.25">
      <c r="CG432" t="s">
        <v>639</v>
      </c>
      <c r="CH432" t="s">
        <v>125</v>
      </c>
      <c r="CI432" t="s">
        <v>10</v>
      </c>
      <c r="CJ432">
        <v>46125</v>
      </c>
      <c r="CK432">
        <v>1</v>
      </c>
      <c r="CL432">
        <v>1</v>
      </c>
      <c r="CN432">
        <v>1</v>
      </c>
      <c r="CP432">
        <v>1.6203703703703703E-4</v>
      </c>
      <c r="CQ432">
        <v>1.6203703703703703E-4</v>
      </c>
      <c r="CR432">
        <v>0.23662037037037037</v>
      </c>
      <c r="CS432">
        <v>0.10828703703703704</v>
      </c>
      <c r="CT432">
        <v>169</v>
      </c>
      <c r="CU432">
        <v>252</v>
      </c>
      <c r="CV432">
        <v>26</v>
      </c>
      <c r="CW432" t="s">
        <v>738</v>
      </c>
      <c r="CX432">
        <v>24651</v>
      </c>
      <c r="CY432">
        <v>0.15379999999999999</v>
      </c>
      <c r="DG432">
        <v>78</v>
      </c>
    </row>
    <row r="433" spans="85:112" x14ac:dyDescent="0.25">
      <c r="CG433" t="s">
        <v>639</v>
      </c>
      <c r="CH433" t="s">
        <v>2</v>
      </c>
      <c r="CI433" t="s">
        <v>81</v>
      </c>
      <c r="CJ433">
        <v>46133</v>
      </c>
      <c r="CK433">
        <v>1</v>
      </c>
      <c r="CL433">
        <v>1</v>
      </c>
      <c r="CM433">
        <v>1</v>
      </c>
      <c r="CP433">
        <v>1.2500000000000001E-2</v>
      </c>
      <c r="CQ433">
        <v>1.2500000000000001E-2</v>
      </c>
      <c r="CR433">
        <v>0.2698726851851852</v>
      </c>
      <c r="CS433">
        <v>0.15195601851851853</v>
      </c>
      <c r="CT433">
        <v>80</v>
      </c>
      <c r="CU433">
        <v>134</v>
      </c>
      <c r="CV433">
        <v>21</v>
      </c>
      <c r="CW433" t="s">
        <v>793</v>
      </c>
      <c r="CX433">
        <v>31157</v>
      </c>
      <c r="CY433">
        <v>0.26250000000000001</v>
      </c>
      <c r="CZ433">
        <v>1</v>
      </c>
      <c r="DA433">
        <v>4.7600000000000003E-2</v>
      </c>
      <c r="DB433">
        <v>586</v>
      </c>
      <c r="DC433">
        <v>586</v>
      </c>
      <c r="DG433">
        <v>78</v>
      </c>
    </row>
    <row r="434" spans="85:112" x14ac:dyDescent="0.25">
      <c r="CG434" t="s">
        <v>639</v>
      </c>
      <c r="CH434" t="s">
        <v>2</v>
      </c>
      <c r="CI434" t="s">
        <v>22</v>
      </c>
      <c r="CJ434">
        <v>46122</v>
      </c>
      <c r="CK434">
        <v>1</v>
      </c>
      <c r="CL434">
        <v>1</v>
      </c>
      <c r="CN434">
        <v>1</v>
      </c>
      <c r="CP434">
        <v>3.1250000000000002E-3</v>
      </c>
      <c r="CQ434">
        <v>3.1250000000000002E-3</v>
      </c>
      <c r="CR434">
        <v>0.23922453703703703</v>
      </c>
      <c r="CS434">
        <v>0.13340277777777779</v>
      </c>
      <c r="CT434">
        <v>61</v>
      </c>
      <c r="CU434">
        <v>117</v>
      </c>
      <c r="CV434">
        <v>17</v>
      </c>
      <c r="CW434" t="s">
        <v>682</v>
      </c>
      <c r="CX434">
        <v>16872</v>
      </c>
      <c r="CY434">
        <v>0.2787</v>
      </c>
      <c r="CZ434">
        <v>3</v>
      </c>
      <c r="DA434">
        <v>0.17649999999999999</v>
      </c>
      <c r="DB434">
        <v>5869</v>
      </c>
      <c r="DC434">
        <v>1956</v>
      </c>
      <c r="DG434">
        <v>78</v>
      </c>
    </row>
    <row r="435" spans="85:112" x14ac:dyDescent="0.25">
      <c r="CG435" t="s">
        <v>639</v>
      </c>
      <c r="CH435" t="s">
        <v>2</v>
      </c>
      <c r="CI435" t="s">
        <v>22</v>
      </c>
      <c r="CJ435">
        <v>46126</v>
      </c>
      <c r="CK435">
        <v>1</v>
      </c>
      <c r="CL435">
        <v>1</v>
      </c>
      <c r="CM435">
        <v>1</v>
      </c>
      <c r="CP435">
        <v>4.2361111111111115E-3</v>
      </c>
      <c r="CQ435">
        <v>4.2361111111111115E-3</v>
      </c>
      <c r="CR435">
        <v>0.22046296296296297</v>
      </c>
      <c r="CS435">
        <v>8.9826388888888886E-2</v>
      </c>
      <c r="CT435">
        <v>102</v>
      </c>
      <c r="CU435">
        <v>169</v>
      </c>
      <c r="CV435">
        <v>28</v>
      </c>
      <c r="CW435" t="s">
        <v>1030</v>
      </c>
      <c r="CX435">
        <v>31153</v>
      </c>
      <c r="CY435">
        <v>0.27450000000000002</v>
      </c>
      <c r="CZ435">
        <v>1</v>
      </c>
      <c r="DA435">
        <v>3.5700000000000003E-2</v>
      </c>
      <c r="DB435">
        <v>204</v>
      </c>
      <c r="DC435">
        <v>204</v>
      </c>
      <c r="DG435">
        <v>78</v>
      </c>
    </row>
    <row r="436" spans="85:112" x14ac:dyDescent="0.25">
      <c r="CG436" t="s">
        <v>639</v>
      </c>
      <c r="CH436" t="s">
        <v>2</v>
      </c>
      <c r="CI436" t="s">
        <v>22</v>
      </c>
      <c r="CJ436">
        <v>46141</v>
      </c>
      <c r="CK436">
        <v>1</v>
      </c>
      <c r="CL436">
        <v>1</v>
      </c>
      <c r="CM436">
        <v>1</v>
      </c>
      <c r="CP436">
        <v>4.8958333333333336E-3</v>
      </c>
      <c r="CQ436">
        <v>4.8958333333333336E-3</v>
      </c>
      <c r="CR436">
        <v>0.1348611111111111</v>
      </c>
      <c r="CS436">
        <v>0.20472222222222222</v>
      </c>
      <c r="CT436">
        <v>56</v>
      </c>
      <c r="CU436">
        <v>87</v>
      </c>
      <c r="CV436">
        <v>15</v>
      </c>
      <c r="CW436">
        <v>1.6</v>
      </c>
      <c r="CX436">
        <v>22655</v>
      </c>
      <c r="CY436">
        <v>0.26790000000000003</v>
      </c>
      <c r="DG436">
        <v>78</v>
      </c>
    </row>
    <row r="437" spans="85:112" x14ac:dyDescent="0.25">
      <c r="CG437" t="s">
        <v>639</v>
      </c>
      <c r="CH437" t="s">
        <v>2</v>
      </c>
      <c r="CI437" t="s">
        <v>24</v>
      </c>
      <c r="CJ437">
        <v>46136</v>
      </c>
      <c r="CK437">
        <v>1</v>
      </c>
      <c r="CL437">
        <v>1</v>
      </c>
      <c r="CN437">
        <v>1</v>
      </c>
      <c r="CP437">
        <v>6.9444444444444444E-5</v>
      </c>
      <c r="CQ437">
        <v>6.9444444444444444E-5</v>
      </c>
      <c r="CR437">
        <v>0.20684027777777778</v>
      </c>
      <c r="CS437">
        <v>0.14957175925925925</v>
      </c>
      <c r="CT437">
        <v>50</v>
      </c>
      <c r="CU437">
        <v>95</v>
      </c>
      <c r="CV437">
        <v>16</v>
      </c>
      <c r="CW437">
        <v>1.5625</v>
      </c>
      <c r="CX437">
        <v>28431</v>
      </c>
      <c r="CY437">
        <v>0.32</v>
      </c>
      <c r="CZ437">
        <v>2</v>
      </c>
      <c r="DA437">
        <v>0.125</v>
      </c>
      <c r="DB437">
        <v>2823</v>
      </c>
      <c r="DC437">
        <v>1412</v>
      </c>
      <c r="DD437">
        <v>413</v>
      </c>
      <c r="DE437">
        <v>0.14630000000000001</v>
      </c>
      <c r="DG437">
        <v>78</v>
      </c>
      <c r="DH437">
        <v>413</v>
      </c>
    </row>
    <row r="438" spans="85:112" x14ac:dyDescent="0.25">
      <c r="CG438" t="s">
        <v>639</v>
      </c>
      <c r="CH438" t="s">
        <v>2</v>
      </c>
      <c r="CI438" t="s">
        <v>24</v>
      </c>
      <c r="CJ438">
        <v>46141</v>
      </c>
      <c r="CK438">
        <v>1</v>
      </c>
      <c r="CL438">
        <v>1</v>
      </c>
      <c r="CM438">
        <v>1</v>
      </c>
      <c r="CP438">
        <v>6.0069444444444441E-3</v>
      </c>
      <c r="CQ438">
        <v>6.0069444444444441E-3</v>
      </c>
      <c r="CR438">
        <v>0.16803240740740741</v>
      </c>
      <c r="CS438">
        <v>0.18769675925925927</v>
      </c>
      <c r="CT438">
        <v>70</v>
      </c>
      <c r="CU438">
        <v>150</v>
      </c>
      <c r="CV438">
        <v>30</v>
      </c>
      <c r="CW438" t="s">
        <v>744</v>
      </c>
      <c r="CX438">
        <v>21334</v>
      </c>
      <c r="CY438">
        <v>0.42859999999999998</v>
      </c>
      <c r="DG438">
        <v>78</v>
      </c>
    </row>
    <row r="439" spans="85:112" x14ac:dyDescent="0.25">
      <c r="CG439" t="s">
        <v>639</v>
      </c>
      <c r="CH439" t="s">
        <v>2</v>
      </c>
      <c r="CI439" t="s">
        <v>42</v>
      </c>
      <c r="CJ439">
        <v>46141</v>
      </c>
      <c r="CK439">
        <v>1</v>
      </c>
      <c r="CL439">
        <v>1</v>
      </c>
      <c r="CM439">
        <v>1</v>
      </c>
      <c r="CP439">
        <v>8.518518518518519E-3</v>
      </c>
      <c r="CQ439">
        <v>8.518518518518519E-3</v>
      </c>
      <c r="CR439">
        <v>0.18462962962962962</v>
      </c>
      <c r="CS439">
        <v>0.16197916666666667</v>
      </c>
      <c r="CT439">
        <v>102</v>
      </c>
      <c r="CU439">
        <v>135</v>
      </c>
      <c r="CV439">
        <v>29</v>
      </c>
      <c r="CW439" t="s">
        <v>872</v>
      </c>
      <c r="CX439">
        <v>39141</v>
      </c>
      <c r="CY439">
        <v>0.2843</v>
      </c>
      <c r="CZ439">
        <v>1</v>
      </c>
      <c r="DA439">
        <v>3.4500000000000003E-2</v>
      </c>
      <c r="DB439">
        <v>600</v>
      </c>
      <c r="DC439">
        <v>600</v>
      </c>
      <c r="DG439">
        <v>78</v>
      </c>
    </row>
    <row r="440" spans="85:112" x14ac:dyDescent="0.25">
      <c r="CG440" t="s">
        <v>639</v>
      </c>
      <c r="CH440" t="s">
        <v>2</v>
      </c>
      <c r="CI440" t="s">
        <v>37</v>
      </c>
      <c r="CJ440">
        <v>46132</v>
      </c>
      <c r="CK440">
        <v>1</v>
      </c>
      <c r="CL440">
        <v>1</v>
      </c>
      <c r="CM440">
        <v>1</v>
      </c>
      <c r="CP440">
        <v>0.10098379629629629</v>
      </c>
      <c r="CQ440">
        <v>0.10098379629629629</v>
      </c>
      <c r="CR440">
        <v>0.12831018518518519</v>
      </c>
      <c r="CS440">
        <v>0.10800925925925926</v>
      </c>
      <c r="CT440">
        <v>35</v>
      </c>
      <c r="CU440">
        <v>53</v>
      </c>
      <c r="CV440">
        <v>9</v>
      </c>
      <c r="CW440" t="s">
        <v>731</v>
      </c>
      <c r="CX440">
        <v>34799</v>
      </c>
      <c r="CY440">
        <v>0.2571</v>
      </c>
      <c r="CZ440">
        <v>2</v>
      </c>
      <c r="DA440">
        <v>0.22220000000000001</v>
      </c>
      <c r="DB440">
        <v>650</v>
      </c>
      <c r="DC440">
        <v>325</v>
      </c>
      <c r="DD440">
        <v>350</v>
      </c>
      <c r="DE440">
        <v>0.53849999999999998</v>
      </c>
      <c r="DF440">
        <v>0.3352</v>
      </c>
      <c r="DG440">
        <v>78</v>
      </c>
      <c r="DH440">
        <v>350</v>
      </c>
    </row>
    <row r="441" spans="85:112" x14ac:dyDescent="0.25">
      <c r="CG441" t="s">
        <v>639</v>
      </c>
      <c r="CH441" t="s">
        <v>2</v>
      </c>
      <c r="CI441" t="s">
        <v>50</v>
      </c>
      <c r="CJ441">
        <v>46141</v>
      </c>
      <c r="CK441">
        <v>1</v>
      </c>
      <c r="CL441">
        <v>1</v>
      </c>
      <c r="CM441">
        <v>1</v>
      </c>
      <c r="CP441">
        <v>4.1898148148148146E-3</v>
      </c>
      <c r="CQ441">
        <v>4.1898148148148146E-3</v>
      </c>
      <c r="CR441">
        <v>0.14894675925925926</v>
      </c>
      <c r="CS441">
        <v>0.19577546296296297</v>
      </c>
      <c r="CT441">
        <v>74</v>
      </c>
      <c r="CU441">
        <v>121</v>
      </c>
      <c r="CV441">
        <v>7</v>
      </c>
      <c r="CW441" t="s">
        <v>684</v>
      </c>
      <c r="CX441">
        <v>25505</v>
      </c>
      <c r="CY441">
        <v>9.4600000000000004E-2</v>
      </c>
      <c r="DG441">
        <v>78</v>
      </c>
    </row>
    <row r="442" spans="85:112" x14ac:dyDescent="0.25">
      <c r="CG442" t="s">
        <v>639</v>
      </c>
      <c r="CH442" t="s">
        <v>2</v>
      </c>
      <c r="CI442" t="s">
        <v>23</v>
      </c>
      <c r="CJ442">
        <v>46118</v>
      </c>
      <c r="CK442">
        <v>1</v>
      </c>
      <c r="CL442">
        <v>1</v>
      </c>
      <c r="CP442">
        <v>3.5300925925925925E-3</v>
      </c>
      <c r="CQ442">
        <v>3.5300925925925925E-3</v>
      </c>
      <c r="CR442">
        <v>0.2557638888888889</v>
      </c>
      <c r="CS442">
        <v>8.1122685185185187E-2</v>
      </c>
      <c r="CT442">
        <v>60</v>
      </c>
      <c r="CU442">
        <v>144</v>
      </c>
      <c r="CV442">
        <v>17</v>
      </c>
      <c r="CW442" t="s">
        <v>1031</v>
      </c>
      <c r="CX442">
        <v>8297</v>
      </c>
      <c r="CY442">
        <v>0.2833</v>
      </c>
      <c r="CZ442">
        <v>1</v>
      </c>
      <c r="DA442">
        <v>5.8799999999999998E-2</v>
      </c>
      <c r="DB442">
        <v>1820</v>
      </c>
      <c r="DC442">
        <v>1820</v>
      </c>
      <c r="DD442">
        <v>1820</v>
      </c>
      <c r="DE442">
        <v>1</v>
      </c>
      <c r="DF442">
        <v>0.1678</v>
      </c>
      <c r="DG442">
        <v>78</v>
      </c>
      <c r="DH442">
        <v>1820</v>
      </c>
    </row>
    <row r="443" spans="85:112" x14ac:dyDescent="0.25">
      <c r="CG443" t="s">
        <v>639</v>
      </c>
      <c r="CH443" t="s">
        <v>2</v>
      </c>
      <c r="CI443" t="s">
        <v>31</v>
      </c>
      <c r="CJ443">
        <v>46141</v>
      </c>
      <c r="CK443">
        <v>1</v>
      </c>
      <c r="CL443">
        <v>1</v>
      </c>
      <c r="CM443">
        <v>1</v>
      </c>
      <c r="CP443">
        <v>0.43530092592592595</v>
      </c>
      <c r="CQ443">
        <v>0.43530092592592595</v>
      </c>
      <c r="CR443">
        <v>1.1944444444444445E-2</v>
      </c>
      <c r="CS443">
        <v>6.9444444444444444E-5</v>
      </c>
      <c r="CT443">
        <v>2</v>
      </c>
      <c r="CU443">
        <v>4</v>
      </c>
      <c r="CV443">
        <v>2</v>
      </c>
      <c r="CW443">
        <v>2</v>
      </c>
      <c r="CX443">
        <v>39143</v>
      </c>
      <c r="CY443">
        <v>1</v>
      </c>
      <c r="DG443">
        <v>78</v>
      </c>
    </row>
    <row r="444" spans="85:112" x14ac:dyDescent="0.25">
      <c r="CG444" t="s">
        <v>639</v>
      </c>
      <c r="CH444" t="s">
        <v>2</v>
      </c>
      <c r="CI444" t="s">
        <v>25</v>
      </c>
      <c r="CJ444">
        <v>46141</v>
      </c>
      <c r="CK444">
        <v>1</v>
      </c>
      <c r="CL444">
        <v>1</v>
      </c>
      <c r="CM444">
        <v>1</v>
      </c>
      <c r="CP444">
        <v>8.9120370370370378E-3</v>
      </c>
      <c r="CQ444">
        <v>8.9120370370370378E-3</v>
      </c>
      <c r="CR444">
        <v>0.12270833333333334</v>
      </c>
      <c r="CS444">
        <v>0.22533564814814816</v>
      </c>
      <c r="CT444">
        <v>104</v>
      </c>
      <c r="CU444">
        <v>136</v>
      </c>
      <c r="CV444">
        <v>17</v>
      </c>
      <c r="CW444" t="s">
        <v>844</v>
      </c>
      <c r="CX444">
        <v>29981</v>
      </c>
      <c r="CY444">
        <v>0.16350000000000001</v>
      </c>
      <c r="DG444">
        <v>78</v>
      </c>
    </row>
    <row r="445" spans="85:112" x14ac:dyDescent="0.25">
      <c r="CG445" t="s">
        <v>639</v>
      </c>
      <c r="CH445" t="s">
        <v>6</v>
      </c>
      <c r="CI445" t="s">
        <v>35</v>
      </c>
      <c r="CJ445">
        <v>46140</v>
      </c>
      <c r="CK445">
        <v>1</v>
      </c>
      <c r="CL445">
        <v>1</v>
      </c>
      <c r="CN445">
        <v>1</v>
      </c>
      <c r="CP445">
        <v>2.0601851851851853E-3</v>
      </c>
      <c r="CQ445">
        <v>2.0601851851851853E-3</v>
      </c>
      <c r="CR445">
        <v>0.14386574074074074</v>
      </c>
      <c r="CS445">
        <v>0.19336805555555556</v>
      </c>
      <c r="CT445">
        <v>80</v>
      </c>
      <c r="CU445">
        <v>150</v>
      </c>
      <c r="CV445">
        <v>20</v>
      </c>
      <c r="CW445">
        <v>1.85</v>
      </c>
      <c r="CX445">
        <v>28291</v>
      </c>
      <c r="CY445">
        <v>0.25</v>
      </c>
      <c r="CZ445">
        <v>1</v>
      </c>
      <c r="DA445">
        <v>0.05</v>
      </c>
      <c r="DB445">
        <v>2000</v>
      </c>
      <c r="DC445">
        <v>2000</v>
      </c>
      <c r="DD445">
        <v>2000</v>
      </c>
      <c r="DE445">
        <v>1</v>
      </c>
      <c r="DG445">
        <v>78</v>
      </c>
      <c r="DH445">
        <v>2000</v>
      </c>
    </row>
    <row r="446" spans="85:112" x14ac:dyDescent="0.25">
      <c r="CG446" t="s">
        <v>639</v>
      </c>
      <c r="CH446" t="s">
        <v>6</v>
      </c>
      <c r="CI446" t="s">
        <v>38</v>
      </c>
      <c r="CJ446">
        <v>46121</v>
      </c>
      <c r="CK446">
        <v>1</v>
      </c>
      <c r="CL446">
        <v>1</v>
      </c>
      <c r="CN446">
        <v>1</v>
      </c>
      <c r="CP446">
        <v>1.238425925925926E-3</v>
      </c>
      <c r="CQ446">
        <v>1.238425925925926E-3</v>
      </c>
      <c r="CR446">
        <v>0.32820601851851849</v>
      </c>
      <c r="CS446">
        <v>8.8101851851851848E-2</v>
      </c>
      <c r="CT446">
        <v>162</v>
      </c>
      <c r="CU446">
        <v>188</v>
      </c>
      <c r="CV446">
        <v>19</v>
      </c>
      <c r="CW446" t="s">
        <v>797</v>
      </c>
      <c r="CX446">
        <v>12421</v>
      </c>
      <c r="CY446">
        <v>0.1173</v>
      </c>
      <c r="CZ446">
        <v>1</v>
      </c>
      <c r="DA446">
        <v>5.2600000000000001E-2</v>
      </c>
      <c r="DB446">
        <v>5000</v>
      </c>
      <c r="DC446">
        <v>5000</v>
      </c>
      <c r="DD446">
        <v>5000</v>
      </c>
      <c r="DE446">
        <v>1</v>
      </c>
      <c r="DF446">
        <v>0.12089999999999999</v>
      </c>
      <c r="DG446">
        <v>78</v>
      </c>
      <c r="DH446">
        <v>5000</v>
      </c>
    </row>
    <row r="447" spans="85:112" x14ac:dyDescent="0.25">
      <c r="CG447" t="s">
        <v>639</v>
      </c>
      <c r="CH447" t="s">
        <v>6</v>
      </c>
      <c r="CI447" t="s">
        <v>38</v>
      </c>
      <c r="CJ447">
        <v>46132</v>
      </c>
      <c r="CK447">
        <v>1</v>
      </c>
      <c r="CL447">
        <v>1</v>
      </c>
      <c r="CN447">
        <v>1</v>
      </c>
      <c r="CP447">
        <v>3.2407407407407406E-4</v>
      </c>
      <c r="CQ447">
        <v>3.2407407407407406E-4</v>
      </c>
      <c r="CR447">
        <v>0.24030092592592592</v>
      </c>
      <c r="CS447">
        <v>0.11679398148148148</v>
      </c>
      <c r="CT447">
        <v>99</v>
      </c>
      <c r="CU447">
        <v>157</v>
      </c>
      <c r="CV447">
        <v>37</v>
      </c>
      <c r="CW447" t="s">
        <v>833</v>
      </c>
      <c r="CX447">
        <v>25732</v>
      </c>
      <c r="CY447">
        <v>0.37369999999999998</v>
      </c>
      <c r="CZ447">
        <v>2</v>
      </c>
      <c r="DA447">
        <v>5.4100000000000002E-2</v>
      </c>
      <c r="DB447">
        <v>6252</v>
      </c>
      <c r="DC447">
        <v>3126</v>
      </c>
      <c r="DD447">
        <v>6252</v>
      </c>
      <c r="DE447">
        <v>1</v>
      </c>
      <c r="DF447">
        <v>0.15570000000000001</v>
      </c>
      <c r="DG447">
        <v>78</v>
      </c>
      <c r="DH447">
        <v>3126</v>
      </c>
    </row>
    <row r="448" spans="85:112" x14ac:dyDescent="0.25">
      <c r="CG448" t="s">
        <v>639</v>
      </c>
      <c r="CH448" t="s">
        <v>6</v>
      </c>
      <c r="CI448" t="s">
        <v>38</v>
      </c>
      <c r="CJ448">
        <v>46142</v>
      </c>
      <c r="CK448">
        <v>1</v>
      </c>
      <c r="CL448">
        <v>1</v>
      </c>
      <c r="CN448">
        <v>1</v>
      </c>
      <c r="CP448">
        <v>3.0092592592592595E-4</v>
      </c>
      <c r="CQ448">
        <v>3.0092592592592595E-4</v>
      </c>
      <c r="CR448">
        <v>0.21486111111111111</v>
      </c>
      <c r="CS448">
        <v>0.15488425925925925</v>
      </c>
      <c r="CT448">
        <v>111</v>
      </c>
      <c r="CU448">
        <v>168</v>
      </c>
      <c r="CV448">
        <v>32</v>
      </c>
      <c r="CW448">
        <v>1.71875</v>
      </c>
      <c r="CX448">
        <v>27749</v>
      </c>
      <c r="CY448">
        <v>0.2883</v>
      </c>
      <c r="CZ448">
        <v>2</v>
      </c>
      <c r="DA448">
        <v>6.25E-2</v>
      </c>
      <c r="DB448">
        <v>1980</v>
      </c>
      <c r="DC448">
        <v>990</v>
      </c>
      <c r="DD448">
        <v>1980</v>
      </c>
      <c r="DE448">
        <v>1</v>
      </c>
      <c r="DF448">
        <v>0.32869999999999999</v>
      </c>
      <c r="DG448">
        <v>78</v>
      </c>
      <c r="DH448">
        <v>990</v>
      </c>
    </row>
    <row r="449" spans="85:112" x14ac:dyDescent="0.25">
      <c r="CG449" t="s">
        <v>639</v>
      </c>
      <c r="CH449" t="s">
        <v>6</v>
      </c>
      <c r="CI449" t="s">
        <v>97</v>
      </c>
      <c r="CJ449">
        <v>46125</v>
      </c>
      <c r="CK449">
        <v>1</v>
      </c>
      <c r="CL449">
        <v>1</v>
      </c>
      <c r="CN449">
        <v>1</v>
      </c>
      <c r="CP449">
        <v>4.6296296296296294E-5</v>
      </c>
      <c r="CQ449">
        <v>4.6296296296296294E-5</v>
      </c>
      <c r="CR449">
        <v>0.26199074074074075</v>
      </c>
      <c r="CS449">
        <v>9.0219907407407401E-2</v>
      </c>
      <c r="CT449">
        <v>111</v>
      </c>
      <c r="CU449">
        <v>193</v>
      </c>
      <c r="CV449">
        <v>35</v>
      </c>
      <c r="CW449" t="s">
        <v>1032</v>
      </c>
      <c r="CX449">
        <v>8252</v>
      </c>
      <c r="CY449">
        <v>0.31530000000000002</v>
      </c>
      <c r="CZ449">
        <v>2</v>
      </c>
      <c r="DA449">
        <v>5.7099999999999998E-2</v>
      </c>
      <c r="DB449">
        <v>8100</v>
      </c>
      <c r="DC449">
        <v>4050</v>
      </c>
      <c r="DD449">
        <v>8100</v>
      </c>
      <c r="DE449">
        <v>1</v>
      </c>
      <c r="DF449">
        <v>0.27039999999999997</v>
      </c>
      <c r="DG449">
        <v>78</v>
      </c>
      <c r="DH449">
        <v>4050</v>
      </c>
    </row>
    <row r="450" spans="85:112" x14ac:dyDescent="0.25">
      <c r="CG450" t="s">
        <v>639</v>
      </c>
      <c r="CH450" t="s">
        <v>6</v>
      </c>
      <c r="CI450" t="s">
        <v>97</v>
      </c>
      <c r="CJ450">
        <v>46132</v>
      </c>
      <c r="CK450">
        <v>1</v>
      </c>
      <c r="CL450">
        <v>1</v>
      </c>
      <c r="CN450">
        <v>1</v>
      </c>
      <c r="CP450">
        <v>0</v>
      </c>
      <c r="CQ450">
        <v>0</v>
      </c>
      <c r="CR450">
        <v>0.22410879629629629</v>
      </c>
      <c r="CS450">
        <v>0.11440972222222222</v>
      </c>
      <c r="CT450">
        <v>125</v>
      </c>
      <c r="CU450">
        <v>181</v>
      </c>
      <c r="CV450">
        <v>28</v>
      </c>
      <c r="CW450" t="s">
        <v>684</v>
      </c>
      <c r="CX450">
        <v>12451</v>
      </c>
      <c r="CY450">
        <v>0.224</v>
      </c>
      <c r="CZ450">
        <v>1</v>
      </c>
      <c r="DA450">
        <v>3.5700000000000003E-2</v>
      </c>
      <c r="DB450">
        <v>5000</v>
      </c>
      <c r="DC450">
        <v>5000</v>
      </c>
      <c r="DD450">
        <v>5000</v>
      </c>
      <c r="DE450">
        <v>1</v>
      </c>
      <c r="DF450">
        <v>0.20319999999999999</v>
      </c>
      <c r="DG450">
        <v>78</v>
      </c>
      <c r="DH450">
        <v>5000</v>
      </c>
    </row>
    <row r="451" spans="85:112" x14ac:dyDescent="0.25">
      <c r="CG451" t="s">
        <v>639</v>
      </c>
      <c r="CH451" t="s">
        <v>6</v>
      </c>
      <c r="CI451" t="s">
        <v>76</v>
      </c>
      <c r="CJ451">
        <v>46118</v>
      </c>
      <c r="CK451">
        <v>1</v>
      </c>
      <c r="CL451">
        <v>1</v>
      </c>
      <c r="CM451">
        <v>1</v>
      </c>
      <c r="CP451">
        <v>3.4363425925925929E-2</v>
      </c>
      <c r="CQ451">
        <v>3.4363425925925929E-2</v>
      </c>
      <c r="CR451">
        <v>0.24443287037037037</v>
      </c>
      <c r="CS451">
        <v>7.5381944444444446E-2</v>
      </c>
      <c r="CT451">
        <v>87</v>
      </c>
      <c r="CU451">
        <v>119</v>
      </c>
      <c r="CV451">
        <v>13</v>
      </c>
      <c r="CW451" t="s">
        <v>1033</v>
      </c>
      <c r="CX451">
        <v>16988</v>
      </c>
      <c r="CY451">
        <v>0.14940000000000001</v>
      </c>
      <c r="CZ451">
        <v>1</v>
      </c>
      <c r="DA451">
        <v>7.6899999999999996E-2</v>
      </c>
      <c r="DB451">
        <v>7000</v>
      </c>
      <c r="DC451">
        <v>7000</v>
      </c>
      <c r="DD451">
        <v>7000</v>
      </c>
      <c r="DE451">
        <v>1</v>
      </c>
      <c r="DF451">
        <v>0.69569999999999999</v>
      </c>
      <c r="DG451">
        <v>78</v>
      </c>
      <c r="DH451">
        <v>7000</v>
      </c>
    </row>
    <row r="452" spans="85:112" x14ac:dyDescent="0.25">
      <c r="CG452" t="s">
        <v>639</v>
      </c>
      <c r="CH452" t="s">
        <v>6</v>
      </c>
      <c r="CI452" t="s">
        <v>76</v>
      </c>
      <c r="CJ452">
        <v>46119</v>
      </c>
      <c r="CK452">
        <v>1</v>
      </c>
      <c r="CL452">
        <v>1</v>
      </c>
      <c r="CM452">
        <v>1</v>
      </c>
      <c r="CP452">
        <v>3.0219907407407407E-2</v>
      </c>
      <c r="CQ452">
        <v>3.0219907407407407E-2</v>
      </c>
      <c r="CR452">
        <v>0.24202546296296296</v>
      </c>
      <c r="CS452">
        <v>0.10931712962962963</v>
      </c>
      <c r="CT452">
        <v>123</v>
      </c>
      <c r="CU452">
        <v>155</v>
      </c>
      <c r="CV452">
        <v>17</v>
      </c>
      <c r="CW452" t="s">
        <v>826</v>
      </c>
      <c r="CX452">
        <v>15100</v>
      </c>
      <c r="CY452">
        <v>0.13819999999999999</v>
      </c>
      <c r="CZ452">
        <v>1</v>
      </c>
      <c r="DA452">
        <v>5.8799999999999998E-2</v>
      </c>
      <c r="DB452">
        <v>326</v>
      </c>
      <c r="DC452">
        <v>326</v>
      </c>
      <c r="DD452">
        <v>326</v>
      </c>
      <c r="DE452">
        <v>1</v>
      </c>
      <c r="DF452">
        <v>1.0867</v>
      </c>
      <c r="DG452">
        <v>78</v>
      </c>
      <c r="DH452">
        <v>326</v>
      </c>
    </row>
    <row r="453" spans="85:112" x14ac:dyDescent="0.25">
      <c r="CG453" t="s">
        <v>639</v>
      </c>
      <c r="CH453" t="s">
        <v>7</v>
      </c>
      <c r="CI453" t="s">
        <v>109</v>
      </c>
      <c r="CJ453">
        <v>46128</v>
      </c>
      <c r="CK453">
        <v>1</v>
      </c>
      <c r="CL453">
        <v>1</v>
      </c>
      <c r="CM453">
        <v>1</v>
      </c>
      <c r="CP453">
        <v>1.4780092592592593E-2</v>
      </c>
      <c r="CQ453">
        <v>1.4780092592592593E-2</v>
      </c>
      <c r="CR453">
        <v>0.21766203703703704</v>
      </c>
      <c r="CS453">
        <v>0.13871527777777778</v>
      </c>
      <c r="CT453">
        <v>71</v>
      </c>
      <c r="CU453">
        <v>159</v>
      </c>
      <c r="CV453">
        <v>26</v>
      </c>
      <c r="CW453" t="s">
        <v>738</v>
      </c>
      <c r="CX453">
        <v>27313</v>
      </c>
      <c r="CY453">
        <v>0.36620000000000003</v>
      </c>
      <c r="CZ453">
        <v>1</v>
      </c>
      <c r="DA453">
        <v>3.85E-2</v>
      </c>
      <c r="DB453">
        <v>5000</v>
      </c>
      <c r="DC453">
        <v>5000</v>
      </c>
      <c r="DD453">
        <v>5000</v>
      </c>
      <c r="DE453">
        <v>1</v>
      </c>
      <c r="DF453">
        <v>0.14799999999999999</v>
      </c>
      <c r="DG453">
        <v>78</v>
      </c>
      <c r="DH453">
        <v>5000</v>
      </c>
    </row>
    <row r="454" spans="85:112" x14ac:dyDescent="0.25">
      <c r="CG454" t="s">
        <v>639</v>
      </c>
      <c r="CH454" t="s">
        <v>7</v>
      </c>
      <c r="CI454" t="s">
        <v>41</v>
      </c>
      <c r="CJ454">
        <v>46142</v>
      </c>
      <c r="CK454">
        <v>1</v>
      </c>
      <c r="CL454">
        <v>1</v>
      </c>
      <c r="CN454">
        <v>1</v>
      </c>
      <c r="CP454">
        <v>3.1250000000000001E-4</v>
      </c>
      <c r="CQ454">
        <v>3.1250000000000001E-4</v>
      </c>
      <c r="CR454">
        <v>0.13160879629629629</v>
      </c>
      <c r="CS454">
        <v>0.25351851851851853</v>
      </c>
      <c r="CT454">
        <v>67</v>
      </c>
      <c r="CU454">
        <v>131</v>
      </c>
      <c r="CV454">
        <v>28</v>
      </c>
      <c r="CW454" t="s">
        <v>901</v>
      </c>
      <c r="CX454">
        <v>17558</v>
      </c>
      <c r="CY454">
        <v>0.41789999999999999</v>
      </c>
      <c r="CZ454">
        <v>2</v>
      </c>
      <c r="DA454">
        <v>7.1400000000000005E-2</v>
      </c>
      <c r="DB454">
        <v>3000</v>
      </c>
      <c r="DC454">
        <v>1500</v>
      </c>
      <c r="DD454">
        <v>1500</v>
      </c>
      <c r="DE454">
        <v>0.5</v>
      </c>
      <c r="DG454">
        <v>78</v>
      </c>
      <c r="DH454">
        <v>1500</v>
      </c>
    </row>
    <row r="455" spans="85:112" x14ac:dyDescent="0.25">
      <c r="CG455" t="s">
        <v>639</v>
      </c>
      <c r="CH455" t="s">
        <v>7</v>
      </c>
      <c r="CI455" t="s">
        <v>495</v>
      </c>
      <c r="CJ455">
        <v>46132</v>
      </c>
      <c r="CK455">
        <v>1</v>
      </c>
      <c r="CL455">
        <v>1</v>
      </c>
      <c r="CM455">
        <v>1</v>
      </c>
      <c r="CP455">
        <v>7.083333333333333E-3</v>
      </c>
      <c r="CQ455">
        <v>7.083333333333333E-3</v>
      </c>
      <c r="CR455">
        <v>0.16175925925925927</v>
      </c>
      <c r="CS455">
        <v>0.11223379629629629</v>
      </c>
      <c r="CT455">
        <v>146</v>
      </c>
      <c r="CU455">
        <v>313</v>
      </c>
      <c r="CV455">
        <v>30</v>
      </c>
      <c r="CW455" t="s">
        <v>903</v>
      </c>
      <c r="CX455">
        <v>25914</v>
      </c>
      <c r="CY455">
        <v>0.20549999999999999</v>
      </c>
      <c r="DG455">
        <v>78</v>
      </c>
    </row>
    <row r="456" spans="85:112" x14ac:dyDescent="0.25">
      <c r="CG456" t="s">
        <v>639</v>
      </c>
      <c r="CH456" t="s">
        <v>7</v>
      </c>
      <c r="CI456" t="s">
        <v>49</v>
      </c>
      <c r="CJ456">
        <v>46113</v>
      </c>
      <c r="CK456">
        <v>1</v>
      </c>
      <c r="CL456">
        <v>1</v>
      </c>
      <c r="CN456">
        <v>1</v>
      </c>
      <c r="CP456">
        <v>0</v>
      </c>
      <c r="CQ456">
        <v>0</v>
      </c>
      <c r="CR456">
        <v>0.25796296296296295</v>
      </c>
      <c r="CS456">
        <v>6.8842592592592594E-2</v>
      </c>
      <c r="CT456">
        <v>66</v>
      </c>
      <c r="CU456">
        <v>98</v>
      </c>
      <c r="CV456">
        <v>27</v>
      </c>
      <c r="CW456" t="s">
        <v>1034</v>
      </c>
      <c r="CX456">
        <v>14279</v>
      </c>
      <c r="CY456">
        <v>0.40910000000000002</v>
      </c>
      <c r="CZ456">
        <v>7</v>
      </c>
      <c r="DA456">
        <v>0.25929999999999997</v>
      </c>
      <c r="DB456">
        <v>4322</v>
      </c>
      <c r="DC456">
        <v>617</v>
      </c>
      <c r="DD456">
        <v>3344</v>
      </c>
      <c r="DE456">
        <v>0.77370000000000005</v>
      </c>
      <c r="DG456">
        <v>78</v>
      </c>
      <c r="DH456">
        <v>669</v>
      </c>
    </row>
    <row r="457" spans="85:112" x14ac:dyDescent="0.25">
      <c r="CG457" t="s">
        <v>639</v>
      </c>
      <c r="CH457" t="s">
        <v>7</v>
      </c>
      <c r="CI457" t="s">
        <v>49</v>
      </c>
      <c r="CJ457">
        <v>46119</v>
      </c>
      <c r="CK457">
        <v>1</v>
      </c>
      <c r="CL457">
        <v>1</v>
      </c>
      <c r="CN457">
        <v>1</v>
      </c>
      <c r="CP457">
        <v>0</v>
      </c>
      <c r="CQ457">
        <v>0</v>
      </c>
      <c r="CR457">
        <v>0.21501157407407406</v>
      </c>
      <c r="CS457">
        <v>4.9733796296296297E-2</v>
      </c>
      <c r="CT457">
        <v>75</v>
      </c>
      <c r="CU457">
        <v>110</v>
      </c>
      <c r="CV457">
        <v>8</v>
      </c>
      <c r="CW457">
        <v>1.5</v>
      </c>
      <c r="CX457">
        <v>15521</v>
      </c>
      <c r="CY457">
        <v>0.1067</v>
      </c>
      <c r="DG457">
        <v>78</v>
      </c>
    </row>
    <row r="458" spans="85:112" x14ac:dyDescent="0.25">
      <c r="CG458" t="s">
        <v>639</v>
      </c>
      <c r="CH458" t="s">
        <v>7</v>
      </c>
      <c r="CI458" t="s">
        <v>599</v>
      </c>
      <c r="CJ458">
        <v>46133</v>
      </c>
      <c r="CK458">
        <v>1</v>
      </c>
      <c r="CL458">
        <v>1</v>
      </c>
      <c r="CM458">
        <v>1</v>
      </c>
      <c r="CP458">
        <v>9.6412037037037039E-3</v>
      </c>
      <c r="CQ458">
        <v>9.6412037037037039E-3</v>
      </c>
      <c r="CR458">
        <v>0.28004629629629629</v>
      </c>
      <c r="CS458">
        <v>0.15018518518518517</v>
      </c>
      <c r="CT458">
        <v>193</v>
      </c>
      <c r="CU458">
        <v>256</v>
      </c>
      <c r="CV458">
        <v>51</v>
      </c>
      <c r="CW458" t="s">
        <v>867</v>
      </c>
      <c r="CX458">
        <v>11144</v>
      </c>
      <c r="CY458">
        <v>0.26419999999999999</v>
      </c>
      <c r="DG458">
        <v>78</v>
      </c>
    </row>
    <row r="459" spans="85:112" x14ac:dyDescent="0.25">
      <c r="CG459" t="s">
        <v>639</v>
      </c>
      <c r="CH459" t="s">
        <v>7</v>
      </c>
      <c r="CI459" t="s">
        <v>599</v>
      </c>
      <c r="CJ459">
        <v>46142</v>
      </c>
      <c r="CK459">
        <v>1</v>
      </c>
      <c r="CL459">
        <v>1</v>
      </c>
      <c r="CM459">
        <v>1</v>
      </c>
      <c r="CP459">
        <v>5.6481481481481478E-3</v>
      </c>
      <c r="CQ459">
        <v>5.6481481481481478E-3</v>
      </c>
      <c r="CR459">
        <v>0.12843750000000001</v>
      </c>
      <c r="CS459">
        <v>0.19368055555555555</v>
      </c>
      <c r="CT459">
        <v>132</v>
      </c>
      <c r="CU459">
        <v>166</v>
      </c>
      <c r="CV459">
        <v>24</v>
      </c>
      <c r="CW459" t="s">
        <v>874</v>
      </c>
      <c r="CX459">
        <v>12703</v>
      </c>
      <c r="CY459">
        <v>0.18179999999999999</v>
      </c>
      <c r="CZ459">
        <v>1</v>
      </c>
      <c r="DA459">
        <v>4.1700000000000001E-2</v>
      </c>
      <c r="DB459">
        <v>1500</v>
      </c>
      <c r="DC459">
        <v>1500</v>
      </c>
      <c r="DD459">
        <v>1500</v>
      </c>
      <c r="DE459">
        <v>1</v>
      </c>
      <c r="DF459">
        <v>9.5100000000000004E-2</v>
      </c>
      <c r="DG459">
        <v>78</v>
      </c>
      <c r="DH459">
        <v>1500</v>
      </c>
    </row>
    <row r="460" spans="85:112" x14ac:dyDescent="0.25">
      <c r="CG460" t="s">
        <v>639</v>
      </c>
      <c r="CH460" t="s">
        <v>7</v>
      </c>
      <c r="CI460" t="s">
        <v>565</v>
      </c>
      <c r="CJ460">
        <v>46122</v>
      </c>
      <c r="CK460">
        <v>1</v>
      </c>
      <c r="CL460">
        <v>1</v>
      </c>
      <c r="CM460">
        <v>1</v>
      </c>
      <c r="CP460">
        <v>5.7928240740740738E-2</v>
      </c>
      <c r="CQ460">
        <v>5.7928240740740738E-2</v>
      </c>
      <c r="CR460">
        <v>0.17267361111111112</v>
      </c>
      <c r="CS460">
        <v>0.11876157407407407</v>
      </c>
      <c r="CT460">
        <v>92</v>
      </c>
      <c r="CU460">
        <v>189</v>
      </c>
      <c r="CV460">
        <v>35</v>
      </c>
      <c r="CW460" t="s">
        <v>1035</v>
      </c>
      <c r="CX460">
        <v>11591</v>
      </c>
      <c r="CY460">
        <v>0.38040000000000002</v>
      </c>
      <c r="CZ460">
        <v>2</v>
      </c>
      <c r="DA460">
        <v>5.7099999999999998E-2</v>
      </c>
      <c r="DB460">
        <v>1075</v>
      </c>
      <c r="DC460">
        <v>538</v>
      </c>
      <c r="DG460">
        <v>78</v>
      </c>
    </row>
    <row r="461" spans="85:112" x14ac:dyDescent="0.25">
      <c r="CG461" t="s">
        <v>639</v>
      </c>
      <c r="CH461" t="s">
        <v>7</v>
      </c>
      <c r="CI461" t="s">
        <v>549</v>
      </c>
      <c r="CJ461">
        <v>46132</v>
      </c>
      <c r="CK461">
        <v>1</v>
      </c>
      <c r="CL461">
        <v>1</v>
      </c>
      <c r="CM461">
        <v>1</v>
      </c>
      <c r="CP461">
        <v>5.9837962962962961E-3</v>
      </c>
      <c r="CQ461">
        <v>5.9837962962962961E-3</v>
      </c>
      <c r="CR461">
        <v>0.19997685185185185</v>
      </c>
      <c r="CS461">
        <v>0.14266203703703703</v>
      </c>
      <c r="CT461">
        <v>210</v>
      </c>
      <c r="CU461">
        <v>286</v>
      </c>
      <c r="CV461">
        <v>47</v>
      </c>
      <c r="CW461" t="s">
        <v>1036</v>
      </c>
      <c r="CX461">
        <v>14668</v>
      </c>
      <c r="CY461">
        <v>0.2238</v>
      </c>
      <c r="DG461">
        <v>78</v>
      </c>
    </row>
    <row r="462" spans="85:112" x14ac:dyDescent="0.25">
      <c r="CG462" t="s">
        <v>639</v>
      </c>
      <c r="CH462" t="s">
        <v>7</v>
      </c>
      <c r="CI462" t="s">
        <v>566</v>
      </c>
      <c r="CJ462">
        <v>46129</v>
      </c>
      <c r="CK462">
        <v>1</v>
      </c>
      <c r="CL462">
        <v>1</v>
      </c>
      <c r="CM462">
        <v>1</v>
      </c>
      <c r="CP462">
        <v>1.1215277777777777E-2</v>
      </c>
      <c r="CQ462">
        <v>1.1215277777777777E-2</v>
      </c>
      <c r="CR462">
        <v>0.20178240740740741</v>
      </c>
      <c r="CS462">
        <v>0.1308449074074074</v>
      </c>
      <c r="CT462">
        <v>140</v>
      </c>
      <c r="CU462">
        <v>240</v>
      </c>
      <c r="CV462">
        <v>47</v>
      </c>
      <c r="CW462" t="s">
        <v>1037</v>
      </c>
      <c r="CX462">
        <v>9661</v>
      </c>
      <c r="CY462">
        <v>0.3357</v>
      </c>
      <c r="CZ462">
        <v>1</v>
      </c>
      <c r="DA462">
        <v>2.1299999999999999E-2</v>
      </c>
      <c r="DB462">
        <v>350</v>
      </c>
      <c r="DC462">
        <v>350</v>
      </c>
      <c r="DD462">
        <v>350</v>
      </c>
      <c r="DE462">
        <v>1</v>
      </c>
      <c r="DF462">
        <v>0.29389999999999999</v>
      </c>
      <c r="DG462">
        <v>78</v>
      </c>
      <c r="DH462">
        <v>350</v>
      </c>
    </row>
    <row r="463" spans="85:112" x14ac:dyDescent="0.25">
      <c r="CG463" t="s">
        <v>639</v>
      </c>
      <c r="CH463" t="s">
        <v>7</v>
      </c>
      <c r="CI463" t="s">
        <v>566</v>
      </c>
      <c r="CJ463">
        <v>46132</v>
      </c>
      <c r="CK463">
        <v>1</v>
      </c>
      <c r="CL463">
        <v>1</v>
      </c>
      <c r="CM463">
        <v>1</v>
      </c>
      <c r="CP463">
        <v>8.3333333333333332E-3</v>
      </c>
      <c r="CQ463">
        <v>8.3333333333333332E-3</v>
      </c>
      <c r="CR463">
        <v>0.16502314814814814</v>
      </c>
      <c r="CS463">
        <v>0.18138888888888888</v>
      </c>
      <c r="CT463">
        <v>127</v>
      </c>
      <c r="CU463">
        <v>222</v>
      </c>
      <c r="CV463">
        <v>43</v>
      </c>
      <c r="CW463" t="s">
        <v>1038</v>
      </c>
      <c r="CX463">
        <v>9481</v>
      </c>
      <c r="CY463">
        <v>0.33860000000000001</v>
      </c>
      <c r="DG463">
        <v>78</v>
      </c>
    </row>
    <row r="464" spans="85:112" x14ac:dyDescent="0.25">
      <c r="CG464" t="s">
        <v>639</v>
      </c>
      <c r="CH464" t="s">
        <v>7</v>
      </c>
      <c r="CI464" t="s">
        <v>566</v>
      </c>
      <c r="CJ464">
        <v>46133</v>
      </c>
      <c r="CK464">
        <v>1</v>
      </c>
      <c r="CL464">
        <v>1</v>
      </c>
      <c r="CM464">
        <v>1</v>
      </c>
      <c r="CP464">
        <v>7.8356481481481489E-3</v>
      </c>
      <c r="CQ464">
        <v>7.8356481481481489E-3</v>
      </c>
      <c r="CR464">
        <v>0.20778935185185185</v>
      </c>
      <c r="CS464">
        <v>0.18656249999999999</v>
      </c>
      <c r="CT464">
        <v>180</v>
      </c>
      <c r="CU464">
        <v>310</v>
      </c>
      <c r="CV464">
        <v>51</v>
      </c>
      <c r="CW464" t="s">
        <v>825</v>
      </c>
      <c r="CX464">
        <v>14679</v>
      </c>
      <c r="CY464">
        <v>0.2833</v>
      </c>
      <c r="DG464">
        <v>78</v>
      </c>
    </row>
    <row r="465" spans="85:112" x14ac:dyDescent="0.25">
      <c r="CG465" t="s">
        <v>639</v>
      </c>
      <c r="CH465" t="s">
        <v>7</v>
      </c>
      <c r="CI465" t="s">
        <v>566</v>
      </c>
      <c r="CJ465">
        <v>46142</v>
      </c>
      <c r="CK465">
        <v>1</v>
      </c>
      <c r="CL465">
        <v>1</v>
      </c>
      <c r="CM465">
        <v>1</v>
      </c>
      <c r="CP465">
        <v>1.1793981481481482E-2</v>
      </c>
      <c r="CQ465">
        <v>1.1793981481481482E-2</v>
      </c>
      <c r="CR465">
        <v>0.1449537037037037</v>
      </c>
      <c r="CS465">
        <v>0.23895833333333333</v>
      </c>
      <c r="CT465">
        <v>118</v>
      </c>
      <c r="CU465">
        <v>228</v>
      </c>
      <c r="CV465">
        <v>32</v>
      </c>
      <c r="CW465">
        <v>1.90625</v>
      </c>
      <c r="CX465">
        <v>18653</v>
      </c>
      <c r="CY465">
        <v>0.2712</v>
      </c>
      <c r="CZ465">
        <v>2</v>
      </c>
      <c r="DA465">
        <v>6.25E-2</v>
      </c>
      <c r="DB465">
        <v>1400</v>
      </c>
      <c r="DC465">
        <v>700</v>
      </c>
      <c r="DD465">
        <v>900</v>
      </c>
      <c r="DE465">
        <v>0.64290000000000003</v>
      </c>
      <c r="DF465">
        <v>0.33069999999999999</v>
      </c>
      <c r="DG465">
        <v>78</v>
      </c>
      <c r="DH465">
        <v>450</v>
      </c>
    </row>
    <row r="466" spans="85:112" x14ac:dyDescent="0.25">
      <c r="CG466" t="s">
        <v>639</v>
      </c>
      <c r="CH466" t="s">
        <v>7</v>
      </c>
      <c r="CI466" t="s">
        <v>557</v>
      </c>
      <c r="CJ466">
        <v>46119</v>
      </c>
      <c r="CK466">
        <v>1</v>
      </c>
      <c r="CL466">
        <v>1</v>
      </c>
      <c r="CN466">
        <v>1</v>
      </c>
      <c r="CP466">
        <v>0</v>
      </c>
      <c r="CQ466">
        <v>0</v>
      </c>
      <c r="CR466">
        <v>0.32019675925925928</v>
      </c>
      <c r="CS466">
        <v>9.4918981481481479E-2</v>
      </c>
      <c r="CT466">
        <v>188</v>
      </c>
      <c r="CU466">
        <v>363</v>
      </c>
      <c r="CV466">
        <v>62</v>
      </c>
      <c r="CW466" t="s">
        <v>1039</v>
      </c>
      <c r="CX466">
        <v>7040</v>
      </c>
      <c r="CY466">
        <v>0.32979999999999998</v>
      </c>
      <c r="DG466">
        <v>78</v>
      </c>
    </row>
    <row r="467" spans="85:112" x14ac:dyDescent="0.25">
      <c r="CG467" t="s">
        <v>639</v>
      </c>
      <c r="CH467" t="s">
        <v>3</v>
      </c>
      <c r="CI467" t="s">
        <v>58</v>
      </c>
      <c r="CJ467">
        <v>46121</v>
      </c>
      <c r="CK467">
        <v>1</v>
      </c>
      <c r="CL467">
        <v>1</v>
      </c>
      <c r="CN467">
        <v>1</v>
      </c>
      <c r="CP467">
        <v>1.0416666666666667E-4</v>
      </c>
      <c r="CQ467">
        <v>1.0416666666666667E-4</v>
      </c>
      <c r="CR467">
        <v>0.32665509259259257</v>
      </c>
      <c r="CS467">
        <v>9.4108796296296301E-2</v>
      </c>
      <c r="CT467">
        <v>144</v>
      </c>
      <c r="CU467">
        <v>264</v>
      </c>
      <c r="CV467">
        <v>21</v>
      </c>
      <c r="CW467" t="s">
        <v>881</v>
      </c>
      <c r="CX467">
        <v>21435</v>
      </c>
      <c r="CY467">
        <v>0.14580000000000001</v>
      </c>
      <c r="CZ467">
        <v>3</v>
      </c>
      <c r="DA467">
        <v>0.1429</v>
      </c>
      <c r="DB467">
        <v>1173</v>
      </c>
      <c r="DC467">
        <v>391</v>
      </c>
      <c r="DD467">
        <v>873</v>
      </c>
      <c r="DE467">
        <v>0.74419999999999997</v>
      </c>
      <c r="DF467">
        <v>0.22739999999999999</v>
      </c>
      <c r="DG467">
        <v>78</v>
      </c>
      <c r="DH467">
        <v>437</v>
      </c>
    </row>
    <row r="468" spans="85:112" x14ac:dyDescent="0.25">
      <c r="CG468" t="s">
        <v>639</v>
      </c>
      <c r="CH468" t="s">
        <v>3</v>
      </c>
      <c r="CI468" t="s">
        <v>85</v>
      </c>
      <c r="CJ468">
        <v>46121</v>
      </c>
      <c r="CK468">
        <v>1</v>
      </c>
      <c r="CL468">
        <v>1</v>
      </c>
      <c r="CN468">
        <v>1</v>
      </c>
      <c r="CP468">
        <v>1.3888888888888889E-4</v>
      </c>
      <c r="CQ468">
        <v>1.3888888888888889E-4</v>
      </c>
      <c r="CR468">
        <v>0.36049768518518521</v>
      </c>
      <c r="CS468">
        <v>7.3726851851851849E-2</v>
      </c>
      <c r="CT468">
        <v>99</v>
      </c>
      <c r="CU468">
        <v>230</v>
      </c>
      <c r="CV468">
        <v>28</v>
      </c>
      <c r="CW468" t="s">
        <v>766</v>
      </c>
      <c r="CX468">
        <v>28678</v>
      </c>
      <c r="CY468">
        <v>0.2828</v>
      </c>
      <c r="CZ468">
        <v>1</v>
      </c>
      <c r="DA468">
        <v>3.5700000000000003E-2</v>
      </c>
      <c r="DB468">
        <v>478</v>
      </c>
      <c r="DC468">
        <v>478</v>
      </c>
      <c r="DD468">
        <v>478</v>
      </c>
      <c r="DE468">
        <v>1</v>
      </c>
      <c r="DF468">
        <v>0.66059999999999997</v>
      </c>
      <c r="DG468">
        <v>78</v>
      </c>
      <c r="DH468">
        <v>478</v>
      </c>
    </row>
    <row r="469" spans="85:112" x14ac:dyDescent="0.25">
      <c r="CG469" t="s">
        <v>639</v>
      </c>
      <c r="CH469" t="s">
        <v>3</v>
      </c>
      <c r="CI469" t="s">
        <v>32</v>
      </c>
      <c r="CJ469">
        <v>46113</v>
      </c>
      <c r="CK469">
        <v>1</v>
      </c>
      <c r="CL469">
        <v>1</v>
      </c>
      <c r="CN469">
        <v>1</v>
      </c>
      <c r="CP469">
        <v>3.3564814814814812E-4</v>
      </c>
      <c r="CQ469">
        <v>3.3564814814814812E-4</v>
      </c>
      <c r="CR469">
        <v>0.2764699074074074</v>
      </c>
      <c r="CS469">
        <v>0.10732638888888889</v>
      </c>
      <c r="CT469">
        <v>118</v>
      </c>
      <c r="CU469">
        <v>224</v>
      </c>
      <c r="CV469">
        <v>60</v>
      </c>
      <c r="CW469" t="s">
        <v>721</v>
      </c>
      <c r="CX469">
        <v>21411</v>
      </c>
      <c r="CY469">
        <v>0.50849999999999995</v>
      </c>
      <c r="CZ469">
        <v>11</v>
      </c>
      <c r="DA469">
        <v>0.18329999999999999</v>
      </c>
      <c r="DB469">
        <v>6437</v>
      </c>
      <c r="DC469">
        <v>585</v>
      </c>
      <c r="DD469">
        <v>5777</v>
      </c>
      <c r="DE469">
        <v>0.89749999999999996</v>
      </c>
      <c r="DF469">
        <v>0.316</v>
      </c>
      <c r="DG469">
        <v>78</v>
      </c>
      <c r="DH469">
        <v>642</v>
      </c>
    </row>
    <row r="470" spans="85:112" x14ac:dyDescent="0.25">
      <c r="CG470" t="s">
        <v>639</v>
      </c>
      <c r="CH470" t="s">
        <v>3</v>
      </c>
      <c r="CI470" t="s">
        <v>96</v>
      </c>
      <c r="CJ470">
        <v>46139</v>
      </c>
      <c r="CK470">
        <v>1</v>
      </c>
      <c r="CL470">
        <v>1</v>
      </c>
      <c r="CN470">
        <v>1</v>
      </c>
      <c r="CP470">
        <v>3.0092592592592595E-4</v>
      </c>
      <c r="CQ470">
        <v>3.0092592592592595E-4</v>
      </c>
      <c r="CR470">
        <v>0.19793981481481482</v>
      </c>
      <c r="CS470">
        <v>0.16586805555555556</v>
      </c>
      <c r="CT470">
        <v>88</v>
      </c>
      <c r="CU470">
        <v>167</v>
      </c>
      <c r="CV470">
        <v>26</v>
      </c>
      <c r="CW470" t="s">
        <v>713</v>
      </c>
      <c r="CX470">
        <v>13108</v>
      </c>
      <c r="CY470">
        <v>0.29549999999999998</v>
      </c>
      <c r="CZ470">
        <v>1</v>
      </c>
      <c r="DA470">
        <v>3.85E-2</v>
      </c>
      <c r="DB470">
        <v>2000</v>
      </c>
      <c r="DC470">
        <v>2000</v>
      </c>
      <c r="DD470">
        <v>2000</v>
      </c>
      <c r="DE470">
        <v>1</v>
      </c>
      <c r="DF470">
        <v>0.109</v>
      </c>
      <c r="DG470">
        <v>78</v>
      </c>
      <c r="DH470">
        <v>2000</v>
      </c>
    </row>
    <row r="471" spans="85:112" x14ac:dyDescent="0.25">
      <c r="CG471" t="s">
        <v>639</v>
      </c>
      <c r="CH471" t="s">
        <v>3</v>
      </c>
      <c r="CI471" t="s">
        <v>68</v>
      </c>
      <c r="CJ471">
        <v>46128</v>
      </c>
      <c r="CK471">
        <v>1</v>
      </c>
      <c r="CL471">
        <v>1</v>
      </c>
      <c r="CN471">
        <v>1</v>
      </c>
      <c r="CP471">
        <v>3.3564814814814812E-4</v>
      </c>
      <c r="CQ471">
        <v>3.3564814814814812E-4</v>
      </c>
      <c r="CR471">
        <v>0.22870370370370371</v>
      </c>
      <c r="CS471">
        <v>0.13105324074074073</v>
      </c>
      <c r="CT471">
        <v>98</v>
      </c>
      <c r="CU471">
        <v>171</v>
      </c>
      <c r="CV471">
        <v>40</v>
      </c>
      <c r="CW471">
        <v>1.925</v>
      </c>
      <c r="CX471">
        <v>25130</v>
      </c>
      <c r="CY471">
        <v>0.40820000000000001</v>
      </c>
      <c r="CZ471">
        <v>1</v>
      </c>
      <c r="DA471">
        <v>2.5000000000000001E-2</v>
      </c>
      <c r="DB471">
        <v>200</v>
      </c>
      <c r="DC471">
        <v>200</v>
      </c>
      <c r="DD471">
        <v>200</v>
      </c>
      <c r="DE471">
        <v>1</v>
      </c>
      <c r="DF471">
        <v>0.31480000000000002</v>
      </c>
      <c r="DG471">
        <v>78</v>
      </c>
      <c r="DH471">
        <v>200</v>
      </c>
    </row>
    <row r="472" spans="85:112" x14ac:dyDescent="0.25">
      <c r="CG472" t="s">
        <v>639</v>
      </c>
      <c r="CH472" t="s">
        <v>3</v>
      </c>
      <c r="CI472" t="s">
        <v>68</v>
      </c>
      <c r="CJ472">
        <v>46129</v>
      </c>
      <c r="CK472">
        <v>1</v>
      </c>
      <c r="CL472">
        <v>1</v>
      </c>
      <c r="CN472">
        <v>1</v>
      </c>
      <c r="CP472">
        <v>5.2083333333333333E-4</v>
      </c>
      <c r="CQ472">
        <v>5.2083333333333333E-4</v>
      </c>
      <c r="CR472">
        <v>0.20155092592592594</v>
      </c>
      <c r="CS472">
        <v>5.1921296296296299E-2</v>
      </c>
      <c r="CT472">
        <v>105</v>
      </c>
      <c r="CU472">
        <v>215</v>
      </c>
      <c r="CV472">
        <v>24</v>
      </c>
      <c r="CW472" t="s">
        <v>954</v>
      </c>
      <c r="CX472">
        <v>31229</v>
      </c>
      <c r="CY472">
        <v>0.2286</v>
      </c>
      <c r="CZ472">
        <v>2</v>
      </c>
      <c r="DA472">
        <v>8.3299999999999999E-2</v>
      </c>
      <c r="DB472">
        <v>7000</v>
      </c>
      <c r="DC472">
        <v>3500</v>
      </c>
      <c r="DD472">
        <v>4000</v>
      </c>
      <c r="DE472">
        <v>0.57140000000000002</v>
      </c>
      <c r="DF472">
        <v>7.4999999999999997E-2</v>
      </c>
      <c r="DG472">
        <v>78</v>
      </c>
      <c r="DH472">
        <v>4000</v>
      </c>
    </row>
    <row r="473" spans="85:112" x14ac:dyDescent="0.25">
      <c r="CG473" t="s">
        <v>639</v>
      </c>
      <c r="CH473" t="s">
        <v>3</v>
      </c>
      <c r="CI473" t="s">
        <v>68</v>
      </c>
      <c r="CJ473">
        <v>46135</v>
      </c>
      <c r="CK473">
        <v>1</v>
      </c>
      <c r="CL473">
        <v>1</v>
      </c>
      <c r="CN473">
        <v>1</v>
      </c>
      <c r="CP473">
        <v>6.018518518518519E-4</v>
      </c>
      <c r="CQ473">
        <v>6.018518518518519E-4</v>
      </c>
      <c r="CR473">
        <v>0.18268518518518517</v>
      </c>
      <c r="CS473">
        <v>0.13049768518518517</v>
      </c>
      <c r="CT473">
        <v>128</v>
      </c>
      <c r="CU473">
        <v>239</v>
      </c>
      <c r="CV473">
        <v>31</v>
      </c>
      <c r="CW473" t="s">
        <v>1001</v>
      </c>
      <c r="CX473">
        <v>26268</v>
      </c>
      <c r="CY473">
        <v>0.2422</v>
      </c>
      <c r="CZ473">
        <v>1</v>
      </c>
      <c r="DA473">
        <v>3.2300000000000002E-2</v>
      </c>
      <c r="DB473">
        <v>520</v>
      </c>
      <c r="DC473">
        <v>520</v>
      </c>
      <c r="DG473">
        <v>78</v>
      </c>
    </row>
    <row r="474" spans="85:112" x14ac:dyDescent="0.25">
      <c r="CG474" t="s">
        <v>639</v>
      </c>
      <c r="CH474" t="s">
        <v>3</v>
      </c>
      <c r="CI474" t="s">
        <v>79</v>
      </c>
      <c r="CJ474">
        <v>46126</v>
      </c>
      <c r="CK474">
        <v>1</v>
      </c>
      <c r="CL474">
        <v>1</v>
      </c>
      <c r="CM474">
        <v>1</v>
      </c>
      <c r="CP474">
        <v>4.5949074074074078E-3</v>
      </c>
      <c r="CQ474">
        <v>4.5949074074074078E-3</v>
      </c>
      <c r="CR474">
        <v>0.20403935185185185</v>
      </c>
      <c r="CS474">
        <v>0.11749999999999999</v>
      </c>
      <c r="CT474">
        <v>100</v>
      </c>
      <c r="CU474">
        <v>201</v>
      </c>
      <c r="CV474">
        <v>32</v>
      </c>
      <c r="CW474">
        <v>1.71875</v>
      </c>
      <c r="CX474">
        <v>33671</v>
      </c>
      <c r="CY474">
        <v>0.32</v>
      </c>
      <c r="CZ474">
        <v>2</v>
      </c>
      <c r="DA474">
        <v>6.25E-2</v>
      </c>
      <c r="DB474">
        <v>20950</v>
      </c>
      <c r="DC474">
        <v>10475</v>
      </c>
      <c r="DD474">
        <v>20350</v>
      </c>
      <c r="DE474">
        <v>0.97140000000000004</v>
      </c>
      <c r="DF474">
        <v>0.1812</v>
      </c>
      <c r="DG474">
        <v>78</v>
      </c>
      <c r="DH474">
        <v>10175</v>
      </c>
    </row>
    <row r="475" spans="85:112" x14ac:dyDescent="0.25">
      <c r="CG475" t="s">
        <v>639</v>
      </c>
      <c r="CH475" t="s">
        <v>3</v>
      </c>
      <c r="CI475" t="s">
        <v>79</v>
      </c>
      <c r="CJ475">
        <v>46133</v>
      </c>
      <c r="CK475">
        <v>1</v>
      </c>
      <c r="CL475">
        <v>1</v>
      </c>
      <c r="CP475">
        <v>0</v>
      </c>
      <c r="CQ475">
        <v>0</v>
      </c>
      <c r="CR475">
        <v>0.11900462962962963</v>
      </c>
      <c r="CS475">
        <v>0.10883101851851852</v>
      </c>
      <c r="CT475">
        <v>72</v>
      </c>
      <c r="CU475">
        <v>187</v>
      </c>
      <c r="CV475">
        <v>26</v>
      </c>
      <c r="CW475" t="s">
        <v>762</v>
      </c>
      <c r="CX475">
        <v>29556</v>
      </c>
      <c r="CY475">
        <v>0.36109999999999998</v>
      </c>
      <c r="CZ475">
        <v>3</v>
      </c>
      <c r="DA475">
        <v>0.1154</v>
      </c>
      <c r="DB475">
        <v>5630</v>
      </c>
      <c r="DC475">
        <v>1877</v>
      </c>
      <c r="DD475">
        <v>5000</v>
      </c>
      <c r="DE475">
        <v>0.8881</v>
      </c>
      <c r="DG475">
        <v>78</v>
      </c>
      <c r="DH475">
        <v>5000</v>
      </c>
    </row>
    <row r="476" spans="85:112" x14ac:dyDescent="0.25">
      <c r="CG476" t="s">
        <v>639</v>
      </c>
      <c r="CH476" t="s">
        <v>125</v>
      </c>
      <c r="CI476" t="s">
        <v>75</v>
      </c>
      <c r="CJ476">
        <v>46119</v>
      </c>
      <c r="CK476">
        <v>1</v>
      </c>
      <c r="CL476">
        <v>1</v>
      </c>
      <c r="CN476">
        <v>1</v>
      </c>
      <c r="CP476">
        <v>7.5231481481481482E-4</v>
      </c>
      <c r="CQ476">
        <v>7.5231481481481482E-4</v>
      </c>
      <c r="CR476">
        <v>0.2472337962962963</v>
      </c>
      <c r="CS476">
        <v>0.10194444444444445</v>
      </c>
      <c r="CT476">
        <v>141</v>
      </c>
      <c r="CU476">
        <v>257</v>
      </c>
      <c r="CV476">
        <v>9</v>
      </c>
      <c r="CW476" t="s">
        <v>731</v>
      </c>
      <c r="CX476">
        <v>39742</v>
      </c>
      <c r="CY476">
        <v>6.3799999999999996E-2</v>
      </c>
      <c r="CZ476">
        <v>1</v>
      </c>
      <c r="DA476">
        <v>0.1111</v>
      </c>
      <c r="DB476">
        <v>115</v>
      </c>
      <c r="DC476">
        <v>115</v>
      </c>
      <c r="DG476">
        <v>76</v>
      </c>
    </row>
    <row r="477" spans="85:112" x14ac:dyDescent="0.25">
      <c r="CG477" t="s">
        <v>639</v>
      </c>
      <c r="CH477" t="s">
        <v>2</v>
      </c>
      <c r="CI477" t="s">
        <v>15</v>
      </c>
      <c r="CJ477">
        <v>46113</v>
      </c>
      <c r="CK477">
        <v>1</v>
      </c>
      <c r="CL477">
        <v>1</v>
      </c>
      <c r="CN477">
        <v>1</v>
      </c>
      <c r="CP477">
        <v>2.3148148148148147E-5</v>
      </c>
      <c r="CQ477">
        <v>2.3148148148148147E-5</v>
      </c>
      <c r="CR477">
        <v>0.25924768518518521</v>
      </c>
      <c r="CS477">
        <v>7.8437499999999993E-2</v>
      </c>
      <c r="CT477">
        <v>85</v>
      </c>
      <c r="CU477">
        <v>127</v>
      </c>
      <c r="CV477">
        <v>44</v>
      </c>
      <c r="CW477" t="s">
        <v>999</v>
      </c>
      <c r="CX477">
        <v>15614</v>
      </c>
      <c r="CY477">
        <v>0.51759999999999995</v>
      </c>
      <c r="CZ477">
        <v>10</v>
      </c>
      <c r="DA477">
        <v>0.2273</v>
      </c>
      <c r="DB477">
        <v>7501</v>
      </c>
      <c r="DC477">
        <v>750</v>
      </c>
      <c r="DD477">
        <v>6825</v>
      </c>
      <c r="DE477">
        <v>0.90990000000000004</v>
      </c>
      <c r="DF477">
        <v>0.18759999999999999</v>
      </c>
      <c r="DG477">
        <v>76</v>
      </c>
      <c r="DH477">
        <v>853</v>
      </c>
    </row>
    <row r="478" spans="85:112" x14ac:dyDescent="0.25">
      <c r="CG478" t="s">
        <v>639</v>
      </c>
      <c r="CH478" t="s">
        <v>2</v>
      </c>
      <c r="CI478" t="s">
        <v>22</v>
      </c>
      <c r="CJ478">
        <v>46134</v>
      </c>
      <c r="CK478">
        <v>1</v>
      </c>
      <c r="CL478">
        <v>1</v>
      </c>
      <c r="CM478">
        <v>1</v>
      </c>
      <c r="CP478">
        <v>5.7870370370370367E-3</v>
      </c>
      <c r="CQ478">
        <v>5.7870370370370367E-3</v>
      </c>
      <c r="CR478">
        <v>0.20521990740740742</v>
      </c>
      <c r="CS478">
        <v>0.11893518518518519</v>
      </c>
      <c r="CT478">
        <v>64</v>
      </c>
      <c r="CU478">
        <v>107</v>
      </c>
      <c r="CV478">
        <v>15</v>
      </c>
      <c r="CW478" t="s">
        <v>679</v>
      </c>
      <c r="CX478">
        <v>42318</v>
      </c>
      <c r="CY478">
        <v>0.2344</v>
      </c>
      <c r="DG478">
        <v>76</v>
      </c>
    </row>
    <row r="479" spans="85:112" x14ac:dyDescent="0.25">
      <c r="CG479" t="s">
        <v>639</v>
      </c>
      <c r="CH479" t="s">
        <v>2</v>
      </c>
      <c r="CI479" t="s">
        <v>24</v>
      </c>
      <c r="CJ479">
        <v>46134</v>
      </c>
      <c r="CK479">
        <v>1</v>
      </c>
      <c r="CL479">
        <v>1</v>
      </c>
      <c r="CM479">
        <v>1</v>
      </c>
      <c r="CP479">
        <v>1.2152777777777778E-2</v>
      </c>
      <c r="CQ479">
        <v>1.2152777777777778E-2</v>
      </c>
      <c r="CR479">
        <v>0.20127314814814815</v>
      </c>
      <c r="CS479">
        <v>0.13554398148148147</v>
      </c>
      <c r="CT479">
        <v>47</v>
      </c>
      <c r="CU479">
        <v>95</v>
      </c>
      <c r="CV479">
        <v>23</v>
      </c>
      <c r="CW479" t="s">
        <v>752</v>
      </c>
      <c r="CX479">
        <v>38999</v>
      </c>
      <c r="CY479">
        <v>0.4894</v>
      </c>
      <c r="DG479">
        <v>76</v>
      </c>
    </row>
    <row r="480" spans="85:112" x14ac:dyDescent="0.25">
      <c r="CG480" t="s">
        <v>639</v>
      </c>
      <c r="CH480" t="s">
        <v>2</v>
      </c>
      <c r="CI480" t="s">
        <v>24</v>
      </c>
      <c r="CJ480">
        <v>46142</v>
      </c>
      <c r="CK480">
        <v>1</v>
      </c>
      <c r="CL480">
        <v>1</v>
      </c>
      <c r="CM480">
        <v>1</v>
      </c>
      <c r="CP480">
        <v>9.618055555555555E-3</v>
      </c>
      <c r="CQ480">
        <v>9.618055555555555E-3</v>
      </c>
      <c r="CR480">
        <v>0.13475694444444444</v>
      </c>
      <c r="CS480">
        <v>0.22126157407407407</v>
      </c>
      <c r="CT480">
        <v>40</v>
      </c>
      <c r="CU480">
        <v>104</v>
      </c>
      <c r="CV480">
        <v>26</v>
      </c>
      <c r="CW480" t="s">
        <v>889</v>
      </c>
      <c r="CX480">
        <v>29390</v>
      </c>
      <c r="CY480">
        <v>0.65</v>
      </c>
      <c r="CZ480">
        <v>3</v>
      </c>
      <c r="DA480">
        <v>0.1154</v>
      </c>
      <c r="DB480">
        <v>2965</v>
      </c>
      <c r="DC480">
        <v>988</v>
      </c>
      <c r="DD480">
        <v>2650</v>
      </c>
      <c r="DE480">
        <v>0.89380000000000004</v>
      </c>
      <c r="DF480">
        <v>0.18149999999999999</v>
      </c>
      <c r="DG480">
        <v>76</v>
      </c>
      <c r="DH480">
        <v>1325</v>
      </c>
    </row>
    <row r="481" spans="85:112" x14ac:dyDescent="0.25">
      <c r="CG481" t="s">
        <v>639</v>
      </c>
      <c r="CH481" t="s">
        <v>2</v>
      </c>
      <c r="CI481" t="s">
        <v>13</v>
      </c>
      <c r="CJ481">
        <v>46118</v>
      </c>
      <c r="CK481">
        <v>1</v>
      </c>
      <c r="CL481">
        <v>1</v>
      </c>
      <c r="CM481">
        <v>1</v>
      </c>
      <c r="CP481">
        <v>4.1898148148148146E-3</v>
      </c>
      <c r="CQ481">
        <v>4.1898148148148146E-3</v>
      </c>
      <c r="CR481">
        <v>0.25423611111111111</v>
      </c>
      <c r="CS481">
        <v>7.3773148148148143E-2</v>
      </c>
      <c r="CT481">
        <v>74</v>
      </c>
      <c r="CU481">
        <v>170</v>
      </c>
      <c r="CV481">
        <v>14</v>
      </c>
      <c r="CW481" t="s">
        <v>689</v>
      </c>
      <c r="CX481">
        <v>16879</v>
      </c>
      <c r="CY481">
        <v>0.18920000000000001</v>
      </c>
      <c r="CZ481">
        <v>1</v>
      </c>
      <c r="DA481">
        <v>7.1400000000000005E-2</v>
      </c>
      <c r="DB481">
        <v>500</v>
      </c>
      <c r="DC481">
        <v>500</v>
      </c>
      <c r="DD481">
        <v>500</v>
      </c>
      <c r="DE481">
        <v>1</v>
      </c>
      <c r="DG481">
        <v>76</v>
      </c>
      <c r="DH481">
        <v>500</v>
      </c>
    </row>
    <row r="482" spans="85:112" x14ac:dyDescent="0.25">
      <c r="CG482" t="s">
        <v>639</v>
      </c>
      <c r="CH482" t="s">
        <v>2</v>
      </c>
      <c r="CI482" t="s">
        <v>13</v>
      </c>
      <c r="CJ482">
        <v>46119</v>
      </c>
      <c r="CK482">
        <v>1</v>
      </c>
      <c r="CL482">
        <v>1</v>
      </c>
      <c r="CN482">
        <v>1</v>
      </c>
      <c r="CP482">
        <v>2.8124999999999999E-3</v>
      </c>
      <c r="CQ482">
        <v>2.8124999999999999E-3</v>
      </c>
      <c r="CR482">
        <v>0.27606481481481482</v>
      </c>
      <c r="CS482">
        <v>9.5497685185185185E-2</v>
      </c>
      <c r="CT482">
        <v>110</v>
      </c>
      <c r="CU482">
        <v>193</v>
      </c>
      <c r="CV482">
        <v>15</v>
      </c>
      <c r="CW482" t="s">
        <v>679</v>
      </c>
      <c r="CX482">
        <v>26896</v>
      </c>
      <c r="CY482">
        <v>0.13639999999999999</v>
      </c>
      <c r="CZ482">
        <v>1</v>
      </c>
      <c r="DA482">
        <v>6.6699999999999995E-2</v>
      </c>
      <c r="DB482">
        <v>656</v>
      </c>
      <c r="DC482">
        <v>656</v>
      </c>
      <c r="DD482">
        <v>2850</v>
      </c>
      <c r="DE482">
        <v>4.3445</v>
      </c>
      <c r="DG482">
        <v>76</v>
      </c>
      <c r="DH482">
        <v>2850</v>
      </c>
    </row>
    <row r="483" spans="85:112" x14ac:dyDescent="0.25">
      <c r="CG483" t="s">
        <v>639</v>
      </c>
      <c r="CH483" t="s">
        <v>2</v>
      </c>
      <c r="CI483" t="s">
        <v>13</v>
      </c>
      <c r="CJ483">
        <v>46120</v>
      </c>
      <c r="CK483">
        <v>1</v>
      </c>
      <c r="CL483">
        <v>1</v>
      </c>
      <c r="CM483">
        <v>1</v>
      </c>
      <c r="CP483">
        <v>2.7685185185185184E-2</v>
      </c>
      <c r="CQ483">
        <v>2.7685185185185184E-2</v>
      </c>
      <c r="CR483">
        <v>0.19540509259259259</v>
      </c>
      <c r="CS483">
        <v>9.5219907407407406E-2</v>
      </c>
      <c r="CT483">
        <v>95</v>
      </c>
      <c r="CU483">
        <v>163</v>
      </c>
      <c r="CV483">
        <v>8</v>
      </c>
      <c r="CW483">
        <v>1.625</v>
      </c>
      <c r="CX483">
        <v>55320</v>
      </c>
      <c r="CY483">
        <v>8.4199999999999997E-2</v>
      </c>
      <c r="DG483">
        <v>76</v>
      </c>
    </row>
    <row r="484" spans="85:112" x14ac:dyDescent="0.25">
      <c r="CG484" t="s">
        <v>639</v>
      </c>
      <c r="CH484" t="s">
        <v>2</v>
      </c>
      <c r="CI484" t="s">
        <v>42</v>
      </c>
      <c r="CJ484">
        <v>46120</v>
      </c>
      <c r="CK484">
        <v>1</v>
      </c>
      <c r="CL484">
        <v>1</v>
      </c>
      <c r="CM484">
        <v>1</v>
      </c>
      <c r="CP484">
        <v>1.1400462962962963E-2</v>
      </c>
      <c r="CQ484">
        <v>1.1400462962962963E-2</v>
      </c>
      <c r="CR484">
        <v>0.1857175925925926</v>
      </c>
      <c r="CS484">
        <v>0.11729166666666667</v>
      </c>
      <c r="CT484">
        <v>89</v>
      </c>
      <c r="CU484">
        <v>141</v>
      </c>
      <c r="CV484">
        <v>13</v>
      </c>
      <c r="CW484" t="s">
        <v>732</v>
      </c>
      <c r="CX484">
        <v>36829</v>
      </c>
      <c r="CY484">
        <v>0.14610000000000001</v>
      </c>
      <c r="CZ484">
        <v>1</v>
      </c>
      <c r="DA484">
        <v>7.6899999999999996E-2</v>
      </c>
      <c r="DB484">
        <v>525</v>
      </c>
      <c r="DC484">
        <v>525</v>
      </c>
      <c r="DG484">
        <v>76</v>
      </c>
    </row>
    <row r="485" spans="85:112" x14ac:dyDescent="0.25">
      <c r="CG485" t="s">
        <v>639</v>
      </c>
      <c r="CH485" t="s">
        <v>2</v>
      </c>
      <c r="CI485" t="s">
        <v>65</v>
      </c>
      <c r="CJ485">
        <v>46135</v>
      </c>
      <c r="CK485">
        <v>1</v>
      </c>
      <c r="CL485">
        <v>1</v>
      </c>
      <c r="CN485">
        <v>1</v>
      </c>
      <c r="CP485">
        <v>1.0416666666666667E-4</v>
      </c>
      <c r="CQ485">
        <v>1.0416666666666667E-4</v>
      </c>
      <c r="CR485">
        <v>0.21128472222222222</v>
      </c>
      <c r="CS485">
        <v>0.13515046296296296</v>
      </c>
      <c r="CT485">
        <v>38</v>
      </c>
      <c r="CU485">
        <v>90</v>
      </c>
      <c r="CV485">
        <v>8</v>
      </c>
      <c r="CW485">
        <v>1.375</v>
      </c>
      <c r="CX485">
        <v>34736</v>
      </c>
      <c r="CY485">
        <v>0.21049999999999999</v>
      </c>
      <c r="CZ485">
        <v>1</v>
      </c>
      <c r="DA485">
        <v>0.125</v>
      </c>
      <c r="DB485">
        <v>290</v>
      </c>
      <c r="DC485">
        <v>290</v>
      </c>
      <c r="DD485">
        <v>290</v>
      </c>
      <c r="DE485">
        <v>1</v>
      </c>
      <c r="DG485">
        <v>76</v>
      </c>
      <c r="DH485">
        <v>290</v>
      </c>
    </row>
    <row r="486" spans="85:112" x14ac:dyDescent="0.25">
      <c r="CG486" t="s">
        <v>639</v>
      </c>
      <c r="CH486" t="s">
        <v>2</v>
      </c>
      <c r="CI486" t="s">
        <v>65</v>
      </c>
      <c r="CJ486">
        <v>46139</v>
      </c>
      <c r="CK486">
        <v>1</v>
      </c>
      <c r="CL486">
        <v>1</v>
      </c>
      <c r="CM486">
        <v>1</v>
      </c>
      <c r="CP486">
        <v>1.6134259259259258E-2</v>
      </c>
      <c r="CQ486">
        <v>1.6134259259259258E-2</v>
      </c>
      <c r="CR486">
        <v>0.18773148148148147</v>
      </c>
      <c r="CS486">
        <v>0.1489699074074074</v>
      </c>
      <c r="CT486">
        <v>47</v>
      </c>
      <c r="CU486">
        <v>110</v>
      </c>
      <c r="CV486">
        <v>10</v>
      </c>
      <c r="CW486">
        <v>1.7</v>
      </c>
      <c r="CX486">
        <v>33522</v>
      </c>
      <c r="CY486">
        <v>0.21279999999999999</v>
      </c>
      <c r="CZ486">
        <v>1</v>
      </c>
      <c r="DA486">
        <v>0.1</v>
      </c>
      <c r="DB486">
        <v>265</v>
      </c>
      <c r="DC486">
        <v>265</v>
      </c>
      <c r="DG486">
        <v>76</v>
      </c>
    </row>
    <row r="487" spans="85:112" x14ac:dyDescent="0.25">
      <c r="CG487" t="s">
        <v>639</v>
      </c>
      <c r="CH487" t="s">
        <v>2</v>
      </c>
      <c r="CI487" t="s">
        <v>37</v>
      </c>
      <c r="CJ487">
        <v>46134</v>
      </c>
      <c r="CK487">
        <v>1</v>
      </c>
      <c r="CL487">
        <v>1</v>
      </c>
      <c r="CM487">
        <v>1</v>
      </c>
      <c r="CP487">
        <v>5.9606481481481481E-3</v>
      </c>
      <c r="CQ487">
        <v>5.9606481481481481E-3</v>
      </c>
      <c r="CR487">
        <v>0.18520833333333334</v>
      </c>
      <c r="CS487">
        <v>0.13517361111111112</v>
      </c>
      <c r="CT487">
        <v>92</v>
      </c>
      <c r="CU487">
        <v>105</v>
      </c>
      <c r="CV487">
        <v>13</v>
      </c>
      <c r="CW487" t="s">
        <v>739</v>
      </c>
      <c r="CX487">
        <v>22522</v>
      </c>
      <c r="CY487">
        <v>0.14130000000000001</v>
      </c>
      <c r="DG487">
        <v>76</v>
      </c>
    </row>
    <row r="488" spans="85:112" x14ac:dyDescent="0.25">
      <c r="CG488" t="s">
        <v>639</v>
      </c>
      <c r="CH488" t="s">
        <v>2</v>
      </c>
      <c r="CI488" t="s">
        <v>50</v>
      </c>
      <c r="CJ488">
        <v>46120</v>
      </c>
      <c r="CK488">
        <v>1</v>
      </c>
      <c r="CL488">
        <v>1</v>
      </c>
      <c r="CO488">
        <v>1</v>
      </c>
      <c r="CP488">
        <v>0</v>
      </c>
      <c r="CQ488">
        <v>0</v>
      </c>
      <c r="CR488">
        <v>0</v>
      </c>
      <c r="CS488">
        <v>0</v>
      </c>
      <c r="DG488">
        <v>76</v>
      </c>
    </row>
    <row r="489" spans="85:112" x14ac:dyDescent="0.25">
      <c r="CG489" t="s">
        <v>639</v>
      </c>
      <c r="CH489" t="s">
        <v>2</v>
      </c>
      <c r="CI489" t="s">
        <v>23</v>
      </c>
      <c r="CJ489">
        <v>46120</v>
      </c>
      <c r="CK489">
        <v>1</v>
      </c>
      <c r="CL489">
        <v>1</v>
      </c>
      <c r="CM489">
        <v>1</v>
      </c>
      <c r="CP489">
        <v>2.7708333333333335E-2</v>
      </c>
      <c r="CQ489">
        <v>2.7708333333333335E-2</v>
      </c>
      <c r="CR489">
        <v>0.20179398148148148</v>
      </c>
      <c r="CS489">
        <v>8.5127314814814808E-2</v>
      </c>
      <c r="CT489">
        <v>49</v>
      </c>
      <c r="CU489">
        <v>87</v>
      </c>
      <c r="CV489">
        <v>8</v>
      </c>
      <c r="CW489">
        <v>1.875</v>
      </c>
      <c r="CX489">
        <v>35895</v>
      </c>
      <c r="CY489">
        <v>0.1633</v>
      </c>
      <c r="DG489">
        <v>76</v>
      </c>
    </row>
    <row r="490" spans="85:112" x14ac:dyDescent="0.25">
      <c r="CG490" t="s">
        <v>639</v>
      </c>
      <c r="CH490" t="s">
        <v>2</v>
      </c>
      <c r="CI490" t="s">
        <v>25</v>
      </c>
      <c r="CJ490">
        <v>46134</v>
      </c>
      <c r="CK490">
        <v>1</v>
      </c>
      <c r="CL490">
        <v>1</v>
      </c>
      <c r="CM490">
        <v>1</v>
      </c>
      <c r="CP490">
        <v>1.2835648148148148E-2</v>
      </c>
      <c r="CQ490">
        <v>1.2835648148148148E-2</v>
      </c>
      <c r="CR490">
        <v>0.17126157407407408</v>
      </c>
      <c r="CS490">
        <v>0.15039351851851851</v>
      </c>
      <c r="CT490">
        <v>71</v>
      </c>
      <c r="CU490">
        <v>110</v>
      </c>
      <c r="CV490">
        <v>22</v>
      </c>
      <c r="CW490" t="s">
        <v>700</v>
      </c>
      <c r="CX490">
        <v>26924</v>
      </c>
      <c r="CY490">
        <v>0.30990000000000001</v>
      </c>
      <c r="DG490">
        <v>76</v>
      </c>
    </row>
    <row r="491" spans="85:112" x14ac:dyDescent="0.25">
      <c r="CG491" t="s">
        <v>639</v>
      </c>
      <c r="CH491" t="s">
        <v>6</v>
      </c>
      <c r="CI491" t="s">
        <v>105</v>
      </c>
      <c r="CJ491">
        <v>46127</v>
      </c>
      <c r="CK491">
        <v>1</v>
      </c>
      <c r="CL491">
        <v>1</v>
      </c>
      <c r="CN491">
        <v>1</v>
      </c>
      <c r="CP491">
        <v>4.2824074074074075E-4</v>
      </c>
      <c r="CQ491">
        <v>4.2824074074074075E-4</v>
      </c>
      <c r="CR491">
        <v>0.23417824074074073</v>
      </c>
      <c r="CS491">
        <v>0.10372685185185185</v>
      </c>
      <c r="CT491">
        <v>106</v>
      </c>
      <c r="CU491">
        <v>191</v>
      </c>
      <c r="CV491">
        <v>26</v>
      </c>
      <c r="CW491" t="s">
        <v>713</v>
      </c>
      <c r="CX491">
        <v>38859</v>
      </c>
      <c r="CY491">
        <v>0.24529999999999999</v>
      </c>
      <c r="CZ491">
        <v>1</v>
      </c>
      <c r="DA491">
        <v>3.85E-2</v>
      </c>
      <c r="DB491">
        <v>5000</v>
      </c>
      <c r="DC491">
        <v>5000</v>
      </c>
      <c r="DD491">
        <v>5000</v>
      </c>
      <c r="DE491">
        <v>1</v>
      </c>
      <c r="DF491">
        <v>0.38800000000000001</v>
      </c>
      <c r="DG491">
        <v>76</v>
      </c>
      <c r="DH491">
        <v>5000</v>
      </c>
    </row>
    <row r="492" spans="85:112" x14ac:dyDescent="0.25">
      <c r="CG492" t="s">
        <v>639</v>
      </c>
      <c r="CH492" t="s">
        <v>6</v>
      </c>
      <c r="CI492" t="s">
        <v>38</v>
      </c>
      <c r="CJ492">
        <v>46129</v>
      </c>
      <c r="CK492">
        <v>1</v>
      </c>
      <c r="CL492">
        <v>1</v>
      </c>
      <c r="CN492">
        <v>1</v>
      </c>
      <c r="CP492">
        <v>0</v>
      </c>
      <c r="CQ492">
        <v>0</v>
      </c>
      <c r="CR492">
        <v>0.23465277777777777</v>
      </c>
      <c r="CS492">
        <v>0.10401620370370371</v>
      </c>
      <c r="CT492">
        <v>116</v>
      </c>
      <c r="CU492">
        <v>187</v>
      </c>
      <c r="CV492">
        <v>30</v>
      </c>
      <c r="CW492">
        <v>1.8</v>
      </c>
      <c r="CX492">
        <v>13803</v>
      </c>
      <c r="CY492">
        <v>0.2586</v>
      </c>
      <c r="CZ492">
        <v>2</v>
      </c>
      <c r="DA492">
        <v>6.6699999999999995E-2</v>
      </c>
      <c r="DB492">
        <v>2300</v>
      </c>
      <c r="DC492">
        <v>1150</v>
      </c>
      <c r="DD492">
        <v>2300</v>
      </c>
      <c r="DE492">
        <v>1</v>
      </c>
      <c r="DF492">
        <v>0.15160000000000001</v>
      </c>
      <c r="DG492">
        <v>76</v>
      </c>
      <c r="DH492">
        <v>1150</v>
      </c>
    </row>
    <row r="493" spans="85:112" x14ac:dyDescent="0.25">
      <c r="CG493" t="s">
        <v>639</v>
      </c>
      <c r="CH493" t="s">
        <v>6</v>
      </c>
      <c r="CI493" t="s">
        <v>38</v>
      </c>
      <c r="CJ493">
        <v>46133</v>
      </c>
      <c r="CK493">
        <v>1</v>
      </c>
      <c r="CL493">
        <v>1</v>
      </c>
      <c r="CN493">
        <v>1</v>
      </c>
      <c r="CP493">
        <v>3.2754629629629631E-3</v>
      </c>
      <c r="CQ493">
        <v>3.2754629629629631E-3</v>
      </c>
      <c r="CR493">
        <v>0.28189814814814818</v>
      </c>
      <c r="CS493">
        <v>0.13599537037037038</v>
      </c>
      <c r="CT493">
        <v>164</v>
      </c>
      <c r="CU493">
        <v>238</v>
      </c>
      <c r="CV493">
        <v>54</v>
      </c>
      <c r="CW493" t="s">
        <v>720</v>
      </c>
      <c r="CX493">
        <v>34885</v>
      </c>
      <c r="CY493">
        <v>0.32929999999999998</v>
      </c>
      <c r="CZ493">
        <v>2</v>
      </c>
      <c r="DA493">
        <v>3.6999999999999998E-2</v>
      </c>
      <c r="DB493">
        <v>880</v>
      </c>
      <c r="DC493">
        <v>440</v>
      </c>
      <c r="DD493">
        <v>880</v>
      </c>
      <c r="DE493">
        <v>1</v>
      </c>
      <c r="DF493">
        <v>0.7</v>
      </c>
      <c r="DG493">
        <v>76</v>
      </c>
      <c r="DH493">
        <v>440</v>
      </c>
    </row>
    <row r="494" spans="85:112" x14ac:dyDescent="0.25">
      <c r="CG494" t="s">
        <v>639</v>
      </c>
      <c r="CH494" t="s">
        <v>6</v>
      </c>
      <c r="CI494" t="s">
        <v>38</v>
      </c>
      <c r="CJ494">
        <v>46139</v>
      </c>
      <c r="CK494">
        <v>1</v>
      </c>
      <c r="CL494">
        <v>1</v>
      </c>
      <c r="CP494">
        <v>3.9120370370370368E-3</v>
      </c>
      <c r="CQ494">
        <v>3.9120370370370368E-3</v>
      </c>
      <c r="CR494">
        <v>0.19505787037037037</v>
      </c>
      <c r="CS494">
        <v>0.15349537037037037</v>
      </c>
      <c r="CT494">
        <v>127</v>
      </c>
      <c r="CU494">
        <v>171</v>
      </c>
      <c r="CV494">
        <v>25</v>
      </c>
      <c r="CW494">
        <v>1.48</v>
      </c>
      <c r="CX494">
        <v>34337</v>
      </c>
      <c r="CY494">
        <v>0.19689999999999999</v>
      </c>
      <c r="CZ494">
        <v>1</v>
      </c>
      <c r="DA494">
        <v>0.04</v>
      </c>
      <c r="DB494">
        <v>2600</v>
      </c>
      <c r="DC494">
        <v>2600</v>
      </c>
      <c r="DD494">
        <v>2600</v>
      </c>
      <c r="DE494">
        <v>1</v>
      </c>
      <c r="DF494">
        <v>0.44009999999999999</v>
      </c>
      <c r="DG494">
        <v>76</v>
      </c>
      <c r="DH494">
        <v>2600</v>
      </c>
    </row>
    <row r="495" spans="85:112" x14ac:dyDescent="0.25">
      <c r="CG495" t="s">
        <v>639</v>
      </c>
      <c r="CH495" t="s">
        <v>6</v>
      </c>
      <c r="CI495" t="s">
        <v>11</v>
      </c>
      <c r="CJ495">
        <v>46120</v>
      </c>
      <c r="CK495">
        <v>1</v>
      </c>
      <c r="CL495">
        <v>1</v>
      </c>
      <c r="CN495">
        <v>1</v>
      </c>
      <c r="CP495">
        <v>3.4722222222222222E-5</v>
      </c>
      <c r="CQ495">
        <v>3.4722222222222222E-5</v>
      </c>
      <c r="CR495">
        <v>0.27012731481481483</v>
      </c>
      <c r="CS495">
        <v>7.7499999999999999E-2</v>
      </c>
      <c r="CT495">
        <v>163</v>
      </c>
      <c r="CU495">
        <v>275</v>
      </c>
      <c r="CV495">
        <v>19</v>
      </c>
      <c r="CW495" t="s">
        <v>696</v>
      </c>
      <c r="CX495">
        <v>23255</v>
      </c>
      <c r="CY495">
        <v>0.1166</v>
      </c>
      <c r="CZ495">
        <v>1</v>
      </c>
      <c r="DA495">
        <v>5.2600000000000001E-2</v>
      </c>
      <c r="DB495">
        <v>1000</v>
      </c>
      <c r="DC495">
        <v>1000</v>
      </c>
      <c r="DD495">
        <v>1000</v>
      </c>
      <c r="DE495">
        <v>1</v>
      </c>
      <c r="DG495">
        <v>76</v>
      </c>
      <c r="DH495">
        <v>1000</v>
      </c>
    </row>
    <row r="496" spans="85:112" x14ac:dyDescent="0.25">
      <c r="CG496" t="s">
        <v>639</v>
      </c>
      <c r="CH496" t="s">
        <v>6</v>
      </c>
      <c r="CI496" t="s">
        <v>11</v>
      </c>
      <c r="CJ496">
        <v>46133</v>
      </c>
      <c r="CK496">
        <v>1</v>
      </c>
      <c r="CL496">
        <v>1</v>
      </c>
      <c r="CN496">
        <v>1</v>
      </c>
      <c r="CP496">
        <v>8.1018518518518516E-5</v>
      </c>
      <c r="CQ496">
        <v>8.1018518518518516E-5</v>
      </c>
      <c r="CR496">
        <v>0.27394675925925926</v>
      </c>
      <c r="CS496">
        <v>0.15793981481481481</v>
      </c>
      <c r="CT496">
        <v>118</v>
      </c>
      <c r="CU496">
        <v>242</v>
      </c>
      <c r="CV496">
        <v>49</v>
      </c>
      <c r="CW496" t="s">
        <v>684</v>
      </c>
      <c r="CX496">
        <v>20729</v>
      </c>
      <c r="CY496">
        <v>0.4153</v>
      </c>
      <c r="CZ496">
        <v>3</v>
      </c>
      <c r="DA496">
        <v>6.1199999999999997E-2</v>
      </c>
      <c r="DB496">
        <v>3505</v>
      </c>
      <c r="DC496">
        <v>1168</v>
      </c>
      <c r="DD496">
        <v>3505</v>
      </c>
      <c r="DE496">
        <v>1</v>
      </c>
      <c r="DF496">
        <v>0.15920000000000001</v>
      </c>
      <c r="DG496">
        <v>76</v>
      </c>
      <c r="DH496">
        <v>1168</v>
      </c>
    </row>
    <row r="497" spans="85:112" x14ac:dyDescent="0.25">
      <c r="CG497" t="s">
        <v>639</v>
      </c>
      <c r="CH497" t="s">
        <v>6</v>
      </c>
      <c r="CI497" t="s">
        <v>11</v>
      </c>
      <c r="CJ497">
        <v>46139</v>
      </c>
      <c r="CK497">
        <v>1</v>
      </c>
      <c r="CL497">
        <v>1</v>
      </c>
      <c r="CN497">
        <v>1</v>
      </c>
      <c r="CP497">
        <v>7.7546296296296293E-4</v>
      </c>
      <c r="CQ497">
        <v>7.7546296296296293E-4</v>
      </c>
      <c r="CR497">
        <v>0.20673611111111112</v>
      </c>
      <c r="CS497">
        <v>0.14252314814814815</v>
      </c>
      <c r="CT497">
        <v>122</v>
      </c>
      <c r="CU497">
        <v>196</v>
      </c>
      <c r="CV497">
        <v>15</v>
      </c>
      <c r="CW497" t="s">
        <v>903</v>
      </c>
      <c r="CX497">
        <v>14926</v>
      </c>
      <c r="CY497">
        <v>0.123</v>
      </c>
      <c r="CZ497">
        <v>3</v>
      </c>
      <c r="DA497">
        <v>0.2</v>
      </c>
      <c r="DB497">
        <v>2011</v>
      </c>
      <c r="DC497">
        <v>670</v>
      </c>
      <c r="DD497">
        <v>1904</v>
      </c>
      <c r="DE497">
        <v>0.94679999999999997</v>
      </c>
      <c r="DF497">
        <v>0.23530000000000001</v>
      </c>
      <c r="DG497">
        <v>76</v>
      </c>
      <c r="DH497">
        <v>635</v>
      </c>
    </row>
    <row r="498" spans="85:112" x14ac:dyDescent="0.25">
      <c r="CG498" t="s">
        <v>639</v>
      </c>
      <c r="CH498" t="s">
        <v>6</v>
      </c>
      <c r="CI498" t="s">
        <v>11</v>
      </c>
      <c r="CJ498">
        <v>46140</v>
      </c>
      <c r="CK498">
        <v>1</v>
      </c>
      <c r="CL498">
        <v>1</v>
      </c>
      <c r="CN498">
        <v>1</v>
      </c>
      <c r="CP498">
        <v>2.5462962962962961E-4</v>
      </c>
      <c r="CQ498">
        <v>2.5462962962962961E-4</v>
      </c>
      <c r="CR498">
        <v>0.18230324074074075</v>
      </c>
      <c r="CS498">
        <v>0.16376157407407407</v>
      </c>
      <c r="CT498">
        <v>111</v>
      </c>
      <c r="CU498">
        <v>177</v>
      </c>
      <c r="CV498">
        <v>29</v>
      </c>
      <c r="CW498" t="s">
        <v>773</v>
      </c>
      <c r="CX498">
        <v>19703</v>
      </c>
      <c r="CY498">
        <v>0.26129999999999998</v>
      </c>
      <c r="CZ498">
        <v>1</v>
      </c>
      <c r="DA498">
        <v>3.4500000000000003E-2</v>
      </c>
      <c r="DB498">
        <v>1800</v>
      </c>
      <c r="DC498">
        <v>1800</v>
      </c>
      <c r="DD498">
        <v>1800</v>
      </c>
      <c r="DE498">
        <v>1</v>
      </c>
      <c r="DF498">
        <v>0.30940000000000001</v>
      </c>
      <c r="DG498">
        <v>76</v>
      </c>
      <c r="DH498">
        <v>1800</v>
      </c>
    </row>
    <row r="499" spans="85:112" x14ac:dyDescent="0.25">
      <c r="CG499" t="s">
        <v>639</v>
      </c>
      <c r="CH499" t="s">
        <v>6</v>
      </c>
      <c r="CI499" t="s">
        <v>97</v>
      </c>
      <c r="CJ499">
        <v>46126</v>
      </c>
      <c r="CK499">
        <v>1</v>
      </c>
      <c r="CL499">
        <v>1</v>
      </c>
      <c r="CN499">
        <v>1</v>
      </c>
      <c r="CP499">
        <v>3.4722222222222222E-5</v>
      </c>
      <c r="CQ499">
        <v>3.4722222222222222E-5</v>
      </c>
      <c r="CR499">
        <v>0.26221064814814815</v>
      </c>
      <c r="CS499">
        <v>0.11958333333333333</v>
      </c>
      <c r="CT499">
        <v>157</v>
      </c>
      <c r="CU499">
        <v>265</v>
      </c>
      <c r="CV499">
        <v>27</v>
      </c>
      <c r="CW499" t="s">
        <v>695</v>
      </c>
      <c r="CX499">
        <v>19946</v>
      </c>
      <c r="CY499">
        <v>0.17199999999999999</v>
      </c>
      <c r="CZ499">
        <v>2</v>
      </c>
      <c r="DA499">
        <v>7.4099999999999999E-2</v>
      </c>
      <c r="DB499">
        <v>400</v>
      </c>
      <c r="DC499">
        <v>200</v>
      </c>
      <c r="DD499">
        <v>130</v>
      </c>
      <c r="DE499">
        <v>0.32500000000000001</v>
      </c>
      <c r="DF499">
        <v>0.2545</v>
      </c>
      <c r="DG499">
        <v>76</v>
      </c>
      <c r="DH499">
        <v>130</v>
      </c>
    </row>
    <row r="500" spans="85:112" x14ac:dyDescent="0.25">
      <c r="CG500" t="s">
        <v>639</v>
      </c>
      <c r="CH500" t="s">
        <v>6</v>
      </c>
      <c r="CI500" t="s">
        <v>97</v>
      </c>
      <c r="CJ500">
        <v>46135</v>
      </c>
      <c r="CK500">
        <v>1</v>
      </c>
      <c r="CL500">
        <v>1</v>
      </c>
      <c r="CN500">
        <v>1</v>
      </c>
      <c r="CP500">
        <v>4.6296296296296294E-5</v>
      </c>
      <c r="CQ500">
        <v>4.6296296296296294E-5</v>
      </c>
      <c r="CR500">
        <v>0.1771875</v>
      </c>
      <c r="CS500">
        <v>0.15403935185185186</v>
      </c>
      <c r="CT500">
        <v>79</v>
      </c>
      <c r="CU500">
        <v>127</v>
      </c>
      <c r="CV500">
        <v>20</v>
      </c>
      <c r="CW500">
        <v>1.9</v>
      </c>
      <c r="CX500">
        <v>13394</v>
      </c>
      <c r="CY500">
        <v>0.25319999999999998</v>
      </c>
      <c r="CZ500">
        <v>1</v>
      </c>
      <c r="DA500">
        <v>0.05</v>
      </c>
      <c r="DB500">
        <v>1935</v>
      </c>
      <c r="DC500">
        <v>1935</v>
      </c>
      <c r="DD500">
        <v>1935</v>
      </c>
      <c r="DE500">
        <v>1</v>
      </c>
      <c r="DG500">
        <v>76</v>
      </c>
      <c r="DH500">
        <v>1935</v>
      </c>
    </row>
    <row r="501" spans="85:112" x14ac:dyDescent="0.25">
      <c r="CG501" t="s">
        <v>639</v>
      </c>
      <c r="CH501" t="s">
        <v>6</v>
      </c>
      <c r="CI501" t="s">
        <v>76</v>
      </c>
      <c r="CJ501">
        <v>46113</v>
      </c>
      <c r="CK501">
        <v>1</v>
      </c>
      <c r="CL501">
        <v>1</v>
      </c>
      <c r="CN501">
        <v>1</v>
      </c>
      <c r="CP501">
        <v>6.9444444444444444E-5</v>
      </c>
      <c r="CQ501">
        <v>6.9444444444444444E-5</v>
      </c>
      <c r="CR501">
        <v>0.20484953703703704</v>
      </c>
      <c r="CS501">
        <v>7.5891203703703697E-2</v>
      </c>
      <c r="CT501">
        <v>57</v>
      </c>
      <c r="CU501">
        <v>88</v>
      </c>
      <c r="CV501">
        <v>33</v>
      </c>
      <c r="CW501" t="s">
        <v>700</v>
      </c>
      <c r="CX501">
        <v>13000</v>
      </c>
      <c r="CY501">
        <v>0.57889999999999997</v>
      </c>
      <c r="CZ501">
        <v>8</v>
      </c>
      <c r="DA501">
        <v>0.2424</v>
      </c>
      <c r="DB501">
        <v>7092</v>
      </c>
      <c r="DC501">
        <v>886</v>
      </c>
      <c r="DD501">
        <v>6712</v>
      </c>
      <c r="DE501">
        <v>0.94650000000000001</v>
      </c>
      <c r="DF501">
        <v>0.72529999999999994</v>
      </c>
      <c r="DG501">
        <v>76</v>
      </c>
      <c r="DH501">
        <v>959</v>
      </c>
    </row>
    <row r="502" spans="85:112" x14ac:dyDescent="0.25">
      <c r="CG502" t="s">
        <v>639</v>
      </c>
      <c r="CH502" t="s">
        <v>6</v>
      </c>
      <c r="CI502" t="s">
        <v>76</v>
      </c>
      <c r="CJ502">
        <v>46125</v>
      </c>
      <c r="CK502">
        <v>1</v>
      </c>
      <c r="CL502">
        <v>1</v>
      </c>
      <c r="CM502">
        <v>1</v>
      </c>
      <c r="CP502">
        <v>1.337962962962963E-2</v>
      </c>
      <c r="CQ502">
        <v>1.337962962962963E-2</v>
      </c>
      <c r="CR502">
        <v>0.2489699074074074</v>
      </c>
      <c r="CS502">
        <v>6.5706018518518525E-2</v>
      </c>
      <c r="CT502">
        <v>111</v>
      </c>
      <c r="CU502">
        <v>172</v>
      </c>
      <c r="CV502">
        <v>46</v>
      </c>
      <c r="CW502" t="s">
        <v>1040</v>
      </c>
      <c r="CX502">
        <v>15146</v>
      </c>
      <c r="CY502">
        <v>0.41439999999999999</v>
      </c>
      <c r="CZ502">
        <v>2</v>
      </c>
      <c r="DA502">
        <v>4.3499999999999997E-2</v>
      </c>
      <c r="DB502">
        <v>12321</v>
      </c>
      <c r="DC502">
        <v>6161</v>
      </c>
      <c r="DD502">
        <v>12321</v>
      </c>
      <c r="DE502">
        <v>1</v>
      </c>
      <c r="DF502">
        <v>0.32879999999999998</v>
      </c>
      <c r="DG502">
        <v>76</v>
      </c>
      <c r="DH502">
        <v>6161</v>
      </c>
    </row>
    <row r="503" spans="85:112" x14ac:dyDescent="0.25">
      <c r="CG503" t="s">
        <v>639</v>
      </c>
      <c r="CH503" t="s">
        <v>6</v>
      </c>
      <c r="CI503" t="s">
        <v>76</v>
      </c>
      <c r="CJ503">
        <v>46129</v>
      </c>
      <c r="CK503">
        <v>1</v>
      </c>
      <c r="CL503">
        <v>1</v>
      </c>
      <c r="CN503">
        <v>1</v>
      </c>
      <c r="CP503">
        <v>1.8518518518518518E-4</v>
      </c>
      <c r="CQ503">
        <v>1.8518518518518518E-4</v>
      </c>
      <c r="CR503">
        <v>0.16700231481481481</v>
      </c>
      <c r="CS503">
        <v>0.14576388888888889</v>
      </c>
      <c r="CT503">
        <v>104</v>
      </c>
      <c r="CU503">
        <v>157</v>
      </c>
      <c r="CV503">
        <v>21</v>
      </c>
      <c r="CW503" t="s">
        <v>881</v>
      </c>
      <c r="CX503">
        <v>23653</v>
      </c>
      <c r="CY503">
        <v>0.2019</v>
      </c>
      <c r="CZ503">
        <v>2</v>
      </c>
      <c r="DA503">
        <v>9.5200000000000007E-2</v>
      </c>
      <c r="DB503">
        <v>6250</v>
      </c>
      <c r="DC503">
        <v>3125</v>
      </c>
      <c r="DD503">
        <v>6000</v>
      </c>
      <c r="DE503">
        <v>0.96</v>
      </c>
      <c r="DF503">
        <v>0.1915</v>
      </c>
      <c r="DG503">
        <v>76</v>
      </c>
      <c r="DH503">
        <v>6000</v>
      </c>
    </row>
    <row r="504" spans="85:112" x14ac:dyDescent="0.25">
      <c r="CG504" t="s">
        <v>639</v>
      </c>
      <c r="CH504" t="s">
        <v>7</v>
      </c>
      <c r="CI504" t="s">
        <v>109</v>
      </c>
      <c r="CJ504">
        <v>46121</v>
      </c>
      <c r="CK504">
        <v>1</v>
      </c>
      <c r="CL504">
        <v>1</v>
      </c>
      <c r="CN504">
        <v>1</v>
      </c>
      <c r="CP504">
        <v>1.712962962962963E-3</v>
      </c>
      <c r="CQ504">
        <v>1.712962962962963E-3</v>
      </c>
      <c r="CR504">
        <v>0.30528935185185185</v>
      </c>
      <c r="CS504">
        <v>0.10743055555555556</v>
      </c>
      <c r="CT504">
        <v>81</v>
      </c>
      <c r="CU504">
        <v>142</v>
      </c>
      <c r="CV504">
        <v>13</v>
      </c>
      <c r="CW504" t="s">
        <v>792</v>
      </c>
      <c r="CX504">
        <v>13371</v>
      </c>
      <c r="CY504">
        <v>0.1605</v>
      </c>
      <c r="CZ504">
        <v>1</v>
      </c>
      <c r="DA504">
        <v>7.6899999999999996E-2</v>
      </c>
      <c r="DB504">
        <v>488</v>
      </c>
      <c r="DC504">
        <v>488</v>
      </c>
      <c r="DG504">
        <v>76</v>
      </c>
    </row>
    <row r="505" spans="85:112" x14ac:dyDescent="0.25">
      <c r="CG505" t="s">
        <v>639</v>
      </c>
      <c r="CH505" t="s">
        <v>7</v>
      </c>
      <c r="CI505" t="s">
        <v>109</v>
      </c>
      <c r="CJ505">
        <v>46125</v>
      </c>
      <c r="CK505">
        <v>1</v>
      </c>
      <c r="CL505">
        <v>1</v>
      </c>
      <c r="CM505">
        <v>1</v>
      </c>
      <c r="CP505">
        <v>1.0011574074074074E-2</v>
      </c>
      <c r="CQ505">
        <v>1.0011574074074074E-2</v>
      </c>
      <c r="CR505">
        <v>0.19829861111111111</v>
      </c>
      <c r="CS505">
        <v>0.13541666666666666</v>
      </c>
      <c r="CT505">
        <v>79</v>
      </c>
      <c r="CU505">
        <v>123</v>
      </c>
      <c r="CV505">
        <v>22</v>
      </c>
      <c r="CW505" t="s">
        <v>852</v>
      </c>
      <c r="CX505">
        <v>18200</v>
      </c>
      <c r="CY505">
        <v>0.27850000000000003</v>
      </c>
      <c r="CZ505">
        <v>1</v>
      </c>
      <c r="DA505">
        <v>4.5499999999999999E-2</v>
      </c>
      <c r="DB505">
        <v>1300</v>
      </c>
      <c r="DC505">
        <v>1300</v>
      </c>
      <c r="DG505">
        <v>76</v>
      </c>
    </row>
    <row r="506" spans="85:112" x14ac:dyDescent="0.25">
      <c r="CG506" t="s">
        <v>639</v>
      </c>
      <c r="CH506" t="s">
        <v>7</v>
      </c>
      <c r="CI506" t="s">
        <v>109</v>
      </c>
      <c r="CJ506">
        <v>46129</v>
      </c>
      <c r="CK506">
        <v>1</v>
      </c>
      <c r="CL506">
        <v>1</v>
      </c>
      <c r="CM506">
        <v>1</v>
      </c>
      <c r="CP506">
        <v>7.0717592592592594E-3</v>
      </c>
      <c r="CQ506">
        <v>7.0717592592592594E-3</v>
      </c>
      <c r="CR506">
        <v>0.16186342592592592</v>
      </c>
      <c r="CS506">
        <v>0.12179398148148148</v>
      </c>
      <c r="CT506">
        <v>65</v>
      </c>
      <c r="CU506">
        <v>125</v>
      </c>
      <c r="CV506">
        <v>22</v>
      </c>
      <c r="CW506">
        <v>1.5</v>
      </c>
      <c r="CX506">
        <v>26165</v>
      </c>
      <c r="CY506">
        <v>0.33850000000000002</v>
      </c>
      <c r="CZ506">
        <v>1</v>
      </c>
      <c r="DA506">
        <v>4.5499999999999999E-2</v>
      </c>
      <c r="DB506">
        <v>488</v>
      </c>
      <c r="DC506">
        <v>488</v>
      </c>
      <c r="DG506">
        <v>76</v>
      </c>
    </row>
    <row r="507" spans="85:112" x14ac:dyDescent="0.25">
      <c r="CG507" t="s">
        <v>639</v>
      </c>
      <c r="CH507" t="s">
        <v>7</v>
      </c>
      <c r="CI507" t="s">
        <v>109</v>
      </c>
      <c r="CJ507">
        <v>46134</v>
      </c>
      <c r="CK507">
        <v>1</v>
      </c>
      <c r="CL507">
        <v>1</v>
      </c>
      <c r="CM507">
        <v>1</v>
      </c>
      <c r="CP507">
        <v>7.7546296296296295E-3</v>
      </c>
      <c r="CQ507">
        <v>7.7546296296296295E-3</v>
      </c>
      <c r="CR507">
        <v>0.18038194444444444</v>
      </c>
      <c r="CS507">
        <v>0.14113425925925926</v>
      </c>
      <c r="CT507">
        <v>81</v>
      </c>
      <c r="CU507">
        <v>137</v>
      </c>
      <c r="CV507">
        <v>17</v>
      </c>
      <c r="CW507" t="s">
        <v>844</v>
      </c>
      <c r="CX507">
        <v>23576</v>
      </c>
      <c r="CY507">
        <v>0.2099</v>
      </c>
      <c r="DG507">
        <v>76</v>
      </c>
    </row>
    <row r="508" spans="85:112" x14ac:dyDescent="0.25">
      <c r="CG508" t="s">
        <v>639</v>
      </c>
      <c r="CH508" t="s">
        <v>7</v>
      </c>
      <c r="CI508" t="s">
        <v>109</v>
      </c>
      <c r="CJ508">
        <v>46142</v>
      </c>
      <c r="CK508">
        <v>1</v>
      </c>
      <c r="CL508">
        <v>1</v>
      </c>
      <c r="CM508">
        <v>1</v>
      </c>
      <c r="CP508">
        <v>4.6990740740740743E-3</v>
      </c>
      <c r="CQ508">
        <v>4.6990740740740743E-3</v>
      </c>
      <c r="CR508">
        <v>0.18944444444444444</v>
      </c>
      <c r="CS508">
        <v>0.1932638888888889</v>
      </c>
      <c r="CT508">
        <v>89</v>
      </c>
      <c r="CU508">
        <v>202</v>
      </c>
      <c r="CV508">
        <v>23</v>
      </c>
      <c r="CW508" t="s">
        <v>859</v>
      </c>
      <c r="CX508">
        <v>34541</v>
      </c>
      <c r="CY508">
        <v>0.25840000000000002</v>
      </c>
      <c r="CZ508">
        <v>1</v>
      </c>
      <c r="DA508">
        <v>4.3499999999999997E-2</v>
      </c>
      <c r="DB508">
        <v>1000</v>
      </c>
      <c r="DC508">
        <v>1000</v>
      </c>
      <c r="DD508">
        <v>1000</v>
      </c>
      <c r="DE508">
        <v>1</v>
      </c>
      <c r="DG508">
        <v>76</v>
      </c>
      <c r="DH508">
        <v>1000</v>
      </c>
    </row>
    <row r="509" spans="85:112" x14ac:dyDescent="0.25">
      <c r="CG509" t="s">
        <v>639</v>
      </c>
      <c r="CH509" t="s">
        <v>7</v>
      </c>
      <c r="CI509" t="s">
        <v>599</v>
      </c>
      <c r="CJ509">
        <v>46128</v>
      </c>
      <c r="CK509">
        <v>1</v>
      </c>
      <c r="CL509">
        <v>1</v>
      </c>
      <c r="CM509">
        <v>1</v>
      </c>
      <c r="CP509">
        <v>1.3078703703703703E-2</v>
      </c>
      <c r="CQ509">
        <v>1.3078703703703703E-2</v>
      </c>
      <c r="CR509">
        <v>0.25120370370370371</v>
      </c>
      <c r="CS509">
        <v>0.11980324074074074</v>
      </c>
      <c r="CT509">
        <v>194</v>
      </c>
      <c r="CU509">
        <v>263</v>
      </c>
      <c r="CV509">
        <v>45</v>
      </c>
      <c r="CW509">
        <v>1.8</v>
      </c>
      <c r="CX509">
        <v>7497</v>
      </c>
      <c r="CY509">
        <v>0.23200000000000001</v>
      </c>
      <c r="CZ509">
        <v>1</v>
      </c>
      <c r="DA509">
        <v>2.2200000000000001E-2</v>
      </c>
      <c r="DB509">
        <v>150</v>
      </c>
      <c r="DC509">
        <v>150</v>
      </c>
      <c r="DD509">
        <v>150</v>
      </c>
      <c r="DE509">
        <v>1</v>
      </c>
      <c r="DF509">
        <v>0.40010000000000001</v>
      </c>
      <c r="DG509">
        <v>76</v>
      </c>
      <c r="DH509">
        <v>150</v>
      </c>
    </row>
    <row r="510" spans="85:112" x14ac:dyDescent="0.25">
      <c r="CG510" t="s">
        <v>639</v>
      </c>
      <c r="CH510" t="s">
        <v>7</v>
      </c>
      <c r="CI510" t="s">
        <v>599</v>
      </c>
      <c r="CJ510">
        <v>46135</v>
      </c>
      <c r="CK510">
        <v>1</v>
      </c>
      <c r="CL510">
        <v>1</v>
      </c>
      <c r="CM510">
        <v>1</v>
      </c>
      <c r="CP510">
        <v>1.2314814814814815E-2</v>
      </c>
      <c r="CQ510">
        <v>1.2314814814814815E-2</v>
      </c>
      <c r="CR510">
        <v>0.19819444444444445</v>
      </c>
      <c r="CS510">
        <v>0.12663194444444445</v>
      </c>
      <c r="CT510">
        <v>106</v>
      </c>
      <c r="CU510">
        <v>166</v>
      </c>
      <c r="CV510">
        <v>18</v>
      </c>
      <c r="CW510" t="s">
        <v>754</v>
      </c>
      <c r="CX510">
        <v>10906</v>
      </c>
      <c r="CY510">
        <v>0.16980000000000001</v>
      </c>
      <c r="CZ510">
        <v>1</v>
      </c>
      <c r="DA510">
        <v>5.5599999999999997E-2</v>
      </c>
      <c r="DB510">
        <v>215</v>
      </c>
      <c r="DC510">
        <v>215</v>
      </c>
      <c r="DG510">
        <v>76</v>
      </c>
    </row>
    <row r="511" spans="85:112" x14ac:dyDescent="0.25">
      <c r="CG511" t="s">
        <v>639</v>
      </c>
      <c r="CH511" t="s">
        <v>7</v>
      </c>
      <c r="CI511" t="s">
        <v>565</v>
      </c>
      <c r="CJ511">
        <v>46127</v>
      </c>
      <c r="CK511">
        <v>1</v>
      </c>
      <c r="CL511">
        <v>1</v>
      </c>
      <c r="CO511">
        <v>1</v>
      </c>
      <c r="CP511">
        <v>0</v>
      </c>
      <c r="CQ511">
        <v>0</v>
      </c>
      <c r="CR511">
        <v>0</v>
      </c>
      <c r="CS511">
        <v>0</v>
      </c>
      <c r="DG511">
        <v>76</v>
      </c>
    </row>
    <row r="512" spans="85:112" x14ac:dyDescent="0.25">
      <c r="CG512" t="s">
        <v>639</v>
      </c>
      <c r="CH512" t="s">
        <v>7</v>
      </c>
      <c r="CI512" t="s">
        <v>566</v>
      </c>
      <c r="CJ512">
        <v>46118</v>
      </c>
      <c r="CK512">
        <v>1</v>
      </c>
      <c r="CL512">
        <v>1</v>
      </c>
      <c r="CM512">
        <v>1</v>
      </c>
      <c r="CP512">
        <v>1.0208333333333333E-2</v>
      </c>
      <c r="CQ512">
        <v>1.0208333333333333E-2</v>
      </c>
      <c r="CR512">
        <v>0.23774305555555555</v>
      </c>
      <c r="CS512">
        <v>0.1037037037037037</v>
      </c>
      <c r="CT512">
        <v>168</v>
      </c>
      <c r="CU512">
        <v>394</v>
      </c>
      <c r="CV512">
        <v>78</v>
      </c>
      <c r="CW512" t="s">
        <v>1041</v>
      </c>
      <c r="CX512">
        <v>6361</v>
      </c>
      <c r="CY512">
        <v>0.46429999999999999</v>
      </c>
      <c r="CZ512">
        <v>1</v>
      </c>
      <c r="DA512">
        <v>1.2800000000000001E-2</v>
      </c>
      <c r="DB512">
        <v>200</v>
      </c>
      <c r="DC512">
        <v>200</v>
      </c>
      <c r="DD512">
        <v>200</v>
      </c>
      <c r="DE512">
        <v>1</v>
      </c>
      <c r="DF512">
        <v>0.2147</v>
      </c>
      <c r="DG512">
        <v>76</v>
      </c>
      <c r="DH512">
        <v>200</v>
      </c>
    </row>
    <row r="513" spans="85:112" x14ac:dyDescent="0.25">
      <c r="CG513" t="s">
        <v>639</v>
      </c>
      <c r="CH513" t="s">
        <v>7</v>
      </c>
      <c r="CI513" t="s">
        <v>566</v>
      </c>
      <c r="CJ513">
        <v>46127</v>
      </c>
      <c r="CK513">
        <v>1</v>
      </c>
      <c r="CL513">
        <v>1</v>
      </c>
      <c r="CM513">
        <v>1</v>
      </c>
      <c r="CP513">
        <v>6.875E-3</v>
      </c>
      <c r="CQ513">
        <v>6.875E-3</v>
      </c>
      <c r="CR513">
        <v>0.1509375</v>
      </c>
      <c r="CS513">
        <v>0.200625</v>
      </c>
      <c r="CT513">
        <v>132</v>
      </c>
      <c r="CU513">
        <v>248</v>
      </c>
      <c r="CV513">
        <v>35</v>
      </c>
      <c r="CW513">
        <v>1.8</v>
      </c>
      <c r="CX513">
        <v>10031</v>
      </c>
      <c r="CY513">
        <v>0.26519999999999999</v>
      </c>
      <c r="DG513">
        <v>76</v>
      </c>
    </row>
    <row r="514" spans="85:112" x14ac:dyDescent="0.25">
      <c r="CG514" t="s">
        <v>639</v>
      </c>
      <c r="CH514" t="s">
        <v>7</v>
      </c>
      <c r="CI514" t="s">
        <v>566</v>
      </c>
      <c r="CJ514">
        <v>46134</v>
      </c>
      <c r="CK514">
        <v>1</v>
      </c>
      <c r="CL514">
        <v>1</v>
      </c>
      <c r="CM514">
        <v>1</v>
      </c>
      <c r="CP514">
        <v>6.9444444444444441E-3</v>
      </c>
      <c r="CQ514">
        <v>6.9444444444444441E-3</v>
      </c>
      <c r="CR514">
        <v>0.13430555555555557</v>
      </c>
      <c r="CS514">
        <v>0.20520833333333333</v>
      </c>
      <c r="CT514">
        <v>105</v>
      </c>
      <c r="CU514">
        <v>205</v>
      </c>
      <c r="CV514">
        <v>26</v>
      </c>
      <c r="CW514">
        <v>1.5</v>
      </c>
      <c r="CX514">
        <v>11922</v>
      </c>
      <c r="CY514">
        <v>0.24759999999999999</v>
      </c>
      <c r="DG514">
        <v>76</v>
      </c>
    </row>
    <row r="515" spans="85:112" x14ac:dyDescent="0.25">
      <c r="CG515" t="s">
        <v>639</v>
      </c>
      <c r="CH515" t="s">
        <v>7</v>
      </c>
      <c r="CI515" t="s">
        <v>566</v>
      </c>
      <c r="CJ515">
        <v>46141</v>
      </c>
      <c r="CK515">
        <v>1</v>
      </c>
      <c r="CL515">
        <v>1</v>
      </c>
      <c r="CM515">
        <v>1</v>
      </c>
      <c r="CP515">
        <v>7.6157407407407406E-3</v>
      </c>
      <c r="CQ515">
        <v>7.6157407407407406E-3</v>
      </c>
      <c r="CR515">
        <v>0.15761574074074075</v>
      </c>
      <c r="CS515">
        <v>0.1950462962962963</v>
      </c>
      <c r="CT515">
        <v>124</v>
      </c>
      <c r="CU515">
        <v>238</v>
      </c>
      <c r="CV515">
        <v>29</v>
      </c>
      <c r="CW515" t="s">
        <v>773</v>
      </c>
      <c r="CX515">
        <v>15320</v>
      </c>
      <c r="CY515">
        <v>0.2339</v>
      </c>
      <c r="CZ515">
        <v>1</v>
      </c>
      <c r="DA515">
        <v>3.4500000000000003E-2</v>
      </c>
      <c r="DB515">
        <v>200</v>
      </c>
      <c r="DC515">
        <v>200</v>
      </c>
      <c r="DG515">
        <v>76</v>
      </c>
    </row>
    <row r="516" spans="85:112" x14ac:dyDescent="0.25">
      <c r="CG516" t="s">
        <v>639</v>
      </c>
      <c r="CH516" t="s">
        <v>7</v>
      </c>
      <c r="CI516" t="s">
        <v>557</v>
      </c>
      <c r="CJ516">
        <v>46127</v>
      </c>
      <c r="CK516">
        <v>1</v>
      </c>
      <c r="CL516">
        <v>1</v>
      </c>
      <c r="CM516">
        <v>1</v>
      </c>
      <c r="CP516">
        <v>5.0462962962962961E-3</v>
      </c>
      <c r="CQ516">
        <v>5.0462962962962961E-3</v>
      </c>
      <c r="CR516">
        <v>0.16934027777777777</v>
      </c>
      <c r="CS516">
        <v>0.15996527777777778</v>
      </c>
      <c r="CT516">
        <v>83</v>
      </c>
      <c r="CU516">
        <v>172</v>
      </c>
      <c r="CV516">
        <v>28</v>
      </c>
      <c r="CW516" t="s">
        <v>767</v>
      </c>
      <c r="CX516">
        <v>10969</v>
      </c>
      <c r="CY516">
        <v>0.33729999999999999</v>
      </c>
      <c r="CZ516">
        <v>1</v>
      </c>
      <c r="DA516">
        <v>3.5700000000000003E-2</v>
      </c>
      <c r="DB516">
        <v>75</v>
      </c>
      <c r="DC516">
        <v>75</v>
      </c>
      <c r="DG516">
        <v>76</v>
      </c>
    </row>
    <row r="517" spans="85:112" x14ac:dyDescent="0.25">
      <c r="CG517" t="s">
        <v>639</v>
      </c>
      <c r="CH517" t="s">
        <v>3</v>
      </c>
      <c r="CI517" t="s">
        <v>58</v>
      </c>
      <c r="CJ517">
        <v>46113</v>
      </c>
      <c r="CK517">
        <v>1</v>
      </c>
      <c r="CL517">
        <v>1</v>
      </c>
      <c r="CN517">
        <v>1</v>
      </c>
      <c r="CP517">
        <v>1.8518518518518518E-4</v>
      </c>
      <c r="CQ517">
        <v>1.8518518518518518E-4</v>
      </c>
      <c r="CR517">
        <v>0.28244212962962961</v>
      </c>
      <c r="CS517">
        <v>5.9606481481481483E-2</v>
      </c>
      <c r="CT517">
        <v>125</v>
      </c>
      <c r="CU517">
        <v>216</v>
      </c>
      <c r="CV517">
        <v>43</v>
      </c>
      <c r="CW517" t="s">
        <v>1042</v>
      </c>
      <c r="CX517">
        <v>21255</v>
      </c>
      <c r="CY517">
        <v>0.34399999999999997</v>
      </c>
      <c r="CZ517">
        <v>1</v>
      </c>
      <c r="DA517">
        <v>2.3300000000000001E-2</v>
      </c>
      <c r="DB517">
        <v>250</v>
      </c>
      <c r="DC517">
        <v>250</v>
      </c>
      <c r="DD517">
        <v>250</v>
      </c>
      <c r="DE517">
        <v>1</v>
      </c>
      <c r="DF517">
        <v>0.74339999999999995</v>
      </c>
      <c r="DG517">
        <v>76</v>
      </c>
      <c r="DH517">
        <v>250</v>
      </c>
    </row>
    <row r="518" spans="85:112" x14ac:dyDescent="0.25">
      <c r="CG518" t="s">
        <v>639</v>
      </c>
      <c r="CH518" t="s">
        <v>3</v>
      </c>
      <c r="CI518" t="s">
        <v>85</v>
      </c>
      <c r="CJ518">
        <v>46129</v>
      </c>
      <c r="CK518">
        <v>1</v>
      </c>
      <c r="CL518">
        <v>1</v>
      </c>
      <c r="CM518">
        <v>1</v>
      </c>
      <c r="CP518">
        <v>1.3460648148148149E-2</v>
      </c>
      <c r="CQ518">
        <v>1.3460648148148149E-2</v>
      </c>
      <c r="CR518">
        <v>0.21148148148148149</v>
      </c>
      <c r="CS518">
        <v>6.0358796296296299E-2</v>
      </c>
      <c r="CT518">
        <v>68</v>
      </c>
      <c r="CU518">
        <v>153</v>
      </c>
      <c r="CV518">
        <v>31</v>
      </c>
      <c r="CW518" t="s">
        <v>838</v>
      </c>
      <c r="CX518">
        <v>30622</v>
      </c>
      <c r="CY518">
        <v>0.45590000000000003</v>
      </c>
      <c r="CZ518">
        <v>1</v>
      </c>
      <c r="DA518">
        <v>3.2300000000000002E-2</v>
      </c>
      <c r="DB518">
        <v>10500</v>
      </c>
      <c r="DC518">
        <v>10500</v>
      </c>
      <c r="DD518">
        <v>10500</v>
      </c>
      <c r="DE518">
        <v>1</v>
      </c>
      <c r="DF518">
        <v>9.8699999999999996E-2</v>
      </c>
      <c r="DG518">
        <v>76</v>
      </c>
      <c r="DH518">
        <v>10500</v>
      </c>
    </row>
    <row r="519" spans="85:112" x14ac:dyDescent="0.25">
      <c r="CG519" t="s">
        <v>639</v>
      </c>
      <c r="CH519" t="s">
        <v>3</v>
      </c>
      <c r="CI519" t="s">
        <v>85</v>
      </c>
      <c r="CJ519">
        <v>46139</v>
      </c>
      <c r="CK519">
        <v>1</v>
      </c>
      <c r="CL519">
        <v>1</v>
      </c>
      <c r="CN519">
        <v>1</v>
      </c>
      <c r="CP519">
        <v>1.3888888888888889E-4</v>
      </c>
      <c r="CQ519">
        <v>1.3888888888888889E-4</v>
      </c>
      <c r="CR519">
        <v>0.19761574074074073</v>
      </c>
      <c r="CS519">
        <v>0.14445601851851853</v>
      </c>
      <c r="CT519">
        <v>81</v>
      </c>
      <c r="CU519">
        <v>187</v>
      </c>
      <c r="CV519">
        <v>25</v>
      </c>
      <c r="CW519">
        <v>2.08</v>
      </c>
      <c r="CX519">
        <v>22903</v>
      </c>
      <c r="CY519">
        <v>0.30859999999999999</v>
      </c>
      <c r="CZ519">
        <v>1</v>
      </c>
      <c r="DA519">
        <v>0.04</v>
      </c>
      <c r="DB519">
        <v>4600</v>
      </c>
      <c r="DC519">
        <v>4600</v>
      </c>
      <c r="DD519">
        <v>4600</v>
      </c>
      <c r="DE519">
        <v>1</v>
      </c>
      <c r="DF519">
        <v>9.5200000000000007E-2</v>
      </c>
      <c r="DG519">
        <v>76</v>
      </c>
      <c r="DH519">
        <v>4600</v>
      </c>
    </row>
    <row r="520" spans="85:112" x14ac:dyDescent="0.25">
      <c r="CG520" t="s">
        <v>639</v>
      </c>
      <c r="CH520" t="s">
        <v>3</v>
      </c>
      <c r="CI520" t="s">
        <v>32</v>
      </c>
      <c r="CJ520">
        <v>46136</v>
      </c>
      <c r="CK520">
        <v>1</v>
      </c>
      <c r="CL520">
        <v>1</v>
      </c>
      <c r="CN520">
        <v>1</v>
      </c>
      <c r="CP520">
        <v>1.273148148148148E-4</v>
      </c>
      <c r="CQ520">
        <v>1.273148148148148E-4</v>
      </c>
      <c r="CR520">
        <v>0.17872685185185186</v>
      </c>
      <c r="CS520">
        <v>0.16260416666666666</v>
      </c>
      <c r="CT520">
        <v>101</v>
      </c>
      <c r="CU520">
        <v>213</v>
      </c>
      <c r="CV520">
        <v>38</v>
      </c>
      <c r="CW520" t="s">
        <v>1043</v>
      </c>
      <c r="CX520">
        <v>18514</v>
      </c>
      <c r="CY520">
        <v>0.37619999999999998</v>
      </c>
      <c r="CZ520">
        <v>1</v>
      </c>
      <c r="DA520">
        <v>2.63E-2</v>
      </c>
      <c r="DB520">
        <v>215</v>
      </c>
      <c r="DC520">
        <v>215</v>
      </c>
      <c r="DG520">
        <v>76</v>
      </c>
    </row>
    <row r="521" spans="85:112" x14ac:dyDescent="0.25">
      <c r="CG521" t="s">
        <v>639</v>
      </c>
      <c r="CH521" t="s">
        <v>3</v>
      </c>
      <c r="CI521" t="s">
        <v>96</v>
      </c>
      <c r="CJ521">
        <v>46125</v>
      </c>
      <c r="CK521">
        <v>1</v>
      </c>
      <c r="CL521">
        <v>1</v>
      </c>
      <c r="CM521">
        <v>1</v>
      </c>
      <c r="CP521">
        <v>5.6018518518518518E-3</v>
      </c>
      <c r="CQ521">
        <v>5.6018518518518518E-3</v>
      </c>
      <c r="CR521">
        <v>0.20303240740740741</v>
      </c>
      <c r="CS521">
        <v>0.14378472222222222</v>
      </c>
      <c r="CT521">
        <v>99</v>
      </c>
      <c r="CU521">
        <v>190</v>
      </c>
      <c r="CV521">
        <v>41</v>
      </c>
      <c r="CW521" t="s">
        <v>1044</v>
      </c>
      <c r="CX521">
        <v>18682</v>
      </c>
      <c r="CY521">
        <v>0.41410000000000002</v>
      </c>
      <c r="CZ521">
        <v>2</v>
      </c>
      <c r="DA521">
        <v>4.8800000000000003E-2</v>
      </c>
      <c r="DB521">
        <v>910</v>
      </c>
      <c r="DC521">
        <v>455</v>
      </c>
      <c r="DD521">
        <v>310</v>
      </c>
      <c r="DE521">
        <v>0.3407</v>
      </c>
      <c r="DG521">
        <v>76</v>
      </c>
      <c r="DH521">
        <v>310</v>
      </c>
    </row>
    <row r="522" spans="85:112" x14ac:dyDescent="0.25">
      <c r="CG522" t="s">
        <v>639</v>
      </c>
      <c r="CH522" t="s">
        <v>3</v>
      </c>
      <c r="CI522" t="s">
        <v>96</v>
      </c>
      <c r="CJ522">
        <v>46128</v>
      </c>
      <c r="CK522">
        <v>1</v>
      </c>
      <c r="CL522">
        <v>1</v>
      </c>
      <c r="CN522">
        <v>1</v>
      </c>
      <c r="CP522">
        <v>0</v>
      </c>
      <c r="CQ522">
        <v>0</v>
      </c>
      <c r="CR522">
        <v>0.23251157407407408</v>
      </c>
      <c r="CS522">
        <v>0.14681712962962962</v>
      </c>
      <c r="CT522">
        <v>99</v>
      </c>
      <c r="CU522">
        <v>206</v>
      </c>
      <c r="CV522">
        <v>48</v>
      </c>
      <c r="CW522">
        <v>1.8125</v>
      </c>
      <c r="CX522">
        <v>25712</v>
      </c>
      <c r="CY522">
        <v>0.48480000000000001</v>
      </c>
      <c r="CZ522">
        <v>1</v>
      </c>
      <c r="DA522">
        <v>2.0799999999999999E-2</v>
      </c>
      <c r="DB522">
        <v>300</v>
      </c>
      <c r="DC522">
        <v>300</v>
      </c>
      <c r="DD522">
        <v>600</v>
      </c>
      <c r="DE522">
        <v>2</v>
      </c>
      <c r="DF522">
        <v>1.3966000000000001</v>
      </c>
      <c r="DG522">
        <v>76</v>
      </c>
      <c r="DH522">
        <v>600</v>
      </c>
    </row>
    <row r="523" spans="85:112" x14ac:dyDescent="0.25">
      <c r="CG523" t="s">
        <v>639</v>
      </c>
      <c r="CH523" t="s">
        <v>3</v>
      </c>
      <c r="CI523" t="s">
        <v>68</v>
      </c>
      <c r="CJ523">
        <v>46127</v>
      </c>
      <c r="CK523">
        <v>1</v>
      </c>
      <c r="CL523">
        <v>1</v>
      </c>
      <c r="CN523">
        <v>1</v>
      </c>
      <c r="CP523">
        <v>3.2407407407407406E-4</v>
      </c>
      <c r="CQ523">
        <v>3.2407407407407406E-4</v>
      </c>
      <c r="CR523">
        <v>0.2124537037037037</v>
      </c>
      <c r="CS523">
        <v>9.0011574074074077E-2</v>
      </c>
      <c r="CT523">
        <v>98</v>
      </c>
      <c r="CU523">
        <v>199</v>
      </c>
      <c r="CV523">
        <v>29</v>
      </c>
      <c r="CW523" t="s">
        <v>886</v>
      </c>
      <c r="CX523">
        <v>22453</v>
      </c>
      <c r="CY523">
        <v>0.2959</v>
      </c>
      <c r="CZ523">
        <v>1</v>
      </c>
      <c r="DA523">
        <v>3.4500000000000003E-2</v>
      </c>
      <c r="DB523">
        <v>300</v>
      </c>
      <c r="DC523">
        <v>300</v>
      </c>
      <c r="DD523">
        <v>300</v>
      </c>
      <c r="DE523">
        <v>1</v>
      </c>
      <c r="DF523">
        <v>0.18079999999999999</v>
      </c>
      <c r="DG523">
        <v>76</v>
      </c>
      <c r="DH523">
        <v>300</v>
      </c>
    </row>
    <row r="524" spans="85:112" x14ac:dyDescent="0.25">
      <c r="CG524" t="s">
        <v>639</v>
      </c>
      <c r="CH524" t="s">
        <v>125</v>
      </c>
      <c r="CI524" t="s">
        <v>61</v>
      </c>
      <c r="CJ524">
        <v>46129</v>
      </c>
      <c r="CK524">
        <v>1</v>
      </c>
      <c r="CL524">
        <v>1</v>
      </c>
      <c r="CN524">
        <v>1</v>
      </c>
      <c r="CP524">
        <v>5.7870370370370373E-5</v>
      </c>
      <c r="CQ524">
        <v>5.7870370370370373E-5</v>
      </c>
      <c r="CR524">
        <v>0.21023148148148149</v>
      </c>
      <c r="CS524">
        <v>0.11969907407407407</v>
      </c>
      <c r="CT524">
        <v>98</v>
      </c>
      <c r="CU524">
        <v>241</v>
      </c>
      <c r="CV524">
        <v>20</v>
      </c>
      <c r="CW524">
        <v>2.0499999999999998</v>
      </c>
      <c r="CX524">
        <v>43209</v>
      </c>
      <c r="CY524">
        <v>0.2041</v>
      </c>
      <c r="DG524">
        <v>74</v>
      </c>
    </row>
    <row r="525" spans="85:112" x14ac:dyDescent="0.25">
      <c r="CG525" t="s">
        <v>639</v>
      </c>
      <c r="CH525" t="s">
        <v>125</v>
      </c>
      <c r="CI525" t="s">
        <v>61</v>
      </c>
      <c r="CJ525">
        <v>46142</v>
      </c>
      <c r="CK525">
        <v>1</v>
      </c>
      <c r="CL525">
        <v>1</v>
      </c>
      <c r="CM525">
        <v>1</v>
      </c>
      <c r="CP525">
        <v>1.269675925925926E-2</v>
      </c>
      <c r="CQ525">
        <v>1.269675925925926E-2</v>
      </c>
      <c r="CR525">
        <v>0.18979166666666666</v>
      </c>
      <c r="CS525">
        <v>0.16752314814814814</v>
      </c>
      <c r="CT525">
        <v>64</v>
      </c>
      <c r="CU525">
        <v>164</v>
      </c>
      <c r="CV525">
        <v>21</v>
      </c>
      <c r="CW525" t="s">
        <v>692</v>
      </c>
      <c r="CX525">
        <v>32208</v>
      </c>
      <c r="CY525">
        <v>0.3281</v>
      </c>
      <c r="CZ525">
        <v>1</v>
      </c>
      <c r="DA525">
        <v>4.7600000000000003E-2</v>
      </c>
      <c r="DB525">
        <v>8200</v>
      </c>
      <c r="DC525">
        <v>8200</v>
      </c>
      <c r="DD525">
        <v>8200</v>
      </c>
      <c r="DE525">
        <v>1</v>
      </c>
      <c r="DF525">
        <v>0.1007</v>
      </c>
      <c r="DG525">
        <v>74</v>
      </c>
      <c r="DH525">
        <v>8200</v>
      </c>
    </row>
    <row r="526" spans="85:112" x14ac:dyDescent="0.25">
      <c r="CG526" t="s">
        <v>639</v>
      </c>
      <c r="CH526" t="s">
        <v>125</v>
      </c>
      <c r="CI526" t="s">
        <v>80</v>
      </c>
      <c r="CJ526">
        <v>46129</v>
      </c>
      <c r="CK526">
        <v>1</v>
      </c>
      <c r="CL526">
        <v>1</v>
      </c>
      <c r="CN526">
        <v>1</v>
      </c>
      <c r="CP526">
        <v>1.9907407407407408E-3</v>
      </c>
      <c r="CQ526">
        <v>1.9907407407407408E-3</v>
      </c>
      <c r="CR526">
        <v>0.22236111111111112</v>
      </c>
      <c r="CS526">
        <v>4.310185185185185E-2</v>
      </c>
      <c r="CT526">
        <v>93</v>
      </c>
      <c r="CU526">
        <v>194</v>
      </c>
      <c r="CV526">
        <v>9</v>
      </c>
      <c r="CW526" t="s">
        <v>754</v>
      </c>
      <c r="CX526">
        <v>33382</v>
      </c>
      <c r="CY526">
        <v>9.6799999999999997E-2</v>
      </c>
      <c r="DG526">
        <v>74</v>
      </c>
    </row>
    <row r="527" spans="85:112" x14ac:dyDescent="0.25">
      <c r="CG527" t="s">
        <v>639</v>
      </c>
      <c r="CH527" t="s">
        <v>125</v>
      </c>
      <c r="CI527" t="s">
        <v>80</v>
      </c>
      <c r="CJ527">
        <v>46141</v>
      </c>
      <c r="CK527">
        <v>1</v>
      </c>
      <c r="CL527">
        <v>1</v>
      </c>
      <c r="CN527">
        <v>1</v>
      </c>
      <c r="CP527">
        <v>3.8194444444444446E-4</v>
      </c>
      <c r="CQ527">
        <v>3.8194444444444446E-4</v>
      </c>
      <c r="CR527">
        <v>0.21204861111111112</v>
      </c>
      <c r="CS527">
        <v>0.1361111111111111</v>
      </c>
      <c r="CT527">
        <v>93</v>
      </c>
      <c r="CU527">
        <v>169</v>
      </c>
      <c r="CV527">
        <v>12</v>
      </c>
      <c r="CW527">
        <v>1.75</v>
      </c>
      <c r="CX527">
        <v>29724</v>
      </c>
      <c r="CY527">
        <v>0.129</v>
      </c>
      <c r="DG527">
        <v>74</v>
      </c>
    </row>
    <row r="528" spans="85:112" x14ac:dyDescent="0.25">
      <c r="CG528" t="s">
        <v>639</v>
      </c>
      <c r="CH528" t="s">
        <v>125</v>
      </c>
      <c r="CI528" t="s">
        <v>12</v>
      </c>
      <c r="CJ528">
        <v>46141</v>
      </c>
      <c r="CK528">
        <v>1</v>
      </c>
      <c r="CL528">
        <v>1</v>
      </c>
      <c r="CN528">
        <v>1</v>
      </c>
      <c r="CP528">
        <v>2.8935185185185184E-4</v>
      </c>
      <c r="CQ528">
        <v>2.8935185185185184E-4</v>
      </c>
      <c r="CR528">
        <v>0.19256944444444443</v>
      </c>
      <c r="CS528">
        <v>0.15422453703703703</v>
      </c>
      <c r="CT528">
        <v>113</v>
      </c>
      <c r="CU528">
        <v>242</v>
      </c>
      <c r="CV528">
        <v>17</v>
      </c>
      <c r="CW528" t="s">
        <v>733</v>
      </c>
      <c r="CX528">
        <v>22360</v>
      </c>
      <c r="CY528">
        <v>0.15040000000000001</v>
      </c>
      <c r="DG528">
        <v>74</v>
      </c>
    </row>
    <row r="529" spans="85:112" x14ac:dyDescent="0.25">
      <c r="CG529" t="s">
        <v>639</v>
      </c>
      <c r="CH529" t="s">
        <v>125</v>
      </c>
      <c r="CI529" t="s">
        <v>26</v>
      </c>
      <c r="CJ529">
        <v>46128</v>
      </c>
      <c r="CK529">
        <v>1</v>
      </c>
      <c r="CL529">
        <v>1</v>
      </c>
      <c r="CN529">
        <v>1</v>
      </c>
      <c r="CP529">
        <v>1.273148148148148E-4</v>
      </c>
      <c r="CQ529">
        <v>1.273148148148148E-4</v>
      </c>
      <c r="CR529">
        <v>0.31505787037037036</v>
      </c>
      <c r="CS529">
        <v>6.1469907407407411E-2</v>
      </c>
      <c r="CT529">
        <v>143</v>
      </c>
      <c r="CU529">
        <v>353</v>
      </c>
      <c r="CV529">
        <v>29</v>
      </c>
      <c r="CW529" t="s">
        <v>871</v>
      </c>
      <c r="CX529">
        <v>37723</v>
      </c>
      <c r="CY529">
        <v>0.20280000000000001</v>
      </c>
      <c r="CZ529">
        <v>1</v>
      </c>
      <c r="DA529">
        <v>3.4500000000000003E-2</v>
      </c>
      <c r="DB529">
        <v>600</v>
      </c>
      <c r="DC529">
        <v>600</v>
      </c>
      <c r="DD529">
        <v>600</v>
      </c>
      <c r="DE529">
        <v>1</v>
      </c>
      <c r="DG529">
        <v>74</v>
      </c>
      <c r="DH529">
        <v>600</v>
      </c>
    </row>
    <row r="530" spans="85:112" x14ac:dyDescent="0.25">
      <c r="CG530" t="s">
        <v>639</v>
      </c>
      <c r="CH530" t="s">
        <v>125</v>
      </c>
      <c r="CI530" t="s">
        <v>26</v>
      </c>
      <c r="CJ530">
        <v>46129</v>
      </c>
      <c r="CK530">
        <v>1</v>
      </c>
      <c r="CL530">
        <v>1</v>
      </c>
      <c r="CN530">
        <v>1</v>
      </c>
      <c r="CP530">
        <v>1.1574074074074075E-4</v>
      </c>
      <c r="CQ530">
        <v>1.1574074074074075E-4</v>
      </c>
      <c r="CR530">
        <v>0.32261574074074073</v>
      </c>
      <c r="CS530">
        <v>3.7870370370370374E-2</v>
      </c>
      <c r="CT530">
        <v>134</v>
      </c>
      <c r="CU530">
        <v>282</v>
      </c>
      <c r="CV530">
        <v>29</v>
      </c>
      <c r="CW530" t="s">
        <v>872</v>
      </c>
      <c r="CX530">
        <v>21961</v>
      </c>
      <c r="CY530">
        <v>0.21640000000000001</v>
      </c>
      <c r="DG530">
        <v>74</v>
      </c>
    </row>
    <row r="531" spans="85:112" x14ac:dyDescent="0.25">
      <c r="CG531" t="s">
        <v>639</v>
      </c>
      <c r="CH531" t="s">
        <v>125</v>
      </c>
      <c r="CI531" t="s">
        <v>122</v>
      </c>
      <c r="CJ531">
        <v>46129</v>
      </c>
      <c r="CK531">
        <v>1</v>
      </c>
      <c r="CL531">
        <v>1</v>
      </c>
      <c r="CN531">
        <v>1</v>
      </c>
      <c r="CP531">
        <v>2.5810185185185185E-3</v>
      </c>
      <c r="CQ531">
        <v>2.5810185185185185E-3</v>
      </c>
      <c r="CR531">
        <v>0.23853009259259259</v>
      </c>
      <c r="CS531">
        <v>8.0023148148148149E-2</v>
      </c>
      <c r="CT531">
        <v>61</v>
      </c>
      <c r="CU531">
        <v>210</v>
      </c>
      <c r="CV531">
        <v>14</v>
      </c>
      <c r="CW531" t="s">
        <v>750</v>
      </c>
      <c r="CX531">
        <v>39173</v>
      </c>
      <c r="CY531">
        <v>0.22950000000000001</v>
      </c>
      <c r="DG531">
        <v>74</v>
      </c>
    </row>
    <row r="532" spans="85:112" x14ac:dyDescent="0.25">
      <c r="CG532" t="s">
        <v>639</v>
      </c>
      <c r="CH532" t="s">
        <v>125</v>
      </c>
      <c r="CI532" t="s">
        <v>122</v>
      </c>
      <c r="CJ532">
        <v>46141</v>
      </c>
      <c r="CK532">
        <v>1</v>
      </c>
      <c r="CL532">
        <v>1</v>
      </c>
      <c r="CN532">
        <v>1</v>
      </c>
      <c r="CP532">
        <v>3.9351851851851852E-4</v>
      </c>
      <c r="CQ532">
        <v>3.9351851851851852E-4</v>
      </c>
      <c r="CR532">
        <v>0.19968749999999999</v>
      </c>
      <c r="CS532">
        <v>0.13646990740740741</v>
      </c>
      <c r="CT532">
        <v>65</v>
      </c>
      <c r="CU532">
        <v>232</v>
      </c>
      <c r="CV532">
        <v>17</v>
      </c>
      <c r="CW532" t="s">
        <v>844</v>
      </c>
      <c r="CX532">
        <v>92001</v>
      </c>
      <c r="CY532">
        <v>0.26150000000000001</v>
      </c>
      <c r="DG532">
        <v>74</v>
      </c>
    </row>
    <row r="533" spans="85:112" x14ac:dyDescent="0.25">
      <c r="CG533" t="s">
        <v>639</v>
      </c>
      <c r="CH533" t="s">
        <v>125</v>
      </c>
      <c r="CI533" t="s">
        <v>59</v>
      </c>
      <c r="CJ533">
        <v>46139</v>
      </c>
      <c r="CK533">
        <v>1</v>
      </c>
      <c r="CL533">
        <v>1</v>
      </c>
      <c r="CP533">
        <v>3.5416666666666665E-3</v>
      </c>
      <c r="CQ533">
        <v>3.5416666666666665E-3</v>
      </c>
      <c r="CR533">
        <v>0.15665509259259258</v>
      </c>
      <c r="CS533">
        <v>0.18171296296296297</v>
      </c>
      <c r="CT533">
        <v>148</v>
      </c>
      <c r="CU533">
        <v>313</v>
      </c>
      <c r="CV533">
        <v>21</v>
      </c>
      <c r="CW533" t="s">
        <v>822</v>
      </c>
      <c r="CX533">
        <v>47542</v>
      </c>
      <c r="CY533">
        <v>0.1419</v>
      </c>
      <c r="CZ533">
        <v>2</v>
      </c>
      <c r="DA533">
        <v>9.5200000000000007E-2</v>
      </c>
      <c r="DB533">
        <v>3000</v>
      </c>
      <c r="DC533">
        <v>1500</v>
      </c>
      <c r="DD533">
        <v>2000</v>
      </c>
      <c r="DE533">
        <v>0.66669999999999996</v>
      </c>
      <c r="DF533">
        <v>9.5399999999999999E-2</v>
      </c>
      <c r="DG533">
        <v>74</v>
      </c>
      <c r="DH533">
        <v>2000</v>
      </c>
    </row>
    <row r="534" spans="85:112" x14ac:dyDescent="0.25">
      <c r="CG534" t="s">
        <v>639</v>
      </c>
      <c r="CH534" t="s">
        <v>125</v>
      </c>
      <c r="CI534" t="s">
        <v>10</v>
      </c>
      <c r="CJ534">
        <v>46129</v>
      </c>
      <c r="CK534">
        <v>1</v>
      </c>
      <c r="CL534">
        <v>1</v>
      </c>
      <c r="CN534">
        <v>1</v>
      </c>
      <c r="CP534">
        <v>6.9444444444444444E-5</v>
      </c>
      <c r="CQ534">
        <v>6.9444444444444444E-5</v>
      </c>
      <c r="CR534">
        <v>0.23130787037037037</v>
      </c>
      <c r="CS534">
        <v>0.11031249999999999</v>
      </c>
      <c r="CT534">
        <v>156</v>
      </c>
      <c r="CU534">
        <v>255</v>
      </c>
      <c r="CV534">
        <v>17</v>
      </c>
      <c r="CW534" t="s">
        <v>733</v>
      </c>
      <c r="CX534">
        <v>29294</v>
      </c>
      <c r="CY534">
        <v>0.109</v>
      </c>
      <c r="DG534">
        <v>74</v>
      </c>
    </row>
    <row r="535" spans="85:112" x14ac:dyDescent="0.25">
      <c r="CG535" t="s">
        <v>639</v>
      </c>
      <c r="CH535" t="s">
        <v>125</v>
      </c>
      <c r="CI535" t="s">
        <v>10</v>
      </c>
      <c r="CJ535">
        <v>46141</v>
      </c>
      <c r="CK535">
        <v>1</v>
      </c>
      <c r="CL535">
        <v>1</v>
      </c>
      <c r="CN535">
        <v>1</v>
      </c>
      <c r="CP535">
        <v>9.2592592592592588E-5</v>
      </c>
      <c r="CQ535">
        <v>9.2592592592592588E-5</v>
      </c>
      <c r="CR535">
        <v>0.20586805555555557</v>
      </c>
      <c r="CS535">
        <v>0.14729166666666665</v>
      </c>
      <c r="CT535">
        <v>135</v>
      </c>
      <c r="CU535">
        <v>248</v>
      </c>
      <c r="CV535">
        <v>23</v>
      </c>
      <c r="CW535" t="s">
        <v>814</v>
      </c>
      <c r="CX535">
        <v>40464</v>
      </c>
      <c r="CY535">
        <v>0.1704</v>
      </c>
      <c r="DG535">
        <v>74</v>
      </c>
    </row>
    <row r="536" spans="85:112" x14ac:dyDescent="0.25">
      <c r="CG536" t="s">
        <v>639</v>
      </c>
      <c r="CH536" t="s">
        <v>2</v>
      </c>
      <c r="CI536" t="s">
        <v>15</v>
      </c>
      <c r="CJ536">
        <v>46125</v>
      </c>
      <c r="CK536">
        <v>1</v>
      </c>
      <c r="CL536">
        <v>1</v>
      </c>
      <c r="CN536">
        <v>1</v>
      </c>
      <c r="CP536">
        <v>1.5046296296296297E-4</v>
      </c>
      <c r="CQ536">
        <v>1.5046296296296297E-4</v>
      </c>
      <c r="CR536">
        <v>0.19451388888888888</v>
      </c>
      <c r="CS536">
        <v>0.13135416666666666</v>
      </c>
      <c r="CT536">
        <v>85</v>
      </c>
      <c r="CU536">
        <v>111</v>
      </c>
      <c r="CV536">
        <v>27</v>
      </c>
      <c r="CW536" t="s">
        <v>681</v>
      </c>
      <c r="CX536">
        <v>19041</v>
      </c>
      <c r="CY536">
        <v>0.31759999999999999</v>
      </c>
      <c r="DG536">
        <v>74</v>
      </c>
    </row>
    <row r="537" spans="85:112" x14ac:dyDescent="0.25">
      <c r="CG537" t="s">
        <v>639</v>
      </c>
      <c r="CH537" t="s">
        <v>2</v>
      </c>
      <c r="CI537" t="s">
        <v>15</v>
      </c>
      <c r="CJ537">
        <v>46127</v>
      </c>
      <c r="CK537">
        <v>1</v>
      </c>
      <c r="CL537">
        <v>1</v>
      </c>
      <c r="CN537">
        <v>1</v>
      </c>
      <c r="CP537">
        <v>5.7870370370370373E-5</v>
      </c>
      <c r="CQ537">
        <v>5.7870370370370373E-5</v>
      </c>
      <c r="CR537">
        <v>0.20545138888888889</v>
      </c>
      <c r="CS537">
        <v>0.13666666666666666</v>
      </c>
      <c r="CT537">
        <v>114</v>
      </c>
      <c r="CU537">
        <v>141</v>
      </c>
      <c r="CV537">
        <v>19</v>
      </c>
      <c r="CW537" t="s">
        <v>970</v>
      </c>
      <c r="CX537">
        <v>16756</v>
      </c>
      <c r="CY537">
        <v>0.16669999999999999</v>
      </c>
      <c r="DG537">
        <v>74</v>
      </c>
    </row>
    <row r="538" spans="85:112" x14ac:dyDescent="0.25">
      <c r="CG538" t="s">
        <v>639</v>
      </c>
      <c r="CH538" t="s">
        <v>2</v>
      </c>
      <c r="CI538" t="s">
        <v>15</v>
      </c>
      <c r="CJ538">
        <v>46133</v>
      </c>
      <c r="CK538">
        <v>1</v>
      </c>
      <c r="CL538">
        <v>1</v>
      </c>
      <c r="CN538">
        <v>1</v>
      </c>
      <c r="CP538">
        <v>1.1574074074074075E-4</v>
      </c>
      <c r="CQ538">
        <v>1.1574074074074075E-4</v>
      </c>
      <c r="CR538">
        <v>0.24715277777777778</v>
      </c>
      <c r="CS538">
        <v>0.16616898148148149</v>
      </c>
      <c r="CT538">
        <v>89</v>
      </c>
      <c r="CU538">
        <v>133</v>
      </c>
      <c r="CV538">
        <v>35</v>
      </c>
      <c r="CW538" t="s">
        <v>783</v>
      </c>
      <c r="CX538">
        <v>36212</v>
      </c>
      <c r="CY538">
        <v>0.39329999999999998</v>
      </c>
      <c r="DG538">
        <v>74</v>
      </c>
    </row>
    <row r="539" spans="85:112" x14ac:dyDescent="0.25">
      <c r="CG539" t="s">
        <v>639</v>
      </c>
      <c r="CH539" t="s">
        <v>2</v>
      </c>
      <c r="CI539" t="s">
        <v>81</v>
      </c>
      <c r="CJ539">
        <v>46135</v>
      </c>
      <c r="CK539">
        <v>1</v>
      </c>
      <c r="CL539">
        <v>1</v>
      </c>
      <c r="CM539">
        <v>1</v>
      </c>
      <c r="CP539">
        <v>6.2847222222222219E-3</v>
      </c>
      <c r="CQ539">
        <v>6.2847222222222219E-3</v>
      </c>
      <c r="CR539">
        <v>0.18680555555555556</v>
      </c>
      <c r="CS539">
        <v>0.15837962962962962</v>
      </c>
      <c r="CT539">
        <v>73</v>
      </c>
      <c r="CU539">
        <v>142</v>
      </c>
      <c r="CV539">
        <v>11</v>
      </c>
      <c r="CW539" t="s">
        <v>857</v>
      </c>
      <c r="CX539">
        <v>46170</v>
      </c>
      <c r="CY539">
        <v>0.1507</v>
      </c>
      <c r="CZ539">
        <v>1</v>
      </c>
      <c r="DA539">
        <v>9.0899999999999995E-2</v>
      </c>
      <c r="DB539">
        <v>2500</v>
      </c>
      <c r="DC539">
        <v>2500</v>
      </c>
      <c r="DD539">
        <v>2500</v>
      </c>
      <c r="DE539">
        <v>1</v>
      </c>
      <c r="DF539">
        <v>0.1153</v>
      </c>
      <c r="DG539">
        <v>74</v>
      </c>
      <c r="DH539">
        <v>2500</v>
      </c>
    </row>
    <row r="540" spans="85:112" x14ac:dyDescent="0.25">
      <c r="CG540" t="s">
        <v>639</v>
      </c>
      <c r="CH540" t="s">
        <v>2</v>
      </c>
      <c r="CI540" t="s">
        <v>22</v>
      </c>
      <c r="CJ540">
        <v>46142</v>
      </c>
      <c r="CK540">
        <v>1</v>
      </c>
      <c r="CL540">
        <v>1</v>
      </c>
      <c r="CP540">
        <v>3.8425925925925928E-3</v>
      </c>
      <c r="CQ540">
        <v>3.8425925925925928E-3</v>
      </c>
      <c r="CR540">
        <v>0.11390046296296297</v>
      </c>
      <c r="CS540">
        <v>0.23526620370370371</v>
      </c>
      <c r="CT540">
        <v>40</v>
      </c>
      <c r="CU540">
        <v>65</v>
      </c>
      <c r="CV540">
        <v>15</v>
      </c>
      <c r="CW540" t="s">
        <v>679</v>
      </c>
      <c r="CX540">
        <v>33434</v>
      </c>
      <c r="CY540">
        <v>0.375</v>
      </c>
      <c r="CZ540">
        <v>1</v>
      </c>
      <c r="DA540">
        <v>6.6699999999999995E-2</v>
      </c>
      <c r="DB540">
        <v>2600</v>
      </c>
      <c r="DC540">
        <v>2600</v>
      </c>
      <c r="DD540">
        <v>2600</v>
      </c>
      <c r="DE540">
        <v>1</v>
      </c>
      <c r="DF540">
        <v>0.1018</v>
      </c>
      <c r="DG540">
        <v>74</v>
      </c>
      <c r="DH540">
        <v>2600</v>
      </c>
    </row>
    <row r="541" spans="85:112" x14ac:dyDescent="0.25">
      <c r="CG541" t="s">
        <v>639</v>
      </c>
      <c r="CH541" t="s">
        <v>2</v>
      </c>
      <c r="CI541" t="s">
        <v>24</v>
      </c>
      <c r="CJ541">
        <v>46129</v>
      </c>
      <c r="CK541">
        <v>1</v>
      </c>
      <c r="CL541">
        <v>1</v>
      </c>
      <c r="CM541">
        <v>1</v>
      </c>
      <c r="CP541">
        <v>1.2939814814814815E-2</v>
      </c>
      <c r="CQ541">
        <v>1.2939814814814815E-2</v>
      </c>
      <c r="CR541">
        <v>0.13400462962962964</v>
      </c>
      <c r="CS541">
        <v>0.15159722222222222</v>
      </c>
      <c r="CT541">
        <v>26</v>
      </c>
      <c r="CU541">
        <v>60</v>
      </c>
      <c r="CV541">
        <v>19</v>
      </c>
      <c r="CW541" t="s">
        <v>970</v>
      </c>
      <c r="CX541">
        <v>26922</v>
      </c>
      <c r="CY541">
        <v>0.73080000000000001</v>
      </c>
      <c r="CZ541">
        <v>2</v>
      </c>
      <c r="DA541">
        <v>0.1053</v>
      </c>
      <c r="DB541">
        <v>4800</v>
      </c>
      <c r="DC541">
        <v>2400</v>
      </c>
      <c r="DD541">
        <v>4800</v>
      </c>
      <c r="DE541">
        <v>1</v>
      </c>
      <c r="DF541">
        <v>0.1173</v>
      </c>
      <c r="DG541">
        <v>74</v>
      </c>
      <c r="DH541">
        <v>2400</v>
      </c>
    </row>
    <row r="542" spans="85:112" x14ac:dyDescent="0.25">
      <c r="CG542" t="s">
        <v>639</v>
      </c>
      <c r="CH542" t="s">
        <v>2</v>
      </c>
      <c r="CI542" t="s">
        <v>13</v>
      </c>
      <c r="CJ542">
        <v>46125</v>
      </c>
      <c r="CK542">
        <v>1</v>
      </c>
      <c r="CL542">
        <v>1</v>
      </c>
      <c r="CN542">
        <v>1</v>
      </c>
      <c r="CP542">
        <v>2.5462962962962961E-4</v>
      </c>
      <c r="CQ542">
        <v>2.5462962962962961E-4</v>
      </c>
      <c r="CR542">
        <v>0.22561342592592593</v>
      </c>
      <c r="CS542">
        <v>0.12505787037037036</v>
      </c>
      <c r="CT542">
        <v>99</v>
      </c>
      <c r="CU542">
        <v>213</v>
      </c>
      <c r="CV542">
        <v>24</v>
      </c>
      <c r="CW542">
        <v>2</v>
      </c>
      <c r="CX542">
        <v>25654</v>
      </c>
      <c r="CY542">
        <v>0.2424</v>
      </c>
      <c r="DG542">
        <v>74</v>
      </c>
    </row>
    <row r="543" spans="85:112" x14ac:dyDescent="0.25">
      <c r="CG543" t="s">
        <v>639</v>
      </c>
      <c r="CH543" t="s">
        <v>2</v>
      </c>
      <c r="CI543" t="s">
        <v>13</v>
      </c>
      <c r="CJ543">
        <v>46126</v>
      </c>
      <c r="CK543">
        <v>1</v>
      </c>
      <c r="CL543">
        <v>1</v>
      </c>
      <c r="CN543">
        <v>1</v>
      </c>
      <c r="CP543">
        <v>1.7361111111111112E-4</v>
      </c>
      <c r="CQ543">
        <v>1.7361111111111112E-4</v>
      </c>
      <c r="CR543">
        <v>0.2495138888888889</v>
      </c>
      <c r="CS543">
        <v>9.6504629629629635E-2</v>
      </c>
      <c r="CT543">
        <v>76</v>
      </c>
      <c r="CU543">
        <v>178</v>
      </c>
      <c r="CV543">
        <v>36</v>
      </c>
      <c r="CW543" t="s">
        <v>1045</v>
      </c>
      <c r="CX543">
        <v>24756</v>
      </c>
      <c r="CY543">
        <v>0.47370000000000001</v>
      </c>
      <c r="DG543">
        <v>74</v>
      </c>
    </row>
    <row r="544" spans="85:112" x14ac:dyDescent="0.25">
      <c r="CG544" t="s">
        <v>639</v>
      </c>
      <c r="CH544" t="s">
        <v>2</v>
      </c>
      <c r="CI544" t="s">
        <v>13</v>
      </c>
      <c r="CJ544">
        <v>46139</v>
      </c>
      <c r="CK544">
        <v>1</v>
      </c>
      <c r="CL544">
        <v>1</v>
      </c>
      <c r="CN544">
        <v>1</v>
      </c>
      <c r="CP544">
        <v>1.0416666666666667E-4</v>
      </c>
      <c r="CQ544">
        <v>1.0416666666666667E-4</v>
      </c>
      <c r="CR544">
        <v>0.18832175925925926</v>
      </c>
      <c r="CS544">
        <v>0.14569444444444443</v>
      </c>
      <c r="CT544">
        <v>84</v>
      </c>
      <c r="CU544">
        <v>150</v>
      </c>
      <c r="CV544">
        <v>17</v>
      </c>
      <c r="CW544" t="s">
        <v>787</v>
      </c>
      <c r="CX544">
        <v>30971</v>
      </c>
      <c r="CY544">
        <v>0.2024</v>
      </c>
      <c r="DG544">
        <v>74</v>
      </c>
    </row>
    <row r="545" spans="85:112" x14ac:dyDescent="0.25">
      <c r="CG545" t="s">
        <v>639</v>
      </c>
      <c r="CH545" t="s">
        <v>2</v>
      </c>
      <c r="CI545" t="s">
        <v>42</v>
      </c>
      <c r="CJ545">
        <v>46125</v>
      </c>
      <c r="CK545">
        <v>1</v>
      </c>
      <c r="CL545">
        <v>1</v>
      </c>
      <c r="CN545">
        <v>1</v>
      </c>
      <c r="CP545">
        <v>9.0277777777777774E-4</v>
      </c>
      <c r="CQ545">
        <v>9.0277777777777774E-4</v>
      </c>
      <c r="CR545">
        <v>0.16399305555555554</v>
      </c>
      <c r="CS545">
        <v>0.12905092592592593</v>
      </c>
      <c r="CT545">
        <v>118</v>
      </c>
      <c r="CU545">
        <v>176</v>
      </c>
      <c r="CV545">
        <v>18</v>
      </c>
      <c r="CW545" t="s">
        <v>760</v>
      </c>
      <c r="CX545">
        <v>13979</v>
      </c>
      <c r="CY545">
        <v>0.1525</v>
      </c>
      <c r="DG545">
        <v>74</v>
      </c>
    </row>
    <row r="546" spans="85:112" x14ac:dyDescent="0.25">
      <c r="CG546" t="s">
        <v>639</v>
      </c>
      <c r="CH546" t="s">
        <v>2</v>
      </c>
      <c r="CI546" t="s">
        <v>65</v>
      </c>
      <c r="CJ546">
        <v>46127</v>
      </c>
      <c r="CK546">
        <v>1</v>
      </c>
      <c r="CL546">
        <v>1</v>
      </c>
      <c r="CN546">
        <v>1</v>
      </c>
      <c r="CP546">
        <v>9.2592592592592588E-5</v>
      </c>
      <c r="CQ546">
        <v>9.2592592592592588E-5</v>
      </c>
      <c r="CR546">
        <v>0.19717592592592592</v>
      </c>
      <c r="CS546">
        <v>0.10262731481481481</v>
      </c>
      <c r="CT546">
        <v>48</v>
      </c>
      <c r="CU546">
        <v>109</v>
      </c>
      <c r="CV546">
        <v>7</v>
      </c>
      <c r="CW546" t="s">
        <v>750</v>
      </c>
      <c r="CX546">
        <v>22790</v>
      </c>
      <c r="CY546">
        <v>0.14580000000000001</v>
      </c>
      <c r="DG546">
        <v>74</v>
      </c>
    </row>
    <row r="547" spans="85:112" x14ac:dyDescent="0.25">
      <c r="CG547" t="s">
        <v>639</v>
      </c>
      <c r="CH547" t="s">
        <v>2</v>
      </c>
      <c r="CI547" t="s">
        <v>65</v>
      </c>
      <c r="CJ547">
        <v>46133</v>
      </c>
      <c r="CK547">
        <v>1</v>
      </c>
      <c r="CL547">
        <v>1</v>
      </c>
      <c r="CN547">
        <v>1</v>
      </c>
      <c r="CP547">
        <v>2.5462962962962961E-4</v>
      </c>
      <c r="CQ547">
        <v>2.5462962962962961E-4</v>
      </c>
      <c r="CR547">
        <v>0.25790509259259259</v>
      </c>
      <c r="CS547">
        <v>0.16064814814814815</v>
      </c>
      <c r="CT547">
        <v>50</v>
      </c>
      <c r="CU547">
        <v>119</v>
      </c>
      <c r="CV547">
        <v>18</v>
      </c>
      <c r="CW547" t="s">
        <v>679</v>
      </c>
      <c r="CX547">
        <v>26715</v>
      </c>
      <c r="CY547">
        <v>0.36</v>
      </c>
      <c r="DG547">
        <v>74</v>
      </c>
    </row>
    <row r="548" spans="85:112" x14ac:dyDescent="0.25">
      <c r="CG548" t="s">
        <v>639</v>
      </c>
      <c r="CH548" t="s">
        <v>2</v>
      </c>
      <c r="CI548" t="s">
        <v>37</v>
      </c>
      <c r="CJ548">
        <v>46125</v>
      </c>
      <c r="CK548">
        <v>1</v>
      </c>
      <c r="CL548">
        <v>1</v>
      </c>
      <c r="CN548">
        <v>1</v>
      </c>
      <c r="CP548">
        <v>0</v>
      </c>
      <c r="CQ548">
        <v>0</v>
      </c>
      <c r="CR548">
        <v>0.2412037037037037</v>
      </c>
      <c r="CS548">
        <v>9.4965277777777773E-2</v>
      </c>
      <c r="CT548">
        <v>49</v>
      </c>
      <c r="CU548">
        <v>88</v>
      </c>
      <c r="CV548">
        <v>12</v>
      </c>
      <c r="CW548" t="s">
        <v>708</v>
      </c>
      <c r="CX548">
        <v>21137</v>
      </c>
      <c r="CY548">
        <v>0.24490000000000001</v>
      </c>
      <c r="DG548">
        <v>74</v>
      </c>
    </row>
    <row r="549" spans="85:112" x14ac:dyDescent="0.25">
      <c r="CG549" t="s">
        <v>639</v>
      </c>
      <c r="CH549" t="s">
        <v>2</v>
      </c>
      <c r="CI549" t="s">
        <v>37</v>
      </c>
      <c r="CJ549">
        <v>46133</v>
      </c>
      <c r="CK549">
        <v>1</v>
      </c>
      <c r="CL549">
        <v>1</v>
      </c>
      <c r="CN549">
        <v>1</v>
      </c>
      <c r="CP549">
        <v>1.1574074074074073E-5</v>
      </c>
      <c r="CQ549">
        <v>1.1574074074074073E-5</v>
      </c>
      <c r="CR549">
        <v>0.25792824074074072</v>
      </c>
      <c r="CS549">
        <v>0.16299768518518518</v>
      </c>
      <c r="CT549">
        <v>98</v>
      </c>
      <c r="CU549">
        <v>137</v>
      </c>
      <c r="CV549">
        <v>18</v>
      </c>
      <c r="CW549" t="s">
        <v>679</v>
      </c>
      <c r="CX549">
        <v>34471</v>
      </c>
      <c r="CY549">
        <v>0.1837</v>
      </c>
      <c r="DG549">
        <v>74</v>
      </c>
    </row>
    <row r="550" spans="85:112" x14ac:dyDescent="0.25">
      <c r="CG550" t="s">
        <v>639</v>
      </c>
      <c r="CH550" t="s">
        <v>2</v>
      </c>
      <c r="CI550" t="s">
        <v>50</v>
      </c>
      <c r="CJ550">
        <v>46125</v>
      </c>
      <c r="CK550">
        <v>1</v>
      </c>
      <c r="CL550">
        <v>1</v>
      </c>
      <c r="CN550">
        <v>1</v>
      </c>
      <c r="CP550">
        <v>6.9444444444444444E-5</v>
      </c>
      <c r="CQ550">
        <v>6.9444444444444444E-5</v>
      </c>
      <c r="CR550">
        <v>0.21892361111111111</v>
      </c>
      <c r="CS550">
        <v>0.12379629629629629</v>
      </c>
      <c r="CT550">
        <v>103</v>
      </c>
      <c r="CU550">
        <v>177</v>
      </c>
      <c r="CV550">
        <v>12</v>
      </c>
      <c r="CW550" t="s">
        <v>708</v>
      </c>
      <c r="CX550">
        <v>11087</v>
      </c>
      <c r="CY550">
        <v>0.11650000000000001</v>
      </c>
      <c r="DG550">
        <v>74</v>
      </c>
    </row>
    <row r="551" spans="85:112" x14ac:dyDescent="0.25">
      <c r="CG551" t="s">
        <v>639</v>
      </c>
      <c r="CH551" t="s">
        <v>2</v>
      </c>
      <c r="CI551" t="s">
        <v>50</v>
      </c>
      <c r="CJ551">
        <v>46126</v>
      </c>
      <c r="CK551">
        <v>1</v>
      </c>
      <c r="CL551">
        <v>1</v>
      </c>
      <c r="CN551">
        <v>1</v>
      </c>
      <c r="CP551">
        <v>2.6620370370370372E-4</v>
      </c>
      <c r="CQ551">
        <v>2.6620370370370372E-4</v>
      </c>
      <c r="CR551">
        <v>0.25481481481481483</v>
      </c>
      <c r="CS551">
        <v>0.13923611111111112</v>
      </c>
      <c r="CT551">
        <v>120</v>
      </c>
      <c r="CU551">
        <v>206</v>
      </c>
      <c r="CV551">
        <v>11</v>
      </c>
      <c r="CW551" t="s">
        <v>857</v>
      </c>
      <c r="CX551">
        <v>22295</v>
      </c>
      <c r="CY551">
        <v>9.1700000000000004E-2</v>
      </c>
      <c r="DG551">
        <v>74</v>
      </c>
    </row>
    <row r="552" spans="85:112" x14ac:dyDescent="0.25">
      <c r="CG552" t="s">
        <v>639</v>
      </c>
      <c r="CH552" t="s">
        <v>2</v>
      </c>
      <c r="CI552" t="s">
        <v>50</v>
      </c>
      <c r="CJ552">
        <v>46139</v>
      </c>
      <c r="CK552">
        <v>1</v>
      </c>
      <c r="CL552">
        <v>1</v>
      </c>
      <c r="CN552">
        <v>1</v>
      </c>
      <c r="CP552">
        <v>1.1111111111111111E-3</v>
      </c>
      <c r="CQ552">
        <v>1.1111111111111111E-3</v>
      </c>
      <c r="CR552">
        <v>0.17822916666666666</v>
      </c>
      <c r="CS552">
        <v>0.15342592592592594</v>
      </c>
      <c r="CT552">
        <v>102</v>
      </c>
      <c r="CU552">
        <v>170</v>
      </c>
      <c r="CV552">
        <v>12</v>
      </c>
      <c r="CW552" t="s">
        <v>679</v>
      </c>
      <c r="CX552">
        <v>15322</v>
      </c>
      <c r="CY552">
        <v>0.1176</v>
      </c>
      <c r="DG552">
        <v>74</v>
      </c>
    </row>
    <row r="553" spans="85:112" x14ac:dyDescent="0.25">
      <c r="CG553" t="s">
        <v>639</v>
      </c>
      <c r="CH553" t="s">
        <v>2</v>
      </c>
      <c r="CI553" t="s">
        <v>23</v>
      </c>
      <c r="CJ553">
        <v>46125</v>
      </c>
      <c r="CK553">
        <v>1</v>
      </c>
      <c r="CL553">
        <v>1</v>
      </c>
      <c r="CN553">
        <v>1</v>
      </c>
      <c r="CP553">
        <v>1.273148148148148E-4</v>
      </c>
      <c r="CQ553">
        <v>1.273148148148148E-4</v>
      </c>
      <c r="CR553">
        <v>0.16179398148148147</v>
      </c>
      <c r="CS553">
        <v>6.6562499999999997E-2</v>
      </c>
      <c r="CT553">
        <v>68</v>
      </c>
      <c r="CU553">
        <v>108</v>
      </c>
      <c r="CV553">
        <v>16</v>
      </c>
      <c r="CW553">
        <v>1.6875</v>
      </c>
      <c r="CX553">
        <v>12311</v>
      </c>
      <c r="CY553">
        <v>0.23530000000000001</v>
      </c>
      <c r="DG553">
        <v>74</v>
      </c>
    </row>
    <row r="554" spans="85:112" x14ac:dyDescent="0.25">
      <c r="CG554" t="s">
        <v>639</v>
      </c>
      <c r="CH554" t="s">
        <v>2</v>
      </c>
      <c r="CI554" t="s">
        <v>23</v>
      </c>
      <c r="CJ554">
        <v>46133</v>
      </c>
      <c r="CK554">
        <v>1</v>
      </c>
      <c r="CL554">
        <v>1</v>
      </c>
      <c r="CN554">
        <v>1</v>
      </c>
      <c r="CP554">
        <v>8.1018518518518516E-5</v>
      </c>
      <c r="CQ554">
        <v>8.1018518518518516E-5</v>
      </c>
      <c r="CR554">
        <v>0.25113425925925925</v>
      </c>
      <c r="CS554">
        <v>0.16414351851851852</v>
      </c>
      <c r="CT554">
        <v>109</v>
      </c>
      <c r="CU554">
        <v>206</v>
      </c>
      <c r="CV554">
        <v>37</v>
      </c>
      <c r="CW554" t="s">
        <v>1046</v>
      </c>
      <c r="CX554">
        <v>36467</v>
      </c>
      <c r="CY554">
        <v>0.33939999999999998</v>
      </c>
      <c r="DG554">
        <v>74</v>
      </c>
    </row>
    <row r="555" spans="85:112" x14ac:dyDescent="0.25">
      <c r="CG555" t="s">
        <v>639</v>
      </c>
      <c r="CH555" t="s">
        <v>2</v>
      </c>
      <c r="CI555" t="s">
        <v>25</v>
      </c>
      <c r="CJ555">
        <v>46128</v>
      </c>
      <c r="CK555">
        <v>1</v>
      </c>
      <c r="CL555">
        <v>1</v>
      </c>
      <c r="CM555">
        <v>1</v>
      </c>
      <c r="CP555">
        <v>1.6226851851851853E-2</v>
      </c>
      <c r="CQ555">
        <v>1.6226851851851853E-2</v>
      </c>
      <c r="CR555">
        <v>0.19673611111111111</v>
      </c>
      <c r="CS555">
        <v>0.17064814814814816</v>
      </c>
      <c r="CT555">
        <v>68</v>
      </c>
      <c r="CU555">
        <v>134</v>
      </c>
      <c r="CV555">
        <v>28</v>
      </c>
      <c r="CW555" t="s">
        <v>1047</v>
      </c>
      <c r="CX555">
        <v>29830</v>
      </c>
      <c r="CY555">
        <v>0.4118</v>
      </c>
      <c r="DG555">
        <v>74</v>
      </c>
    </row>
    <row r="556" spans="85:112" x14ac:dyDescent="0.25">
      <c r="CG556" t="s">
        <v>639</v>
      </c>
      <c r="CH556" t="s">
        <v>6</v>
      </c>
      <c r="CI556" t="s">
        <v>105</v>
      </c>
      <c r="CJ556">
        <v>46129</v>
      </c>
      <c r="CK556">
        <v>1</v>
      </c>
      <c r="CL556">
        <v>1</v>
      </c>
      <c r="CN556">
        <v>1</v>
      </c>
      <c r="CP556">
        <v>4.6296296296296294E-5</v>
      </c>
      <c r="CQ556">
        <v>4.6296296296296294E-5</v>
      </c>
      <c r="CR556">
        <v>0.1746875</v>
      </c>
      <c r="CS556">
        <v>0.13982638888888888</v>
      </c>
      <c r="CT556">
        <v>58</v>
      </c>
      <c r="CU556">
        <v>107</v>
      </c>
      <c r="CV556">
        <v>19</v>
      </c>
      <c r="CW556">
        <v>2</v>
      </c>
      <c r="CX556">
        <v>62787</v>
      </c>
      <c r="CY556">
        <v>0.3276</v>
      </c>
      <c r="CZ556">
        <v>3</v>
      </c>
      <c r="DA556">
        <v>0.15790000000000001</v>
      </c>
      <c r="DB556">
        <v>16000</v>
      </c>
      <c r="DC556">
        <v>5333</v>
      </c>
      <c r="DD556">
        <v>15000</v>
      </c>
      <c r="DE556">
        <v>0.9375</v>
      </c>
      <c r="DF556">
        <v>0.1196</v>
      </c>
      <c r="DG556">
        <v>74</v>
      </c>
      <c r="DH556">
        <v>5000</v>
      </c>
    </row>
    <row r="557" spans="85:112" x14ac:dyDescent="0.25">
      <c r="CG557" t="s">
        <v>639</v>
      </c>
      <c r="CH557" t="s">
        <v>6</v>
      </c>
      <c r="CI557" t="s">
        <v>35</v>
      </c>
      <c r="CJ557">
        <v>46118</v>
      </c>
      <c r="CK557">
        <v>1</v>
      </c>
      <c r="CL557">
        <v>1</v>
      </c>
      <c r="CN557">
        <v>1</v>
      </c>
      <c r="CP557">
        <v>1.5046296296296297E-4</v>
      </c>
      <c r="CQ557">
        <v>1.5046296296296297E-4</v>
      </c>
      <c r="CR557">
        <v>0.23652777777777778</v>
      </c>
      <c r="CS557">
        <v>0.11918981481481482</v>
      </c>
      <c r="CT557">
        <v>83</v>
      </c>
      <c r="CU557">
        <v>197</v>
      </c>
      <c r="CV557">
        <v>28</v>
      </c>
      <c r="CW557" t="s">
        <v>1048</v>
      </c>
      <c r="CX557">
        <v>24652</v>
      </c>
      <c r="CY557">
        <v>0.33729999999999999</v>
      </c>
      <c r="CZ557">
        <v>3</v>
      </c>
      <c r="DA557">
        <v>0.1071</v>
      </c>
      <c r="DB557">
        <v>2670</v>
      </c>
      <c r="DC557">
        <v>890</v>
      </c>
      <c r="DD557">
        <v>2670</v>
      </c>
      <c r="DE557">
        <v>1</v>
      </c>
      <c r="DF557">
        <v>0.1862</v>
      </c>
      <c r="DG557">
        <v>74</v>
      </c>
      <c r="DH557">
        <v>890</v>
      </c>
    </row>
    <row r="558" spans="85:112" x14ac:dyDescent="0.25">
      <c r="CG558" t="s">
        <v>639</v>
      </c>
      <c r="CH558" t="s">
        <v>6</v>
      </c>
      <c r="CI558" t="s">
        <v>35</v>
      </c>
      <c r="CJ558">
        <v>46127</v>
      </c>
      <c r="CK558">
        <v>1</v>
      </c>
      <c r="CL558">
        <v>1</v>
      </c>
      <c r="CN558">
        <v>1</v>
      </c>
      <c r="CP558">
        <v>1.8518518518518518E-4</v>
      </c>
      <c r="CQ558">
        <v>1.8518518518518518E-4</v>
      </c>
      <c r="CR558">
        <v>0.22359953703703703</v>
      </c>
      <c r="CS558">
        <v>0.12506944444444446</v>
      </c>
      <c r="CT558">
        <v>78</v>
      </c>
      <c r="CU558">
        <v>166</v>
      </c>
      <c r="CV558">
        <v>29</v>
      </c>
      <c r="CW558" t="s">
        <v>977</v>
      </c>
      <c r="CX558">
        <v>17852</v>
      </c>
      <c r="CY558">
        <v>0.37180000000000002</v>
      </c>
      <c r="CZ558">
        <v>1</v>
      </c>
      <c r="DA558">
        <v>3.4500000000000003E-2</v>
      </c>
      <c r="DB558">
        <v>370</v>
      </c>
      <c r="DC558">
        <v>370</v>
      </c>
      <c r="DD558">
        <v>370</v>
      </c>
      <c r="DE558">
        <v>1</v>
      </c>
      <c r="DF558">
        <v>0.75700000000000001</v>
      </c>
      <c r="DG558">
        <v>74</v>
      </c>
      <c r="DH558">
        <v>370</v>
      </c>
    </row>
    <row r="559" spans="85:112" x14ac:dyDescent="0.25">
      <c r="CG559" t="s">
        <v>639</v>
      </c>
      <c r="CH559" t="s">
        <v>6</v>
      </c>
      <c r="CI559" t="s">
        <v>97</v>
      </c>
      <c r="CJ559">
        <v>46128</v>
      </c>
      <c r="CK559">
        <v>1</v>
      </c>
      <c r="CL559">
        <v>1</v>
      </c>
      <c r="CN559">
        <v>1</v>
      </c>
      <c r="CP559">
        <v>0</v>
      </c>
      <c r="CQ559">
        <v>0</v>
      </c>
      <c r="CR559">
        <v>0.29868055555555556</v>
      </c>
      <c r="CS559">
        <v>9.959490740740741E-2</v>
      </c>
      <c r="CT559">
        <v>177</v>
      </c>
      <c r="CU559">
        <v>256</v>
      </c>
      <c r="CV559">
        <v>35</v>
      </c>
      <c r="CW559" t="s">
        <v>836</v>
      </c>
      <c r="CX559">
        <v>19375</v>
      </c>
      <c r="CY559">
        <v>0.19769999999999999</v>
      </c>
      <c r="CZ559">
        <v>2</v>
      </c>
      <c r="DA559">
        <v>5.7099999999999998E-2</v>
      </c>
      <c r="DB559">
        <v>2300</v>
      </c>
      <c r="DC559">
        <v>1150</v>
      </c>
      <c r="DD559">
        <v>2300</v>
      </c>
      <c r="DE559">
        <v>1</v>
      </c>
      <c r="DF559">
        <v>0.18490000000000001</v>
      </c>
      <c r="DG559">
        <v>74</v>
      </c>
      <c r="DH559">
        <v>1150</v>
      </c>
    </row>
    <row r="560" spans="85:112" x14ac:dyDescent="0.25">
      <c r="CG560" t="s">
        <v>639</v>
      </c>
      <c r="CH560" t="s">
        <v>6</v>
      </c>
      <c r="CI560" t="s">
        <v>34</v>
      </c>
      <c r="CJ560">
        <v>46113</v>
      </c>
      <c r="CK560">
        <v>1</v>
      </c>
      <c r="CL560">
        <v>1</v>
      </c>
      <c r="CN560">
        <v>1</v>
      </c>
      <c r="CP560">
        <v>4.6296296296296294E-5</v>
      </c>
      <c r="CQ560">
        <v>4.6296296296296294E-5</v>
      </c>
      <c r="CR560">
        <v>0.19126157407407407</v>
      </c>
      <c r="CS560">
        <v>0.11523148148148148</v>
      </c>
      <c r="CT560">
        <v>124</v>
      </c>
      <c r="CU560">
        <v>158</v>
      </c>
      <c r="CV560">
        <v>21</v>
      </c>
      <c r="CW560" t="s">
        <v>795</v>
      </c>
      <c r="CX560">
        <v>21314</v>
      </c>
      <c r="CY560">
        <v>0.1694</v>
      </c>
      <c r="CZ560">
        <v>3</v>
      </c>
      <c r="DA560">
        <v>0.1429</v>
      </c>
      <c r="DB560">
        <v>8350</v>
      </c>
      <c r="DC560">
        <v>2783</v>
      </c>
      <c r="DD560">
        <v>8000</v>
      </c>
      <c r="DE560">
        <v>0.95809999999999995</v>
      </c>
      <c r="DF560">
        <v>0.27339999999999998</v>
      </c>
      <c r="DG560">
        <v>74</v>
      </c>
      <c r="DH560">
        <v>4000</v>
      </c>
    </row>
    <row r="561" spans="85:112" x14ac:dyDescent="0.25">
      <c r="CG561" t="s">
        <v>639</v>
      </c>
      <c r="CH561" t="s">
        <v>7</v>
      </c>
      <c r="CI561" t="s">
        <v>109</v>
      </c>
      <c r="CJ561">
        <v>46119</v>
      </c>
      <c r="CK561">
        <v>1</v>
      </c>
      <c r="CL561">
        <v>1</v>
      </c>
      <c r="CM561">
        <v>1</v>
      </c>
      <c r="CP561">
        <v>4.7106481481481478E-3</v>
      </c>
      <c r="CQ561">
        <v>4.7106481481481478E-3</v>
      </c>
      <c r="CR561">
        <v>0.29598379629629629</v>
      </c>
      <c r="CS561">
        <v>8.6331018518518515E-2</v>
      </c>
      <c r="CT561">
        <v>143</v>
      </c>
      <c r="CU561">
        <v>214</v>
      </c>
      <c r="CV561">
        <v>23</v>
      </c>
      <c r="CW561" t="s">
        <v>814</v>
      </c>
      <c r="CX561">
        <v>13862</v>
      </c>
      <c r="CY561">
        <v>0.1608</v>
      </c>
      <c r="DG561">
        <v>74</v>
      </c>
    </row>
    <row r="562" spans="85:112" x14ac:dyDescent="0.25">
      <c r="CG562" t="s">
        <v>639</v>
      </c>
      <c r="CH562" t="s">
        <v>7</v>
      </c>
      <c r="CI562" t="s">
        <v>109</v>
      </c>
      <c r="CJ562">
        <v>46120</v>
      </c>
      <c r="CK562">
        <v>1</v>
      </c>
      <c r="CL562">
        <v>1</v>
      </c>
      <c r="CN562">
        <v>1</v>
      </c>
      <c r="CP562">
        <v>4.861111111111111E-4</v>
      </c>
      <c r="CQ562">
        <v>4.861111111111111E-4</v>
      </c>
      <c r="CR562">
        <v>0.24599537037037036</v>
      </c>
      <c r="CS562">
        <v>9.9687499999999998E-2</v>
      </c>
      <c r="CT562">
        <v>102</v>
      </c>
      <c r="CU562">
        <v>179</v>
      </c>
      <c r="CV562">
        <v>15</v>
      </c>
      <c r="CW562" t="s">
        <v>679</v>
      </c>
      <c r="CX562">
        <v>29113</v>
      </c>
      <c r="CY562">
        <v>0.14710000000000001</v>
      </c>
      <c r="DG562">
        <v>74</v>
      </c>
    </row>
    <row r="563" spans="85:112" x14ac:dyDescent="0.25">
      <c r="CG563" t="s">
        <v>639</v>
      </c>
      <c r="CH563" t="s">
        <v>7</v>
      </c>
      <c r="CI563" t="s">
        <v>41</v>
      </c>
      <c r="CJ563">
        <v>46135</v>
      </c>
      <c r="CK563">
        <v>1</v>
      </c>
      <c r="CL563">
        <v>1</v>
      </c>
      <c r="CN563">
        <v>1</v>
      </c>
      <c r="CP563">
        <v>9.2592592592592588E-5</v>
      </c>
      <c r="CQ563">
        <v>9.2592592592592588E-5</v>
      </c>
      <c r="CR563">
        <v>0.15744212962962964</v>
      </c>
      <c r="CS563">
        <v>0.19211805555555556</v>
      </c>
      <c r="CT563">
        <v>66</v>
      </c>
      <c r="CU563">
        <v>140</v>
      </c>
      <c r="CV563">
        <v>14</v>
      </c>
      <c r="CW563" t="s">
        <v>734</v>
      </c>
      <c r="CX563">
        <v>11535</v>
      </c>
      <c r="CY563">
        <v>0.21210000000000001</v>
      </c>
      <c r="DG563">
        <v>74</v>
      </c>
    </row>
    <row r="564" spans="85:112" x14ac:dyDescent="0.25">
      <c r="CG564" t="s">
        <v>639</v>
      </c>
      <c r="CH564" t="s">
        <v>7</v>
      </c>
      <c r="CI564" t="s">
        <v>41</v>
      </c>
      <c r="CJ564">
        <v>46139</v>
      </c>
      <c r="CK564">
        <v>1</v>
      </c>
      <c r="CL564">
        <v>1</v>
      </c>
      <c r="CN564">
        <v>1</v>
      </c>
      <c r="CP564">
        <v>1.273148148148148E-4</v>
      </c>
      <c r="CQ564">
        <v>1.273148148148148E-4</v>
      </c>
      <c r="CR564">
        <v>0.11878472222222222</v>
      </c>
      <c r="CS564">
        <v>0.21703703703703703</v>
      </c>
      <c r="CT564">
        <v>54</v>
      </c>
      <c r="CU564">
        <v>181</v>
      </c>
      <c r="CV564">
        <v>20</v>
      </c>
      <c r="CW564">
        <v>1.85</v>
      </c>
      <c r="CX564">
        <v>9884</v>
      </c>
      <c r="CY564">
        <v>0.37040000000000001</v>
      </c>
      <c r="CZ564">
        <v>1</v>
      </c>
      <c r="DA564">
        <v>0.05</v>
      </c>
      <c r="DB564">
        <v>220</v>
      </c>
      <c r="DC564">
        <v>220</v>
      </c>
      <c r="DG564">
        <v>74</v>
      </c>
    </row>
    <row r="565" spans="85:112" x14ac:dyDescent="0.25">
      <c r="CG565" t="s">
        <v>639</v>
      </c>
      <c r="CH565" t="s">
        <v>7</v>
      </c>
      <c r="CI565" t="s">
        <v>41</v>
      </c>
      <c r="CJ565">
        <v>46140</v>
      </c>
      <c r="CK565">
        <v>1</v>
      </c>
      <c r="CL565">
        <v>1</v>
      </c>
      <c r="CN565">
        <v>1</v>
      </c>
      <c r="CP565">
        <v>5.7870370370370373E-5</v>
      </c>
      <c r="CQ565">
        <v>5.7870370370370373E-5</v>
      </c>
      <c r="CR565">
        <v>0.12777777777777777</v>
      </c>
      <c r="CS565">
        <v>0.21075231481481482</v>
      </c>
      <c r="CT565">
        <v>68</v>
      </c>
      <c r="CU565">
        <v>144</v>
      </c>
      <c r="CV565">
        <v>24</v>
      </c>
      <c r="CW565" t="s">
        <v>679</v>
      </c>
      <c r="CX565">
        <v>14767</v>
      </c>
      <c r="CY565">
        <v>0.35289999999999999</v>
      </c>
      <c r="CZ565">
        <v>2</v>
      </c>
      <c r="DA565">
        <v>8.3299999999999999E-2</v>
      </c>
      <c r="DB565">
        <v>1400</v>
      </c>
      <c r="DC565">
        <v>700</v>
      </c>
      <c r="DD565">
        <v>1100</v>
      </c>
      <c r="DE565">
        <v>0.78569999999999995</v>
      </c>
      <c r="DF565">
        <v>0.1389</v>
      </c>
      <c r="DG565">
        <v>74</v>
      </c>
      <c r="DH565">
        <v>1100</v>
      </c>
    </row>
    <row r="566" spans="85:112" x14ac:dyDescent="0.25">
      <c r="CG566" t="s">
        <v>639</v>
      </c>
      <c r="CH566" t="s">
        <v>7</v>
      </c>
      <c r="CI566" t="s">
        <v>495</v>
      </c>
      <c r="CJ566">
        <v>46122</v>
      </c>
      <c r="CK566">
        <v>1</v>
      </c>
      <c r="CL566">
        <v>1</v>
      </c>
      <c r="CN566">
        <v>1</v>
      </c>
      <c r="CP566">
        <v>1.1574074074074075E-4</v>
      </c>
      <c r="CQ566">
        <v>1.1574074074074075E-4</v>
      </c>
      <c r="CR566">
        <v>0.20611111111111111</v>
      </c>
      <c r="CS566">
        <v>0.14478009259259259</v>
      </c>
      <c r="CT566">
        <v>168</v>
      </c>
      <c r="CU566">
        <v>378</v>
      </c>
      <c r="CV566">
        <v>30</v>
      </c>
      <c r="CW566">
        <v>1.4</v>
      </c>
      <c r="CX566">
        <v>14269</v>
      </c>
      <c r="CY566">
        <v>0.17860000000000001</v>
      </c>
      <c r="DG566">
        <v>74</v>
      </c>
    </row>
    <row r="567" spans="85:112" x14ac:dyDescent="0.25">
      <c r="CG567" t="s">
        <v>639</v>
      </c>
      <c r="CH567" t="s">
        <v>7</v>
      </c>
      <c r="CI567" t="s">
        <v>495</v>
      </c>
      <c r="CJ567">
        <v>46129</v>
      </c>
      <c r="CK567">
        <v>1</v>
      </c>
      <c r="CL567">
        <v>1</v>
      </c>
      <c r="CN567">
        <v>1</v>
      </c>
      <c r="CP567">
        <v>3.5879629629629629E-4</v>
      </c>
      <c r="CQ567">
        <v>3.5879629629629629E-4</v>
      </c>
      <c r="CR567">
        <v>0.1953125</v>
      </c>
      <c r="CS567">
        <v>0.14928240740740742</v>
      </c>
      <c r="CT567">
        <v>165</v>
      </c>
      <c r="CU567">
        <v>348</v>
      </c>
      <c r="CV567">
        <v>34</v>
      </c>
      <c r="CW567" t="s">
        <v>1049</v>
      </c>
      <c r="CX567">
        <v>16907</v>
      </c>
      <c r="CY567">
        <v>0.20610000000000001</v>
      </c>
      <c r="DG567">
        <v>74</v>
      </c>
    </row>
    <row r="568" spans="85:112" x14ac:dyDescent="0.25">
      <c r="CG568" t="s">
        <v>639</v>
      </c>
      <c r="CH568" t="s">
        <v>7</v>
      </c>
      <c r="CI568" t="s">
        <v>600</v>
      </c>
      <c r="CJ568">
        <v>46141</v>
      </c>
      <c r="CK568">
        <v>1</v>
      </c>
      <c r="CL568">
        <v>1</v>
      </c>
      <c r="CN568">
        <v>1</v>
      </c>
      <c r="CP568">
        <v>5.2083333333333333E-4</v>
      </c>
      <c r="CQ568">
        <v>5.2083333333333333E-4</v>
      </c>
      <c r="CR568">
        <v>0.20603009259259258</v>
      </c>
      <c r="CS568">
        <v>0.15108796296296295</v>
      </c>
      <c r="CT568">
        <v>97</v>
      </c>
      <c r="CU568">
        <v>131</v>
      </c>
      <c r="CV568">
        <v>27</v>
      </c>
      <c r="CW568" t="s">
        <v>870</v>
      </c>
      <c r="CX568">
        <v>21006</v>
      </c>
      <c r="CY568">
        <v>0.27839999999999998</v>
      </c>
      <c r="DG568">
        <v>74</v>
      </c>
    </row>
    <row r="569" spans="85:112" x14ac:dyDescent="0.25">
      <c r="CG569" t="s">
        <v>639</v>
      </c>
      <c r="CH569" t="s">
        <v>7</v>
      </c>
      <c r="CI569" t="s">
        <v>599</v>
      </c>
      <c r="CJ569">
        <v>46122</v>
      </c>
      <c r="CK569">
        <v>1</v>
      </c>
      <c r="CL569">
        <v>1</v>
      </c>
      <c r="CN569">
        <v>1</v>
      </c>
      <c r="CP569">
        <v>1.9675925925925926E-4</v>
      </c>
      <c r="CQ569">
        <v>1.9675925925925926E-4</v>
      </c>
      <c r="CR569">
        <v>0.25562499999999999</v>
      </c>
      <c r="CS569">
        <v>6.5057870370370377E-2</v>
      </c>
      <c r="CT569">
        <v>118</v>
      </c>
      <c r="CU569">
        <v>166</v>
      </c>
      <c r="CV569">
        <v>26</v>
      </c>
      <c r="CW569" t="s">
        <v>732</v>
      </c>
      <c r="CX569">
        <v>15439</v>
      </c>
      <c r="CY569">
        <v>0.2203</v>
      </c>
      <c r="DG569">
        <v>74</v>
      </c>
    </row>
    <row r="570" spans="85:112" x14ac:dyDescent="0.25">
      <c r="CG570" t="s">
        <v>639</v>
      </c>
      <c r="CH570" t="s">
        <v>7</v>
      </c>
      <c r="CI570" t="s">
        <v>599</v>
      </c>
      <c r="CJ570">
        <v>46141</v>
      </c>
      <c r="CK570">
        <v>1</v>
      </c>
      <c r="CL570">
        <v>1</v>
      </c>
      <c r="CN570">
        <v>1</v>
      </c>
      <c r="CP570">
        <v>1.1574074074074073E-5</v>
      </c>
      <c r="CQ570">
        <v>1.1574074074074073E-5</v>
      </c>
      <c r="CR570">
        <v>0.16791666666666666</v>
      </c>
      <c r="CS570">
        <v>0.15459490740740742</v>
      </c>
      <c r="CT570">
        <v>130</v>
      </c>
      <c r="CU570">
        <v>173</v>
      </c>
      <c r="CV570">
        <v>28</v>
      </c>
      <c r="CW570" t="s">
        <v>727</v>
      </c>
      <c r="CX570">
        <v>19460</v>
      </c>
      <c r="CY570">
        <v>0.21540000000000001</v>
      </c>
      <c r="DG570">
        <v>74</v>
      </c>
    </row>
    <row r="571" spans="85:112" x14ac:dyDescent="0.25">
      <c r="CG571" t="s">
        <v>639</v>
      </c>
      <c r="CH571" t="s">
        <v>7</v>
      </c>
      <c r="CI571" t="s">
        <v>549</v>
      </c>
      <c r="CJ571">
        <v>46118</v>
      </c>
      <c r="CK571">
        <v>1</v>
      </c>
      <c r="CL571">
        <v>1</v>
      </c>
      <c r="CM571">
        <v>1</v>
      </c>
      <c r="CP571">
        <v>1.1793981481481482E-2</v>
      </c>
      <c r="CQ571">
        <v>1.1793981481481482E-2</v>
      </c>
      <c r="CR571">
        <v>0.25260416666666669</v>
      </c>
      <c r="CS571">
        <v>9.1203703703703703E-2</v>
      </c>
      <c r="CT571">
        <v>192</v>
      </c>
      <c r="CU571">
        <v>438</v>
      </c>
      <c r="CV571">
        <v>73</v>
      </c>
      <c r="CW571" t="s">
        <v>1050</v>
      </c>
      <c r="CX571">
        <v>6177</v>
      </c>
      <c r="CY571">
        <v>0.38019999999999998</v>
      </c>
      <c r="CZ571">
        <v>5</v>
      </c>
      <c r="DA571">
        <v>6.8500000000000005E-2</v>
      </c>
      <c r="DB571">
        <v>1794</v>
      </c>
      <c r="DC571">
        <v>359</v>
      </c>
      <c r="DD571">
        <v>714</v>
      </c>
      <c r="DE571">
        <v>0.39800000000000002</v>
      </c>
      <c r="DF571">
        <v>3.0499999999999999E-2</v>
      </c>
      <c r="DG571">
        <v>74</v>
      </c>
      <c r="DH571">
        <v>238</v>
      </c>
    </row>
    <row r="572" spans="85:112" x14ac:dyDescent="0.25">
      <c r="CG572" t="s">
        <v>639</v>
      </c>
      <c r="CH572" t="s">
        <v>7</v>
      </c>
      <c r="CI572" t="s">
        <v>549</v>
      </c>
      <c r="CJ572">
        <v>46119</v>
      </c>
      <c r="CK572">
        <v>1</v>
      </c>
      <c r="CL572">
        <v>1</v>
      </c>
      <c r="CP572">
        <v>4.1435185185185186E-3</v>
      </c>
      <c r="CQ572">
        <v>4.1435185185185186E-3</v>
      </c>
      <c r="CR572">
        <v>0.32758101851851851</v>
      </c>
      <c r="CS572">
        <v>6.7812499999999998E-2</v>
      </c>
      <c r="CT572">
        <v>246</v>
      </c>
      <c r="CU572">
        <v>355</v>
      </c>
      <c r="CV572">
        <v>62</v>
      </c>
      <c r="CW572" t="s">
        <v>927</v>
      </c>
      <c r="CX572">
        <v>8680</v>
      </c>
      <c r="CY572">
        <v>0.252</v>
      </c>
      <c r="DG572">
        <v>74</v>
      </c>
    </row>
    <row r="573" spans="85:112" x14ac:dyDescent="0.25">
      <c r="CG573" t="s">
        <v>639</v>
      </c>
      <c r="CH573" t="s">
        <v>7</v>
      </c>
      <c r="CI573" t="s">
        <v>549</v>
      </c>
      <c r="CJ573">
        <v>46122</v>
      </c>
      <c r="CK573">
        <v>1</v>
      </c>
      <c r="CL573">
        <v>1</v>
      </c>
      <c r="CN573">
        <v>1</v>
      </c>
      <c r="CP573">
        <v>0</v>
      </c>
      <c r="CQ573">
        <v>0</v>
      </c>
      <c r="CR573">
        <v>0.24288194444444444</v>
      </c>
      <c r="CS573">
        <v>0.1129050925925926</v>
      </c>
      <c r="CT573">
        <v>191</v>
      </c>
      <c r="CU573">
        <v>248</v>
      </c>
      <c r="CV573">
        <v>38</v>
      </c>
      <c r="CW573" t="s">
        <v>980</v>
      </c>
      <c r="CX573">
        <v>10222</v>
      </c>
      <c r="CY573">
        <v>0.19900000000000001</v>
      </c>
      <c r="DG573">
        <v>74</v>
      </c>
    </row>
    <row r="574" spans="85:112" x14ac:dyDescent="0.25">
      <c r="CG574" t="s">
        <v>639</v>
      </c>
      <c r="CH574" t="s">
        <v>7</v>
      </c>
      <c r="CI574" t="s">
        <v>549</v>
      </c>
      <c r="CJ574">
        <v>46129</v>
      </c>
      <c r="CK574">
        <v>1</v>
      </c>
      <c r="CL574">
        <v>1</v>
      </c>
      <c r="CN574">
        <v>1</v>
      </c>
      <c r="CP574">
        <v>1.1574074074074073E-5</v>
      </c>
      <c r="CQ574">
        <v>1.1574074074074073E-5</v>
      </c>
      <c r="CR574">
        <v>0.22689814814814815</v>
      </c>
      <c r="CS574">
        <v>0.12075231481481481</v>
      </c>
      <c r="CT574">
        <v>167</v>
      </c>
      <c r="CU574">
        <v>215</v>
      </c>
      <c r="CV574">
        <v>51</v>
      </c>
      <c r="CW574" t="s">
        <v>1051</v>
      </c>
      <c r="CX574">
        <v>11541</v>
      </c>
      <c r="CY574">
        <v>0.3054</v>
      </c>
      <c r="DG574">
        <v>74</v>
      </c>
    </row>
    <row r="575" spans="85:112" x14ac:dyDescent="0.25">
      <c r="CG575" t="s">
        <v>639</v>
      </c>
      <c r="CH575" t="s">
        <v>7</v>
      </c>
      <c r="CI575" t="s">
        <v>566</v>
      </c>
      <c r="CJ575">
        <v>46119</v>
      </c>
      <c r="CK575">
        <v>1</v>
      </c>
      <c r="CL575">
        <v>1</v>
      </c>
      <c r="CM575">
        <v>1</v>
      </c>
      <c r="CP575">
        <v>1.0416666666666666E-2</v>
      </c>
      <c r="CQ575">
        <v>1.0416666666666666E-2</v>
      </c>
      <c r="CR575">
        <v>0.29932870370370368</v>
      </c>
      <c r="CS575">
        <v>7.6192129629629624E-2</v>
      </c>
      <c r="CT575">
        <v>236</v>
      </c>
      <c r="CU575">
        <v>365</v>
      </c>
      <c r="CV575">
        <v>75</v>
      </c>
      <c r="CW575">
        <v>1.6</v>
      </c>
      <c r="CX575">
        <v>8533</v>
      </c>
      <c r="CY575">
        <v>0.31780000000000003</v>
      </c>
      <c r="DG575">
        <v>74</v>
      </c>
    </row>
    <row r="576" spans="85:112" x14ac:dyDescent="0.25">
      <c r="CG576" t="s">
        <v>639</v>
      </c>
      <c r="CH576" t="s">
        <v>7</v>
      </c>
      <c r="CI576" t="s">
        <v>73</v>
      </c>
      <c r="CJ576">
        <v>46119</v>
      </c>
      <c r="CK576">
        <v>1</v>
      </c>
      <c r="CL576">
        <v>1</v>
      </c>
      <c r="CP576">
        <v>3.9583333333333337E-3</v>
      </c>
      <c r="CQ576">
        <v>3.9583333333333337E-3</v>
      </c>
      <c r="CR576">
        <v>0.30155092592592592</v>
      </c>
      <c r="CS576">
        <v>7.0798611111111118E-2</v>
      </c>
      <c r="CT576">
        <v>69</v>
      </c>
      <c r="CU576">
        <v>97</v>
      </c>
      <c r="CV576">
        <v>11</v>
      </c>
      <c r="CW576" t="s">
        <v>852</v>
      </c>
      <c r="CX576">
        <v>18046</v>
      </c>
      <c r="CY576">
        <v>0.15939999999999999</v>
      </c>
      <c r="DG576">
        <v>74</v>
      </c>
    </row>
    <row r="577" spans="85:112" x14ac:dyDescent="0.25">
      <c r="CG577" t="s">
        <v>639</v>
      </c>
      <c r="CH577" t="s">
        <v>7</v>
      </c>
      <c r="CI577" t="s">
        <v>73</v>
      </c>
      <c r="CJ577">
        <v>46135</v>
      </c>
      <c r="CK577">
        <v>1</v>
      </c>
      <c r="CL577">
        <v>1</v>
      </c>
      <c r="CN577">
        <v>1</v>
      </c>
      <c r="CP577">
        <v>5.7870370370370373E-5</v>
      </c>
      <c r="CQ577">
        <v>5.7870370370370373E-5</v>
      </c>
      <c r="CR577">
        <v>0.15782407407407406</v>
      </c>
      <c r="CS577">
        <v>0.20936342592592594</v>
      </c>
      <c r="CT577">
        <v>81</v>
      </c>
      <c r="CU577">
        <v>121</v>
      </c>
      <c r="CV577">
        <v>20</v>
      </c>
      <c r="CW577">
        <v>1.55</v>
      </c>
      <c r="CX577">
        <v>18136</v>
      </c>
      <c r="CY577">
        <v>0.24690000000000001</v>
      </c>
      <c r="DG577">
        <v>74</v>
      </c>
    </row>
    <row r="578" spans="85:112" x14ac:dyDescent="0.25">
      <c r="CG578" t="s">
        <v>639</v>
      </c>
      <c r="CH578" t="s">
        <v>7</v>
      </c>
      <c r="CI578" t="s">
        <v>73</v>
      </c>
      <c r="CJ578">
        <v>46139</v>
      </c>
      <c r="CK578">
        <v>1</v>
      </c>
      <c r="CL578">
        <v>1</v>
      </c>
      <c r="CM578">
        <v>1</v>
      </c>
      <c r="CP578">
        <v>7.6851851851851855E-3</v>
      </c>
      <c r="CQ578">
        <v>7.6851851851851855E-3</v>
      </c>
      <c r="CR578">
        <v>0.1575462962962963</v>
      </c>
      <c r="CS578">
        <v>0.15413194444444445</v>
      </c>
      <c r="CT578">
        <v>80</v>
      </c>
      <c r="CU578">
        <v>116</v>
      </c>
      <c r="CV578">
        <v>17</v>
      </c>
      <c r="CW578" t="s">
        <v>844</v>
      </c>
      <c r="CX578">
        <v>29250</v>
      </c>
      <c r="CY578">
        <v>0.21249999999999999</v>
      </c>
      <c r="CZ578">
        <v>1</v>
      </c>
      <c r="DA578">
        <v>5.8799999999999998E-2</v>
      </c>
      <c r="DB578">
        <v>1250</v>
      </c>
      <c r="DC578">
        <v>1250</v>
      </c>
      <c r="DG578">
        <v>74</v>
      </c>
    </row>
    <row r="579" spans="85:112" x14ac:dyDescent="0.25">
      <c r="CG579" t="s">
        <v>639</v>
      </c>
      <c r="CH579" t="s">
        <v>7</v>
      </c>
      <c r="CI579" t="s">
        <v>557</v>
      </c>
      <c r="CJ579">
        <v>46118</v>
      </c>
      <c r="CK579">
        <v>1</v>
      </c>
      <c r="CL579">
        <v>1</v>
      </c>
      <c r="CN579">
        <v>1</v>
      </c>
      <c r="CP579">
        <v>3.4722222222222222E-5</v>
      </c>
      <c r="CQ579">
        <v>3.4722222222222222E-5</v>
      </c>
      <c r="CR579">
        <v>0.24658564814814815</v>
      </c>
      <c r="CS579">
        <v>0.10862268518518518</v>
      </c>
      <c r="CT579">
        <v>137</v>
      </c>
      <c r="CU579">
        <v>426</v>
      </c>
      <c r="CV579">
        <v>58</v>
      </c>
      <c r="CW579" t="s">
        <v>1052</v>
      </c>
      <c r="CX579">
        <v>6244</v>
      </c>
      <c r="CY579">
        <v>0.4234</v>
      </c>
      <c r="CZ579">
        <v>3</v>
      </c>
      <c r="DA579">
        <v>5.1700000000000003E-2</v>
      </c>
      <c r="DB579">
        <v>770</v>
      </c>
      <c r="DC579">
        <v>257</v>
      </c>
      <c r="DD579">
        <v>80</v>
      </c>
      <c r="DE579">
        <v>0.10390000000000001</v>
      </c>
      <c r="DF579">
        <v>3.9800000000000002E-2</v>
      </c>
      <c r="DG579">
        <v>74</v>
      </c>
      <c r="DH579">
        <v>80</v>
      </c>
    </row>
    <row r="580" spans="85:112" x14ac:dyDescent="0.25">
      <c r="CG580" t="s">
        <v>639</v>
      </c>
      <c r="CH580" t="s">
        <v>7</v>
      </c>
      <c r="CI580" t="s">
        <v>557</v>
      </c>
      <c r="CJ580">
        <v>46120</v>
      </c>
      <c r="CK580">
        <v>1</v>
      </c>
      <c r="CL580">
        <v>1</v>
      </c>
      <c r="CN580">
        <v>1</v>
      </c>
      <c r="CP580">
        <v>2.0833333333333335E-4</v>
      </c>
      <c r="CQ580">
        <v>2.0833333333333335E-4</v>
      </c>
      <c r="CR580">
        <v>0.24334490740740741</v>
      </c>
      <c r="CS580">
        <v>0.10412037037037038</v>
      </c>
      <c r="CT580">
        <v>135</v>
      </c>
      <c r="CU580">
        <v>251</v>
      </c>
      <c r="CV580">
        <v>37</v>
      </c>
      <c r="CW580" t="s">
        <v>1053</v>
      </c>
      <c r="CX580">
        <v>7283</v>
      </c>
      <c r="CY580">
        <v>0.27410000000000001</v>
      </c>
      <c r="DG580">
        <v>74</v>
      </c>
    </row>
    <row r="581" spans="85:112" x14ac:dyDescent="0.25">
      <c r="CG581" t="s">
        <v>639</v>
      </c>
      <c r="CH581" t="s">
        <v>7</v>
      </c>
      <c r="CI581" t="s">
        <v>557</v>
      </c>
      <c r="CJ581">
        <v>46129</v>
      </c>
      <c r="CK581">
        <v>1</v>
      </c>
      <c r="CL581">
        <v>1</v>
      </c>
      <c r="CN581">
        <v>1</v>
      </c>
      <c r="CP581">
        <v>9.2592592592592588E-5</v>
      </c>
      <c r="CQ581">
        <v>9.2592592592592588E-5</v>
      </c>
      <c r="CR581">
        <v>0.16784722222222223</v>
      </c>
      <c r="CS581">
        <v>0.15001157407407406</v>
      </c>
      <c r="CT581">
        <v>98</v>
      </c>
      <c r="CU581">
        <v>189</v>
      </c>
      <c r="CV581">
        <v>33</v>
      </c>
      <c r="CW581" t="s">
        <v>706</v>
      </c>
      <c r="CX581">
        <v>8789</v>
      </c>
      <c r="CY581">
        <v>0.3367</v>
      </c>
      <c r="DG581">
        <v>74</v>
      </c>
    </row>
    <row r="582" spans="85:112" x14ac:dyDescent="0.25">
      <c r="CG582" t="s">
        <v>639</v>
      </c>
      <c r="CH582" t="s">
        <v>7</v>
      </c>
      <c r="CI582" t="s">
        <v>48</v>
      </c>
      <c r="CJ582">
        <v>46120</v>
      </c>
      <c r="CK582">
        <v>1</v>
      </c>
      <c r="CL582">
        <v>1</v>
      </c>
      <c r="CN582">
        <v>1</v>
      </c>
      <c r="CP582">
        <v>1.5046296296296297E-4</v>
      </c>
      <c r="CQ582">
        <v>1.5046296296296297E-4</v>
      </c>
      <c r="CR582">
        <v>0.23121527777777778</v>
      </c>
      <c r="CS582">
        <v>0.10972222222222222</v>
      </c>
      <c r="CT582">
        <v>89</v>
      </c>
      <c r="CU582">
        <v>122</v>
      </c>
      <c r="CV582">
        <v>22</v>
      </c>
      <c r="CW582" t="s">
        <v>678</v>
      </c>
      <c r="CX582">
        <v>15760</v>
      </c>
      <c r="CY582">
        <v>0.2472</v>
      </c>
      <c r="DG582">
        <v>74</v>
      </c>
    </row>
    <row r="583" spans="85:112" x14ac:dyDescent="0.25">
      <c r="CG583" t="s">
        <v>639</v>
      </c>
      <c r="CH583" t="s">
        <v>7</v>
      </c>
      <c r="CI583" t="s">
        <v>48</v>
      </c>
      <c r="CJ583">
        <v>46122</v>
      </c>
      <c r="CK583">
        <v>1</v>
      </c>
      <c r="CL583">
        <v>1</v>
      </c>
      <c r="CN583">
        <v>1</v>
      </c>
      <c r="CP583">
        <v>0</v>
      </c>
      <c r="CQ583">
        <v>0</v>
      </c>
      <c r="CR583">
        <v>0.2570486111111111</v>
      </c>
      <c r="CS583">
        <v>9.0231481481481482E-2</v>
      </c>
      <c r="CT583">
        <v>74</v>
      </c>
      <c r="CU583">
        <v>106</v>
      </c>
      <c r="CV583">
        <v>15</v>
      </c>
      <c r="CW583">
        <v>1.8</v>
      </c>
      <c r="CX583">
        <v>16122</v>
      </c>
      <c r="CY583">
        <v>0.20269999999999999</v>
      </c>
      <c r="DG583">
        <v>74</v>
      </c>
    </row>
    <row r="584" spans="85:112" x14ac:dyDescent="0.25">
      <c r="CG584" t="s">
        <v>639</v>
      </c>
      <c r="CH584" t="s">
        <v>7</v>
      </c>
      <c r="CI584" t="s">
        <v>48</v>
      </c>
      <c r="CJ584">
        <v>46129</v>
      </c>
      <c r="CK584">
        <v>1</v>
      </c>
      <c r="CL584">
        <v>1</v>
      </c>
      <c r="CN584">
        <v>1</v>
      </c>
      <c r="CP584">
        <v>0</v>
      </c>
      <c r="CQ584">
        <v>0</v>
      </c>
      <c r="CR584">
        <v>0.20653935185185185</v>
      </c>
      <c r="CS584">
        <v>0.13340277777777779</v>
      </c>
      <c r="CT584">
        <v>87</v>
      </c>
      <c r="CU584">
        <v>119</v>
      </c>
      <c r="CV584">
        <v>27</v>
      </c>
      <c r="CW584" t="s">
        <v>1054</v>
      </c>
      <c r="CX584">
        <v>21335</v>
      </c>
      <c r="CY584">
        <v>0.31030000000000002</v>
      </c>
      <c r="DG584">
        <v>74</v>
      </c>
    </row>
    <row r="585" spans="85:112" x14ac:dyDescent="0.25">
      <c r="CG585" t="s">
        <v>639</v>
      </c>
      <c r="CH585" t="s">
        <v>7</v>
      </c>
      <c r="CI585" t="s">
        <v>48</v>
      </c>
      <c r="CJ585">
        <v>46141</v>
      </c>
      <c r="CK585">
        <v>1</v>
      </c>
      <c r="CL585">
        <v>1</v>
      </c>
      <c r="CN585">
        <v>1</v>
      </c>
      <c r="CP585">
        <v>4.6296296296296294E-5</v>
      </c>
      <c r="CQ585">
        <v>4.6296296296296294E-5</v>
      </c>
      <c r="CR585">
        <v>0.19615740740740742</v>
      </c>
      <c r="CS585">
        <v>0.16728009259259261</v>
      </c>
      <c r="CT585">
        <v>88</v>
      </c>
      <c r="CU585">
        <v>120</v>
      </c>
      <c r="CV585">
        <v>24</v>
      </c>
      <c r="CW585" t="s">
        <v>924</v>
      </c>
      <c r="CX585">
        <v>23147</v>
      </c>
      <c r="CY585">
        <v>0.2727</v>
      </c>
      <c r="DG585">
        <v>74</v>
      </c>
    </row>
    <row r="586" spans="85:112" x14ac:dyDescent="0.25">
      <c r="CG586" t="s">
        <v>639</v>
      </c>
      <c r="CH586" t="s">
        <v>3</v>
      </c>
      <c r="CI586" t="s">
        <v>58</v>
      </c>
      <c r="CJ586">
        <v>46122</v>
      </c>
      <c r="CK586">
        <v>1</v>
      </c>
      <c r="CL586">
        <v>1</v>
      </c>
      <c r="CN586">
        <v>1</v>
      </c>
      <c r="CP586">
        <v>1.1574074074074073E-5</v>
      </c>
      <c r="CQ586">
        <v>1.1574074074074073E-5</v>
      </c>
      <c r="CR586">
        <v>0.23497685185185185</v>
      </c>
      <c r="CS586">
        <v>9.5185185185185192E-2</v>
      </c>
      <c r="CT586">
        <v>92</v>
      </c>
      <c r="CU586">
        <v>189</v>
      </c>
      <c r="CV586">
        <v>20</v>
      </c>
      <c r="CW586">
        <v>1.6</v>
      </c>
      <c r="CX586">
        <v>20633</v>
      </c>
      <c r="CY586">
        <v>0.21740000000000001</v>
      </c>
      <c r="DG586">
        <v>74</v>
      </c>
    </row>
    <row r="587" spans="85:112" x14ac:dyDescent="0.25">
      <c r="CG587" t="s">
        <v>639</v>
      </c>
      <c r="CH587" t="s">
        <v>3</v>
      </c>
      <c r="CI587" t="s">
        <v>85</v>
      </c>
      <c r="CJ587">
        <v>46134</v>
      </c>
      <c r="CK587">
        <v>1</v>
      </c>
      <c r="CL587">
        <v>1</v>
      </c>
      <c r="CN587">
        <v>1</v>
      </c>
      <c r="CP587">
        <v>1.6203703703703703E-3</v>
      </c>
      <c r="CQ587">
        <v>1.6203703703703703E-3</v>
      </c>
      <c r="CR587">
        <v>0.18979166666666666</v>
      </c>
      <c r="CS587">
        <v>0.1378587962962963</v>
      </c>
      <c r="CT587">
        <v>97</v>
      </c>
      <c r="CU587">
        <v>232</v>
      </c>
      <c r="CV587">
        <v>36</v>
      </c>
      <c r="CW587" t="s">
        <v>1055</v>
      </c>
      <c r="CX587">
        <v>38433</v>
      </c>
      <c r="CY587">
        <v>0.37109999999999999</v>
      </c>
      <c r="DG587">
        <v>74</v>
      </c>
    </row>
    <row r="588" spans="85:112" x14ac:dyDescent="0.25">
      <c r="CG588" t="s">
        <v>639</v>
      </c>
      <c r="CH588" t="s">
        <v>3</v>
      </c>
      <c r="CI588" t="s">
        <v>174</v>
      </c>
      <c r="CJ588">
        <v>46122</v>
      </c>
      <c r="CK588">
        <v>1</v>
      </c>
      <c r="CL588">
        <v>1</v>
      </c>
      <c r="CN588">
        <v>1</v>
      </c>
      <c r="CP588">
        <v>0</v>
      </c>
      <c r="CQ588">
        <v>0</v>
      </c>
      <c r="CR588">
        <v>0.24037037037037037</v>
      </c>
      <c r="CS588">
        <v>0.10462962962962963</v>
      </c>
      <c r="CT588">
        <v>159</v>
      </c>
      <c r="CU588">
        <v>234</v>
      </c>
      <c r="CV588">
        <v>19</v>
      </c>
      <c r="CW588">
        <v>2</v>
      </c>
      <c r="CX588">
        <v>13115</v>
      </c>
      <c r="CY588">
        <v>0.1195</v>
      </c>
      <c r="DG588">
        <v>74</v>
      </c>
    </row>
    <row r="589" spans="85:112" x14ac:dyDescent="0.25">
      <c r="CG589" t="s">
        <v>639</v>
      </c>
      <c r="CH589" t="s">
        <v>3</v>
      </c>
      <c r="CI589" t="s">
        <v>493</v>
      </c>
      <c r="CJ589">
        <v>46122</v>
      </c>
      <c r="CK589">
        <v>1</v>
      </c>
      <c r="CL589">
        <v>1</v>
      </c>
      <c r="CN589">
        <v>1</v>
      </c>
      <c r="CP589">
        <v>7.9861111111111116E-4</v>
      </c>
      <c r="CQ589">
        <v>7.9861111111111116E-4</v>
      </c>
      <c r="CR589">
        <v>0.2701736111111111</v>
      </c>
      <c r="CS589">
        <v>6.7754629629629623E-2</v>
      </c>
      <c r="CT589">
        <v>167</v>
      </c>
      <c r="CU589">
        <v>233</v>
      </c>
      <c r="CV589">
        <v>22</v>
      </c>
      <c r="CW589" t="s">
        <v>852</v>
      </c>
      <c r="CX589">
        <v>29436</v>
      </c>
      <c r="CY589">
        <v>0.13170000000000001</v>
      </c>
      <c r="DG589">
        <v>74</v>
      </c>
    </row>
    <row r="590" spans="85:112" x14ac:dyDescent="0.25">
      <c r="CG590" t="s">
        <v>639</v>
      </c>
      <c r="CH590" t="s">
        <v>3</v>
      </c>
      <c r="CI590" t="s">
        <v>32</v>
      </c>
      <c r="CJ590">
        <v>46135</v>
      </c>
      <c r="CK590">
        <v>1</v>
      </c>
      <c r="CL590">
        <v>1</v>
      </c>
      <c r="CN590">
        <v>1</v>
      </c>
      <c r="CP590">
        <v>9.2592592592592588E-5</v>
      </c>
      <c r="CQ590">
        <v>9.2592592592592588E-5</v>
      </c>
      <c r="CR590">
        <v>0.2063888888888889</v>
      </c>
      <c r="CS590">
        <v>0.13041666666666665</v>
      </c>
      <c r="CT590">
        <v>99</v>
      </c>
      <c r="CU590">
        <v>182</v>
      </c>
      <c r="CV590">
        <v>29</v>
      </c>
      <c r="CW590" t="s">
        <v>952</v>
      </c>
      <c r="CX590">
        <v>24200</v>
      </c>
      <c r="CY590">
        <v>0.29289999999999999</v>
      </c>
      <c r="DG590">
        <v>74</v>
      </c>
    </row>
    <row r="591" spans="85:112" x14ac:dyDescent="0.25">
      <c r="CG591" t="s">
        <v>639</v>
      </c>
      <c r="CH591" t="s">
        <v>3</v>
      </c>
      <c r="CI591" t="s">
        <v>564</v>
      </c>
      <c r="CJ591">
        <v>46122</v>
      </c>
      <c r="CK591">
        <v>1</v>
      </c>
      <c r="CL591">
        <v>1</v>
      </c>
      <c r="CN591">
        <v>1</v>
      </c>
      <c r="CP591">
        <v>0</v>
      </c>
      <c r="CQ591">
        <v>0</v>
      </c>
      <c r="CR591">
        <v>0.27406249999999999</v>
      </c>
      <c r="CS591">
        <v>7.0092592592592595E-2</v>
      </c>
      <c r="CT591">
        <v>110</v>
      </c>
      <c r="CU591">
        <v>209</v>
      </c>
      <c r="CV591">
        <v>22</v>
      </c>
      <c r="CW591">
        <v>1.5</v>
      </c>
      <c r="CX591">
        <v>12014</v>
      </c>
      <c r="CY591">
        <v>0.2</v>
      </c>
      <c r="DG591">
        <v>74</v>
      </c>
    </row>
    <row r="592" spans="85:112" x14ac:dyDescent="0.25">
      <c r="CG592" t="s">
        <v>639</v>
      </c>
      <c r="CH592" t="s">
        <v>3</v>
      </c>
      <c r="CI592" t="s">
        <v>564</v>
      </c>
      <c r="CJ592">
        <v>46128</v>
      </c>
      <c r="CK592">
        <v>1</v>
      </c>
      <c r="CL592">
        <v>1</v>
      </c>
      <c r="CN592">
        <v>1</v>
      </c>
      <c r="CP592">
        <v>0</v>
      </c>
      <c r="CQ592">
        <v>0</v>
      </c>
      <c r="CR592">
        <v>0.21516203703703704</v>
      </c>
      <c r="CS592">
        <v>0.13506944444444444</v>
      </c>
      <c r="CT592">
        <v>118</v>
      </c>
      <c r="CU592">
        <v>193</v>
      </c>
      <c r="CV592">
        <v>40</v>
      </c>
      <c r="CW592">
        <v>1.9750000000000001</v>
      </c>
      <c r="CX592">
        <v>24883</v>
      </c>
      <c r="CY592">
        <v>0.33900000000000002</v>
      </c>
      <c r="CZ592">
        <v>2</v>
      </c>
      <c r="DA592">
        <v>0.05</v>
      </c>
      <c r="DB592">
        <v>5500</v>
      </c>
      <c r="DC592">
        <v>2750</v>
      </c>
      <c r="DD592">
        <v>4300</v>
      </c>
      <c r="DE592">
        <v>0.78180000000000005</v>
      </c>
      <c r="DF592">
        <v>0.2387</v>
      </c>
      <c r="DG592">
        <v>74</v>
      </c>
      <c r="DH592">
        <v>2150</v>
      </c>
    </row>
    <row r="593" spans="85:112" x14ac:dyDescent="0.25">
      <c r="CG593" t="s">
        <v>639</v>
      </c>
      <c r="CH593" t="s">
        <v>3</v>
      </c>
      <c r="CI593" t="s">
        <v>564</v>
      </c>
      <c r="CJ593">
        <v>46134</v>
      </c>
      <c r="CK593">
        <v>1</v>
      </c>
      <c r="CL593">
        <v>1</v>
      </c>
      <c r="CN593">
        <v>1</v>
      </c>
      <c r="CP593">
        <v>0</v>
      </c>
      <c r="CQ593">
        <v>0</v>
      </c>
      <c r="CR593">
        <v>0.20715277777777777</v>
      </c>
      <c r="CS593">
        <v>0.14167824074074073</v>
      </c>
      <c r="CT593">
        <v>130</v>
      </c>
      <c r="CU593">
        <v>249</v>
      </c>
      <c r="CV593">
        <v>24</v>
      </c>
      <c r="CW593" t="s">
        <v>954</v>
      </c>
      <c r="CX593">
        <v>34398</v>
      </c>
      <c r="CY593">
        <v>0.18459999999999999</v>
      </c>
      <c r="DG593">
        <v>74</v>
      </c>
    </row>
    <row r="594" spans="85:112" x14ac:dyDescent="0.25">
      <c r="CG594" t="s">
        <v>639</v>
      </c>
      <c r="CH594" t="s">
        <v>3</v>
      </c>
      <c r="CI594" t="s">
        <v>564</v>
      </c>
      <c r="CJ594">
        <v>46135</v>
      </c>
      <c r="CK594">
        <v>1</v>
      </c>
      <c r="CL594">
        <v>1</v>
      </c>
      <c r="CN594">
        <v>1</v>
      </c>
      <c r="CP594">
        <v>0</v>
      </c>
      <c r="CQ594">
        <v>0</v>
      </c>
      <c r="CR594">
        <v>0.19547453703703704</v>
      </c>
      <c r="CS594">
        <v>0.15050925925925926</v>
      </c>
      <c r="CT594">
        <v>108</v>
      </c>
      <c r="CU594">
        <v>205</v>
      </c>
      <c r="CV594">
        <v>26</v>
      </c>
      <c r="CW594" t="s">
        <v>942</v>
      </c>
      <c r="CX594">
        <v>28068</v>
      </c>
      <c r="CY594">
        <v>0.2407</v>
      </c>
      <c r="DG594">
        <v>74</v>
      </c>
    </row>
    <row r="595" spans="85:112" x14ac:dyDescent="0.25">
      <c r="CG595" t="s">
        <v>639</v>
      </c>
      <c r="CH595" t="s">
        <v>3</v>
      </c>
      <c r="CI595" t="s">
        <v>96</v>
      </c>
      <c r="CJ595">
        <v>46134</v>
      </c>
      <c r="CK595">
        <v>1</v>
      </c>
      <c r="CL595">
        <v>1</v>
      </c>
      <c r="CN595">
        <v>1</v>
      </c>
      <c r="CP595">
        <v>1.5740740740740741E-3</v>
      </c>
      <c r="CQ595">
        <v>1.5740740740740741E-3</v>
      </c>
      <c r="CR595">
        <v>0.18940972222222222</v>
      </c>
      <c r="CS595">
        <v>0.15225694444444443</v>
      </c>
      <c r="CT595">
        <v>116</v>
      </c>
      <c r="CU595">
        <v>215</v>
      </c>
      <c r="CV595">
        <v>27</v>
      </c>
      <c r="CW595" t="s">
        <v>870</v>
      </c>
      <c r="CX595">
        <v>24306</v>
      </c>
      <c r="CY595">
        <v>0.23280000000000001</v>
      </c>
      <c r="DG595">
        <v>74</v>
      </c>
    </row>
    <row r="596" spans="85:112" x14ac:dyDescent="0.25">
      <c r="CG596" t="s">
        <v>639</v>
      </c>
      <c r="CH596" t="s">
        <v>3</v>
      </c>
      <c r="CI596" t="s">
        <v>96</v>
      </c>
      <c r="CJ596">
        <v>46142</v>
      </c>
      <c r="CK596">
        <v>1</v>
      </c>
      <c r="CL596">
        <v>1</v>
      </c>
      <c r="CM596">
        <v>1</v>
      </c>
      <c r="CP596">
        <v>5.1504629629629626E-3</v>
      </c>
      <c r="CQ596">
        <v>5.1504629629629626E-3</v>
      </c>
      <c r="CR596">
        <v>0.17481481481481481</v>
      </c>
      <c r="CS596">
        <v>0.23649305555555555</v>
      </c>
      <c r="CT596">
        <v>86</v>
      </c>
      <c r="CU596">
        <v>179</v>
      </c>
      <c r="CV596">
        <v>45</v>
      </c>
      <c r="CW596" t="s">
        <v>1056</v>
      </c>
      <c r="CX596">
        <v>19127</v>
      </c>
      <c r="CY596">
        <v>0.52329999999999999</v>
      </c>
      <c r="CZ596">
        <v>4</v>
      </c>
      <c r="DA596">
        <v>8.8900000000000007E-2</v>
      </c>
      <c r="DB596">
        <v>5500</v>
      </c>
      <c r="DC596">
        <v>1375</v>
      </c>
      <c r="DD596">
        <v>4500</v>
      </c>
      <c r="DE596">
        <v>0.81820000000000004</v>
      </c>
      <c r="DF596">
        <v>0.14960000000000001</v>
      </c>
      <c r="DG596">
        <v>74</v>
      </c>
      <c r="DH596">
        <v>1500</v>
      </c>
    </row>
    <row r="597" spans="85:112" x14ac:dyDescent="0.25">
      <c r="CG597" t="s">
        <v>639</v>
      </c>
      <c r="CH597" t="s">
        <v>3</v>
      </c>
      <c r="CI597" t="s">
        <v>68</v>
      </c>
      <c r="CJ597">
        <v>46122</v>
      </c>
      <c r="CK597">
        <v>1</v>
      </c>
      <c r="CL597">
        <v>1</v>
      </c>
      <c r="CN597">
        <v>1</v>
      </c>
      <c r="CP597">
        <v>2.3148148148148149E-4</v>
      </c>
      <c r="CQ597">
        <v>2.3148148148148149E-4</v>
      </c>
      <c r="CR597">
        <v>0.21615740740740741</v>
      </c>
      <c r="CS597">
        <v>9.7858796296296291E-2</v>
      </c>
      <c r="CT597">
        <v>134</v>
      </c>
      <c r="CU597">
        <v>221</v>
      </c>
      <c r="CV597">
        <v>25</v>
      </c>
      <c r="CW597">
        <v>1.24</v>
      </c>
      <c r="CX597">
        <v>57638</v>
      </c>
      <c r="CY597">
        <v>0.18659999999999999</v>
      </c>
      <c r="DG597">
        <v>74</v>
      </c>
    </row>
    <row r="598" spans="85:112" x14ac:dyDescent="0.25">
      <c r="CG598" t="s">
        <v>639</v>
      </c>
      <c r="CH598" t="s">
        <v>3</v>
      </c>
      <c r="CI598" t="s">
        <v>68</v>
      </c>
      <c r="CJ598">
        <v>46134</v>
      </c>
      <c r="CK598">
        <v>1</v>
      </c>
      <c r="CL598">
        <v>1</v>
      </c>
      <c r="CN598">
        <v>1</v>
      </c>
      <c r="CP598">
        <v>3.1250000000000001E-4</v>
      </c>
      <c r="CQ598">
        <v>3.1250000000000001E-4</v>
      </c>
      <c r="CR598">
        <v>0.17414351851851853</v>
      </c>
      <c r="CS598">
        <v>0.14458333333333334</v>
      </c>
      <c r="CT598">
        <v>94</v>
      </c>
      <c r="CU598">
        <v>201</v>
      </c>
      <c r="CV598">
        <v>36</v>
      </c>
      <c r="CW598" t="s">
        <v>731</v>
      </c>
      <c r="CX598">
        <v>33982</v>
      </c>
      <c r="CY598">
        <v>0.38300000000000001</v>
      </c>
      <c r="CZ598">
        <v>1</v>
      </c>
      <c r="DA598">
        <v>2.7799999999999998E-2</v>
      </c>
      <c r="DB598">
        <v>400</v>
      </c>
      <c r="DC598">
        <v>400</v>
      </c>
      <c r="DG598">
        <v>74</v>
      </c>
    </row>
    <row r="599" spans="85:112" x14ac:dyDescent="0.25">
      <c r="CG599" t="s">
        <v>639</v>
      </c>
      <c r="CH599" t="s">
        <v>3</v>
      </c>
      <c r="CI599" t="s">
        <v>29</v>
      </c>
      <c r="CJ599">
        <v>46134</v>
      </c>
      <c r="CK599">
        <v>1</v>
      </c>
      <c r="CL599">
        <v>1</v>
      </c>
      <c r="CN599">
        <v>1</v>
      </c>
      <c r="CP599">
        <v>1.712962962962963E-3</v>
      </c>
      <c r="CQ599">
        <v>1.712962962962963E-3</v>
      </c>
      <c r="CR599">
        <v>0.1882175925925926</v>
      </c>
      <c r="CS599">
        <v>0.13773148148148148</v>
      </c>
      <c r="CT599">
        <v>126</v>
      </c>
      <c r="CU599">
        <v>255</v>
      </c>
      <c r="CV599">
        <v>28</v>
      </c>
      <c r="CW599" t="s">
        <v>1047</v>
      </c>
      <c r="CX599">
        <v>29498</v>
      </c>
      <c r="CY599">
        <v>0.22220000000000001</v>
      </c>
      <c r="DG599">
        <v>74</v>
      </c>
    </row>
    <row r="600" spans="85:112" x14ac:dyDescent="0.25">
      <c r="CG600" t="s">
        <v>639</v>
      </c>
      <c r="CH600" t="s">
        <v>3</v>
      </c>
      <c r="CI600" t="s">
        <v>79</v>
      </c>
      <c r="CJ600">
        <v>46135</v>
      </c>
      <c r="CK600">
        <v>1</v>
      </c>
      <c r="CL600">
        <v>1</v>
      </c>
      <c r="CN600">
        <v>1</v>
      </c>
      <c r="CP600">
        <v>0</v>
      </c>
      <c r="CQ600">
        <v>0</v>
      </c>
      <c r="CR600">
        <v>0.24494212962962963</v>
      </c>
      <c r="CS600">
        <v>8.3020833333333335E-2</v>
      </c>
      <c r="CT600">
        <v>104</v>
      </c>
      <c r="CU600">
        <v>213</v>
      </c>
      <c r="CV600">
        <v>26</v>
      </c>
      <c r="CW600" t="s">
        <v>848</v>
      </c>
      <c r="CX600">
        <v>41832</v>
      </c>
      <c r="CY600">
        <v>0.25</v>
      </c>
      <c r="DG600">
        <v>74</v>
      </c>
    </row>
    <row r="601" spans="85:112" x14ac:dyDescent="0.25">
      <c r="CG601" t="s">
        <v>639</v>
      </c>
      <c r="CH601" t="s">
        <v>125</v>
      </c>
      <c r="CI601" t="s">
        <v>75</v>
      </c>
      <c r="CJ601">
        <v>46121</v>
      </c>
      <c r="CK601">
        <v>1</v>
      </c>
      <c r="CL601">
        <v>1</v>
      </c>
      <c r="CP601">
        <v>3.5648148148148149E-3</v>
      </c>
      <c r="CQ601">
        <v>3.5648148148148149E-3</v>
      </c>
      <c r="CR601">
        <v>0.31824074074074077</v>
      </c>
      <c r="CS601">
        <v>8.6574074074074067E-2</v>
      </c>
      <c r="CT601">
        <v>142</v>
      </c>
      <c r="CU601">
        <v>246</v>
      </c>
      <c r="CV601">
        <v>13</v>
      </c>
      <c r="CW601" t="s">
        <v>792</v>
      </c>
      <c r="CX601">
        <v>20260</v>
      </c>
      <c r="CY601">
        <v>9.1499999999999998E-2</v>
      </c>
      <c r="DG601">
        <v>72</v>
      </c>
    </row>
    <row r="602" spans="85:112" x14ac:dyDescent="0.25">
      <c r="CG602" t="s">
        <v>639</v>
      </c>
      <c r="CH602" t="s">
        <v>2</v>
      </c>
      <c r="CI602" t="s">
        <v>15</v>
      </c>
      <c r="CJ602">
        <v>46118</v>
      </c>
      <c r="CK602">
        <v>1</v>
      </c>
      <c r="CL602">
        <v>1</v>
      </c>
      <c r="CN602">
        <v>1</v>
      </c>
      <c r="CP602">
        <v>1.1574074074074075E-4</v>
      </c>
      <c r="CQ602">
        <v>1.1574074074074075E-4</v>
      </c>
      <c r="CR602">
        <v>0.23975694444444445</v>
      </c>
      <c r="CS602">
        <v>9.9340277777777777E-2</v>
      </c>
      <c r="CT602">
        <v>107</v>
      </c>
      <c r="CU602">
        <v>181</v>
      </c>
      <c r="CV602">
        <v>25</v>
      </c>
      <c r="CW602">
        <v>2.72</v>
      </c>
      <c r="CX602">
        <v>19497</v>
      </c>
      <c r="CY602">
        <v>0.2336</v>
      </c>
      <c r="CZ602">
        <v>1</v>
      </c>
      <c r="DA602">
        <v>0.04</v>
      </c>
      <c r="DB602">
        <v>225</v>
      </c>
      <c r="DC602">
        <v>225</v>
      </c>
      <c r="DD602">
        <v>225</v>
      </c>
      <c r="DE602">
        <v>1</v>
      </c>
      <c r="DG602">
        <v>72</v>
      </c>
      <c r="DH602">
        <v>225</v>
      </c>
    </row>
    <row r="603" spans="85:112" x14ac:dyDescent="0.25">
      <c r="CG603" t="s">
        <v>639</v>
      </c>
      <c r="CH603" t="s">
        <v>2</v>
      </c>
      <c r="CI603" t="s">
        <v>37</v>
      </c>
      <c r="CJ603">
        <v>46139</v>
      </c>
      <c r="CK603">
        <v>1</v>
      </c>
      <c r="CL603">
        <v>1</v>
      </c>
      <c r="CM603">
        <v>1</v>
      </c>
      <c r="CP603">
        <v>8.9236111111111113E-3</v>
      </c>
      <c r="CQ603">
        <v>8.9236111111111113E-3</v>
      </c>
      <c r="CR603">
        <v>0.1761574074074074</v>
      </c>
      <c r="CS603">
        <v>0.14071759259259259</v>
      </c>
      <c r="CT603">
        <v>61</v>
      </c>
      <c r="CU603">
        <v>86</v>
      </c>
      <c r="CV603">
        <v>13</v>
      </c>
      <c r="CW603" t="s">
        <v>716</v>
      </c>
      <c r="CX603">
        <v>15314</v>
      </c>
      <c r="CY603">
        <v>0.21310000000000001</v>
      </c>
      <c r="CZ603">
        <v>1</v>
      </c>
      <c r="DA603">
        <v>7.6899999999999996E-2</v>
      </c>
      <c r="DB603">
        <v>480</v>
      </c>
      <c r="DC603">
        <v>480</v>
      </c>
      <c r="DG603">
        <v>72</v>
      </c>
    </row>
    <row r="604" spans="85:112" x14ac:dyDescent="0.25">
      <c r="CG604" t="s">
        <v>639</v>
      </c>
      <c r="CH604" t="s">
        <v>2</v>
      </c>
      <c r="CI604" t="s">
        <v>23</v>
      </c>
      <c r="CJ604">
        <v>46119</v>
      </c>
      <c r="CK604">
        <v>1</v>
      </c>
      <c r="CL604">
        <v>1</v>
      </c>
      <c r="CN604">
        <v>1</v>
      </c>
      <c r="CP604">
        <v>2.7314814814814814E-3</v>
      </c>
      <c r="CQ604">
        <v>2.7314814814814814E-3</v>
      </c>
      <c r="CR604">
        <v>0.28266203703703702</v>
      </c>
      <c r="CS604">
        <v>9.3726851851851853E-2</v>
      </c>
      <c r="CT604">
        <v>74</v>
      </c>
      <c r="CU604">
        <v>107</v>
      </c>
      <c r="CV604">
        <v>14</v>
      </c>
      <c r="CW604" t="s">
        <v>801</v>
      </c>
      <c r="CX604">
        <v>23288</v>
      </c>
      <c r="CY604">
        <v>0.18920000000000001</v>
      </c>
      <c r="CZ604">
        <v>1</v>
      </c>
      <c r="DA604">
        <v>7.1400000000000005E-2</v>
      </c>
      <c r="DB604">
        <v>3500</v>
      </c>
      <c r="DC604">
        <v>3500</v>
      </c>
      <c r="DG604">
        <v>72</v>
      </c>
    </row>
    <row r="605" spans="85:112" x14ac:dyDescent="0.25">
      <c r="CG605" t="s">
        <v>639</v>
      </c>
      <c r="CH605" t="s">
        <v>6</v>
      </c>
      <c r="CI605" t="s">
        <v>35</v>
      </c>
      <c r="CJ605">
        <v>46113</v>
      </c>
      <c r="CK605">
        <v>1</v>
      </c>
      <c r="CL605">
        <v>1</v>
      </c>
      <c r="CN605">
        <v>1</v>
      </c>
      <c r="CP605">
        <v>1.8865740740740742E-3</v>
      </c>
      <c r="CQ605">
        <v>1.8865740740740742E-3</v>
      </c>
      <c r="CR605">
        <v>0.20103009259259258</v>
      </c>
      <c r="CS605">
        <v>0.12452546296296296</v>
      </c>
      <c r="CT605">
        <v>79</v>
      </c>
      <c r="CU605">
        <v>127</v>
      </c>
      <c r="CV605">
        <v>37</v>
      </c>
      <c r="CW605" t="s">
        <v>1057</v>
      </c>
      <c r="CX605">
        <v>25432</v>
      </c>
      <c r="CY605">
        <v>0.46839999999999998</v>
      </c>
      <c r="CZ605">
        <v>17</v>
      </c>
      <c r="DA605">
        <v>0.45950000000000002</v>
      </c>
      <c r="DB605">
        <v>20574</v>
      </c>
      <c r="DC605">
        <v>1210</v>
      </c>
      <c r="DD605">
        <v>18369</v>
      </c>
      <c r="DE605">
        <v>0.89280000000000004</v>
      </c>
      <c r="DF605">
        <v>0.13650000000000001</v>
      </c>
      <c r="DG605">
        <v>72</v>
      </c>
      <c r="DH605">
        <v>1312</v>
      </c>
    </row>
    <row r="606" spans="85:112" x14ac:dyDescent="0.25">
      <c r="CG606" t="s">
        <v>639</v>
      </c>
      <c r="CH606" t="s">
        <v>6</v>
      </c>
      <c r="CI606" t="s">
        <v>11</v>
      </c>
      <c r="CJ606">
        <v>46118</v>
      </c>
      <c r="CK606">
        <v>1</v>
      </c>
      <c r="CL606">
        <v>1</v>
      </c>
      <c r="CM606">
        <v>1</v>
      </c>
      <c r="CP606">
        <v>1.1111111111111112E-2</v>
      </c>
      <c r="CQ606">
        <v>1.1111111111111112E-2</v>
      </c>
      <c r="CR606">
        <v>0.22997685185185185</v>
      </c>
      <c r="CS606">
        <v>0.11701388888888889</v>
      </c>
      <c r="CT606">
        <v>142</v>
      </c>
      <c r="CU606">
        <v>328</v>
      </c>
      <c r="CV606">
        <v>33</v>
      </c>
      <c r="CW606" t="s">
        <v>1058</v>
      </c>
      <c r="CX606">
        <v>31352</v>
      </c>
      <c r="CY606">
        <v>0.2324</v>
      </c>
      <c r="CZ606">
        <v>4</v>
      </c>
      <c r="DA606">
        <v>0.1212</v>
      </c>
      <c r="DB606">
        <v>17900</v>
      </c>
      <c r="DC606">
        <v>4475</v>
      </c>
      <c r="DD606">
        <v>17300</v>
      </c>
      <c r="DE606">
        <v>0.96650000000000003</v>
      </c>
      <c r="DF606">
        <v>0.30080000000000001</v>
      </c>
      <c r="DG606">
        <v>72</v>
      </c>
      <c r="DH606">
        <v>5767</v>
      </c>
    </row>
    <row r="607" spans="85:112" x14ac:dyDescent="0.25">
      <c r="CG607" t="s">
        <v>639</v>
      </c>
      <c r="CH607" t="s">
        <v>6</v>
      </c>
      <c r="CI607" t="s">
        <v>11</v>
      </c>
      <c r="CJ607">
        <v>46121</v>
      </c>
      <c r="CK607">
        <v>1</v>
      </c>
      <c r="CL607">
        <v>1</v>
      </c>
      <c r="CM607">
        <v>1</v>
      </c>
      <c r="CP607">
        <v>9.8379629629629633E-3</v>
      </c>
      <c r="CQ607">
        <v>9.8379629629629633E-3</v>
      </c>
      <c r="CR607">
        <v>0.29916666666666669</v>
      </c>
      <c r="CS607">
        <v>0.11246527777777778</v>
      </c>
      <c r="CT607">
        <v>129</v>
      </c>
      <c r="CU607">
        <v>241</v>
      </c>
      <c r="CV607">
        <v>21</v>
      </c>
      <c r="CW607" t="s">
        <v>795</v>
      </c>
      <c r="CX607">
        <v>33422</v>
      </c>
      <c r="CY607">
        <v>0.1628</v>
      </c>
      <c r="CZ607">
        <v>2</v>
      </c>
      <c r="DA607">
        <v>9.5200000000000007E-2</v>
      </c>
      <c r="DB607">
        <v>23650</v>
      </c>
      <c r="DC607">
        <v>11825</v>
      </c>
      <c r="DD607">
        <v>23000</v>
      </c>
      <c r="DE607">
        <v>0.97250000000000003</v>
      </c>
      <c r="DF607">
        <v>0.32300000000000001</v>
      </c>
      <c r="DG607">
        <v>72</v>
      </c>
      <c r="DH607">
        <v>23000</v>
      </c>
    </row>
    <row r="608" spans="85:112" x14ac:dyDescent="0.25">
      <c r="CG608" t="s">
        <v>639</v>
      </c>
      <c r="CH608" t="s">
        <v>7</v>
      </c>
      <c r="CI608" t="s">
        <v>566</v>
      </c>
      <c r="CJ608">
        <v>46113</v>
      </c>
      <c r="CK608">
        <v>1</v>
      </c>
      <c r="CL608">
        <v>1</v>
      </c>
      <c r="CN608">
        <v>1</v>
      </c>
      <c r="CP608">
        <v>1.2152777777777778E-3</v>
      </c>
      <c r="CQ608">
        <v>1.2152777777777778E-3</v>
      </c>
      <c r="CR608">
        <v>0.27981481481481479</v>
      </c>
      <c r="CS608">
        <v>7.5648148148148145E-2</v>
      </c>
      <c r="CT608">
        <v>238</v>
      </c>
      <c r="CU608">
        <v>313</v>
      </c>
      <c r="CV608">
        <v>57</v>
      </c>
      <c r="CW608" t="s">
        <v>797</v>
      </c>
      <c r="CX608">
        <v>5244</v>
      </c>
      <c r="CY608">
        <v>0.23949999999999999</v>
      </c>
      <c r="CZ608">
        <v>1</v>
      </c>
      <c r="DA608">
        <v>1.7500000000000002E-2</v>
      </c>
      <c r="DB608">
        <v>200</v>
      </c>
      <c r="DC608">
        <v>200</v>
      </c>
      <c r="DD608">
        <v>200</v>
      </c>
      <c r="DE608">
        <v>1</v>
      </c>
      <c r="DF608">
        <v>0.1011</v>
      </c>
      <c r="DG608">
        <v>72</v>
      </c>
      <c r="DH608">
        <v>200</v>
      </c>
    </row>
    <row r="609" spans="85:112" x14ac:dyDescent="0.25">
      <c r="CG609" t="s">
        <v>639</v>
      </c>
      <c r="CH609" t="s">
        <v>7</v>
      </c>
      <c r="CI609" t="s">
        <v>48</v>
      </c>
      <c r="CJ609">
        <v>46136</v>
      </c>
      <c r="CK609">
        <v>1</v>
      </c>
      <c r="CL609">
        <v>1</v>
      </c>
      <c r="CM609">
        <v>1</v>
      </c>
      <c r="CP609">
        <v>1.3599537037037037E-2</v>
      </c>
      <c r="CQ609">
        <v>1.3599537037037037E-2</v>
      </c>
      <c r="CR609">
        <v>0.12212962962962963</v>
      </c>
      <c r="CS609">
        <v>9.4861111111111104E-2</v>
      </c>
      <c r="CT609">
        <v>48</v>
      </c>
      <c r="CU609">
        <v>63</v>
      </c>
      <c r="CV609">
        <v>13</v>
      </c>
      <c r="CW609" t="s">
        <v>709</v>
      </c>
      <c r="CX609">
        <v>22842</v>
      </c>
      <c r="CY609">
        <v>0.27079999999999999</v>
      </c>
      <c r="CZ609">
        <v>1</v>
      </c>
      <c r="DA609">
        <v>7.6899999999999996E-2</v>
      </c>
      <c r="DB609">
        <v>1500</v>
      </c>
      <c r="DC609">
        <v>1500</v>
      </c>
      <c r="DG609">
        <v>72</v>
      </c>
    </row>
    <row r="610" spans="85:112" x14ac:dyDescent="0.25">
      <c r="CG610" t="s">
        <v>639</v>
      </c>
      <c r="CH610" t="s">
        <v>3</v>
      </c>
      <c r="CI610" t="s">
        <v>85</v>
      </c>
      <c r="CJ610">
        <v>46125</v>
      </c>
      <c r="CK610">
        <v>1</v>
      </c>
      <c r="CL610">
        <v>1</v>
      </c>
      <c r="CN610">
        <v>1</v>
      </c>
      <c r="CP610">
        <v>1.8518518518518518E-4</v>
      </c>
      <c r="CQ610">
        <v>1.8518518518518518E-4</v>
      </c>
      <c r="CR610">
        <v>0.22902777777777777</v>
      </c>
      <c r="CS610">
        <v>9.9965277777777778E-2</v>
      </c>
      <c r="CT610">
        <v>90</v>
      </c>
      <c r="CU610">
        <v>188</v>
      </c>
      <c r="CV610">
        <v>49</v>
      </c>
      <c r="CW610" t="s">
        <v>1059</v>
      </c>
      <c r="CX610">
        <v>26643</v>
      </c>
      <c r="CY610">
        <v>0.5444</v>
      </c>
      <c r="CZ610">
        <v>1</v>
      </c>
      <c r="DA610">
        <v>2.0400000000000001E-2</v>
      </c>
      <c r="DB610">
        <v>10500</v>
      </c>
      <c r="DC610">
        <v>10500</v>
      </c>
      <c r="DG610">
        <v>72</v>
      </c>
    </row>
    <row r="611" spans="85:112" x14ac:dyDescent="0.25">
      <c r="CG611" t="s">
        <v>639</v>
      </c>
      <c r="CH611" t="s">
        <v>3</v>
      </c>
      <c r="CI611" t="s">
        <v>493</v>
      </c>
      <c r="CJ611">
        <v>46113</v>
      </c>
      <c r="CK611">
        <v>1</v>
      </c>
      <c r="CL611">
        <v>1</v>
      </c>
      <c r="CN611">
        <v>1</v>
      </c>
      <c r="CP611">
        <v>9.2592592592592588E-5</v>
      </c>
      <c r="CQ611">
        <v>9.2592592592592588E-5</v>
      </c>
      <c r="CR611">
        <v>0.30186342592592591</v>
      </c>
      <c r="CS611">
        <v>4.1400462962962965E-2</v>
      </c>
      <c r="CT611">
        <v>183</v>
      </c>
      <c r="CU611">
        <v>251</v>
      </c>
      <c r="CV611">
        <v>47</v>
      </c>
      <c r="CW611" t="s">
        <v>1060</v>
      </c>
      <c r="CX611">
        <v>25863</v>
      </c>
      <c r="CY611">
        <v>0.25679999999999997</v>
      </c>
      <c r="CZ611">
        <v>4</v>
      </c>
      <c r="DA611">
        <v>8.5099999999999995E-2</v>
      </c>
      <c r="DB611">
        <v>4830</v>
      </c>
      <c r="DC611">
        <v>1208</v>
      </c>
      <c r="DD611">
        <v>4830</v>
      </c>
      <c r="DE611">
        <v>1</v>
      </c>
      <c r="DG611">
        <v>72</v>
      </c>
      <c r="DH611">
        <v>1208</v>
      </c>
    </row>
    <row r="612" spans="85:112" x14ac:dyDescent="0.25">
      <c r="CG612" t="s">
        <v>639</v>
      </c>
      <c r="CH612" t="s">
        <v>3</v>
      </c>
      <c r="CI612" t="s">
        <v>32</v>
      </c>
      <c r="CJ612">
        <v>46120</v>
      </c>
      <c r="CK612">
        <v>1</v>
      </c>
      <c r="CL612">
        <v>1</v>
      </c>
      <c r="CN612">
        <v>1</v>
      </c>
      <c r="CP612">
        <v>1.0416666666666667E-4</v>
      </c>
      <c r="CQ612">
        <v>1.0416666666666667E-4</v>
      </c>
      <c r="CR612">
        <v>0.22956018518518517</v>
      </c>
      <c r="CS612">
        <v>0.10892361111111111</v>
      </c>
      <c r="CT612">
        <v>111</v>
      </c>
      <c r="CU612">
        <v>205</v>
      </c>
      <c r="CV612">
        <v>35</v>
      </c>
      <c r="CW612" t="s">
        <v>750</v>
      </c>
      <c r="CX612">
        <v>28856</v>
      </c>
      <c r="CY612">
        <v>0.31530000000000002</v>
      </c>
      <c r="CZ612">
        <v>2</v>
      </c>
      <c r="DA612">
        <v>5.7099999999999998E-2</v>
      </c>
      <c r="DB612">
        <v>510</v>
      </c>
      <c r="DC612">
        <v>255</v>
      </c>
      <c r="DD612">
        <v>260</v>
      </c>
      <c r="DE612">
        <v>0.50980000000000003</v>
      </c>
      <c r="DF612">
        <v>0.3805</v>
      </c>
      <c r="DG612">
        <v>72</v>
      </c>
      <c r="DH612">
        <v>260</v>
      </c>
    </row>
    <row r="613" spans="85:112" x14ac:dyDescent="0.25">
      <c r="CG613" t="s">
        <v>639</v>
      </c>
      <c r="CH613" t="s">
        <v>3</v>
      </c>
      <c r="CI613" t="s">
        <v>32</v>
      </c>
      <c r="CJ613">
        <v>46139</v>
      </c>
      <c r="CK613">
        <v>1</v>
      </c>
      <c r="CL613">
        <v>1</v>
      </c>
      <c r="CN613">
        <v>1</v>
      </c>
      <c r="CP613">
        <v>1.273148148148148E-4</v>
      </c>
      <c r="CQ613">
        <v>1.273148148148148E-4</v>
      </c>
      <c r="CR613">
        <v>0.18342592592592594</v>
      </c>
      <c r="CS613">
        <v>0.1140625</v>
      </c>
      <c r="CT613">
        <v>119</v>
      </c>
      <c r="CU613">
        <v>265</v>
      </c>
      <c r="CV613">
        <v>35</v>
      </c>
      <c r="CW613" t="s">
        <v>935</v>
      </c>
      <c r="CX613">
        <v>24907</v>
      </c>
      <c r="CY613">
        <v>0.29409999999999997</v>
      </c>
      <c r="CZ613">
        <v>1</v>
      </c>
      <c r="DA613">
        <v>2.86E-2</v>
      </c>
      <c r="DB613">
        <v>550</v>
      </c>
      <c r="DC613">
        <v>550</v>
      </c>
      <c r="DD613">
        <v>550</v>
      </c>
      <c r="DE613">
        <v>1</v>
      </c>
      <c r="DF613">
        <v>0.18010000000000001</v>
      </c>
      <c r="DG613">
        <v>72</v>
      </c>
      <c r="DH613">
        <v>550</v>
      </c>
    </row>
    <row r="614" spans="85:112" x14ac:dyDescent="0.25">
      <c r="CG614" t="s">
        <v>639</v>
      </c>
      <c r="CH614" t="s">
        <v>3</v>
      </c>
      <c r="CI614" t="s">
        <v>564</v>
      </c>
      <c r="CJ614">
        <v>46132</v>
      </c>
      <c r="CK614">
        <v>1</v>
      </c>
      <c r="CL614">
        <v>1</v>
      </c>
      <c r="CN614">
        <v>1</v>
      </c>
      <c r="CP614">
        <v>9.2592592592592588E-5</v>
      </c>
      <c r="CQ614">
        <v>9.2592592592592588E-5</v>
      </c>
      <c r="CR614">
        <v>0.23060185185185186</v>
      </c>
      <c r="CS614">
        <v>0.12152777777777778</v>
      </c>
      <c r="CT614">
        <v>109</v>
      </c>
      <c r="CU614">
        <v>163</v>
      </c>
      <c r="CV614">
        <v>27</v>
      </c>
      <c r="CW614" t="s">
        <v>1054</v>
      </c>
      <c r="CX614">
        <v>35985</v>
      </c>
      <c r="CY614">
        <v>0.2477</v>
      </c>
      <c r="CZ614">
        <v>1</v>
      </c>
      <c r="DA614">
        <v>3.6999999999999998E-2</v>
      </c>
      <c r="DB614">
        <v>6000</v>
      </c>
      <c r="DC614">
        <v>6000</v>
      </c>
      <c r="DD614">
        <v>1000</v>
      </c>
      <c r="DE614">
        <v>0.16669999999999999</v>
      </c>
      <c r="DF614">
        <v>1.9699999999999999E-2</v>
      </c>
      <c r="DG614">
        <v>72</v>
      </c>
      <c r="DH614">
        <v>1000</v>
      </c>
    </row>
    <row r="615" spans="85:112" x14ac:dyDescent="0.25">
      <c r="CG615" t="s">
        <v>639</v>
      </c>
      <c r="CH615" t="s">
        <v>3</v>
      </c>
      <c r="CI615" t="s">
        <v>96</v>
      </c>
      <c r="CJ615">
        <v>46136</v>
      </c>
      <c r="CK615">
        <v>1</v>
      </c>
      <c r="CL615">
        <v>1</v>
      </c>
      <c r="CM615">
        <v>1</v>
      </c>
      <c r="CP615">
        <v>1.0347222222222223E-2</v>
      </c>
      <c r="CQ615">
        <v>1.0347222222222223E-2</v>
      </c>
      <c r="CR615">
        <v>0.20300925925925925</v>
      </c>
      <c r="CS615">
        <v>0.14592592592592593</v>
      </c>
      <c r="CT615">
        <v>87</v>
      </c>
      <c r="CU615">
        <v>151</v>
      </c>
      <c r="CV615">
        <v>26</v>
      </c>
      <c r="CW615" t="s">
        <v>784</v>
      </c>
      <c r="CX615">
        <v>31507</v>
      </c>
      <c r="CY615">
        <v>0.2989</v>
      </c>
      <c r="CZ615">
        <v>1</v>
      </c>
      <c r="DA615">
        <v>3.85E-2</v>
      </c>
      <c r="DB615">
        <v>480</v>
      </c>
      <c r="DC615">
        <v>480</v>
      </c>
      <c r="DG615">
        <v>72</v>
      </c>
    </row>
    <row r="616" spans="85:112" x14ac:dyDescent="0.25">
      <c r="CG616" t="s">
        <v>639</v>
      </c>
      <c r="CH616" t="s">
        <v>125</v>
      </c>
      <c r="CI616" t="s">
        <v>18</v>
      </c>
      <c r="CJ616">
        <v>46125</v>
      </c>
      <c r="CK616">
        <v>1</v>
      </c>
      <c r="CL616">
        <v>1</v>
      </c>
      <c r="CM616">
        <v>1</v>
      </c>
      <c r="CP616">
        <v>8.1481481481481474E-3</v>
      </c>
      <c r="CQ616">
        <v>8.1481481481481474E-3</v>
      </c>
      <c r="CR616">
        <v>0.21560185185185185</v>
      </c>
      <c r="CS616">
        <v>0.10918981481481481</v>
      </c>
      <c r="CT616">
        <v>100</v>
      </c>
      <c r="CU616">
        <v>211</v>
      </c>
      <c r="CV616">
        <v>16</v>
      </c>
      <c r="CW616">
        <v>1.6875</v>
      </c>
      <c r="CX616">
        <v>17291</v>
      </c>
      <c r="CY616">
        <v>0.16</v>
      </c>
      <c r="DG616">
        <v>70</v>
      </c>
    </row>
    <row r="617" spans="85:112" x14ac:dyDescent="0.25">
      <c r="CG617" t="s">
        <v>639</v>
      </c>
      <c r="CH617" t="s">
        <v>125</v>
      </c>
      <c r="CI617" t="s">
        <v>122</v>
      </c>
      <c r="CJ617">
        <v>46125</v>
      </c>
      <c r="CK617">
        <v>1</v>
      </c>
      <c r="CL617">
        <v>1</v>
      </c>
      <c r="CO617">
        <v>1</v>
      </c>
      <c r="CP617">
        <v>0</v>
      </c>
      <c r="CQ617">
        <v>0</v>
      </c>
      <c r="CR617">
        <v>0</v>
      </c>
      <c r="CS617">
        <v>0</v>
      </c>
      <c r="DG617">
        <v>70</v>
      </c>
    </row>
    <row r="618" spans="85:112" x14ac:dyDescent="0.25">
      <c r="CG618" t="s">
        <v>639</v>
      </c>
      <c r="CH618" t="s">
        <v>2</v>
      </c>
      <c r="CI618" t="s">
        <v>15</v>
      </c>
      <c r="CJ618">
        <v>46126</v>
      </c>
      <c r="CK618">
        <v>1</v>
      </c>
      <c r="CL618">
        <v>1</v>
      </c>
      <c r="CM618">
        <v>1</v>
      </c>
      <c r="CP618">
        <v>1.1400462962962963E-2</v>
      </c>
      <c r="CQ618">
        <v>1.1400462962962963E-2</v>
      </c>
      <c r="CR618">
        <v>0.21122685185185186</v>
      </c>
      <c r="CS618">
        <v>0.15430555555555556</v>
      </c>
      <c r="CT618">
        <v>119</v>
      </c>
      <c r="CU618">
        <v>147</v>
      </c>
      <c r="CV618">
        <v>19</v>
      </c>
      <c r="CW618" t="s">
        <v>970</v>
      </c>
      <c r="CX618">
        <v>20020</v>
      </c>
      <c r="CY618">
        <v>0.15970000000000001</v>
      </c>
      <c r="DG618">
        <v>70</v>
      </c>
    </row>
    <row r="619" spans="85:112" x14ac:dyDescent="0.25">
      <c r="CG619" t="s">
        <v>639</v>
      </c>
      <c r="CH619" t="s">
        <v>2</v>
      </c>
      <c r="CI619" t="s">
        <v>81</v>
      </c>
      <c r="CJ619">
        <v>46126</v>
      </c>
      <c r="CK619">
        <v>1</v>
      </c>
      <c r="CL619">
        <v>1</v>
      </c>
      <c r="CP619">
        <v>3.7268518518518519E-3</v>
      </c>
      <c r="CQ619">
        <v>3.7268518518518519E-3</v>
      </c>
      <c r="CR619">
        <v>0.29834490740740743</v>
      </c>
      <c r="CS619">
        <v>0.1004513888888889</v>
      </c>
      <c r="CT619">
        <v>133</v>
      </c>
      <c r="CU619">
        <v>224</v>
      </c>
      <c r="CV619">
        <v>29</v>
      </c>
      <c r="CW619" t="s">
        <v>886</v>
      </c>
      <c r="CX619">
        <v>34642</v>
      </c>
      <c r="CY619">
        <v>0.218</v>
      </c>
      <c r="DG619">
        <v>70</v>
      </c>
    </row>
    <row r="620" spans="85:112" x14ac:dyDescent="0.25">
      <c r="CG620" t="s">
        <v>639</v>
      </c>
      <c r="CH620" t="s">
        <v>2</v>
      </c>
      <c r="CI620" t="s">
        <v>81</v>
      </c>
      <c r="CJ620">
        <v>46139</v>
      </c>
      <c r="CK620">
        <v>1</v>
      </c>
      <c r="CL620">
        <v>1</v>
      </c>
      <c r="CM620">
        <v>1</v>
      </c>
      <c r="CP620">
        <v>1.1550925925925926E-2</v>
      </c>
      <c r="CQ620">
        <v>1.1550925925925926E-2</v>
      </c>
      <c r="CR620">
        <v>0.1902662037037037</v>
      </c>
      <c r="CS620">
        <v>0.14636574074074074</v>
      </c>
      <c r="CT620">
        <v>79</v>
      </c>
      <c r="CU620">
        <v>141</v>
      </c>
      <c r="CV620">
        <v>5</v>
      </c>
      <c r="CW620">
        <v>1.8</v>
      </c>
      <c r="CX620">
        <v>19493</v>
      </c>
      <c r="CY620">
        <v>6.3299999999999995E-2</v>
      </c>
      <c r="DG620">
        <v>70</v>
      </c>
    </row>
    <row r="621" spans="85:112" x14ac:dyDescent="0.25">
      <c r="CG621" t="s">
        <v>639</v>
      </c>
      <c r="CH621" t="s">
        <v>2</v>
      </c>
      <c r="CI621" t="s">
        <v>22</v>
      </c>
      <c r="CJ621">
        <v>46113</v>
      </c>
      <c r="CK621">
        <v>1</v>
      </c>
      <c r="CL621">
        <v>1</v>
      </c>
      <c r="CN621">
        <v>1</v>
      </c>
      <c r="CP621">
        <v>0</v>
      </c>
      <c r="CQ621">
        <v>0</v>
      </c>
      <c r="CR621">
        <v>0.28864583333333332</v>
      </c>
      <c r="CS621">
        <v>5.4166666666666669E-2</v>
      </c>
      <c r="CT621">
        <v>86</v>
      </c>
      <c r="CU621">
        <v>128</v>
      </c>
      <c r="CV621">
        <v>33</v>
      </c>
      <c r="CW621" t="s">
        <v>706</v>
      </c>
      <c r="CX621">
        <v>24536</v>
      </c>
      <c r="CY621">
        <v>0.38369999999999999</v>
      </c>
      <c r="CZ621">
        <v>2</v>
      </c>
      <c r="DA621">
        <v>6.0600000000000001E-2</v>
      </c>
      <c r="DB621">
        <v>1260</v>
      </c>
      <c r="DC621">
        <v>630</v>
      </c>
      <c r="DD621">
        <v>1260</v>
      </c>
      <c r="DE621">
        <v>1</v>
      </c>
      <c r="DG621">
        <v>70</v>
      </c>
      <c r="DH621">
        <v>630</v>
      </c>
    </row>
    <row r="622" spans="85:112" x14ac:dyDescent="0.25">
      <c r="CG622" t="s">
        <v>639</v>
      </c>
      <c r="CH622" t="s">
        <v>2</v>
      </c>
      <c r="CI622" t="s">
        <v>22</v>
      </c>
      <c r="CJ622">
        <v>46118</v>
      </c>
      <c r="CK622">
        <v>1</v>
      </c>
      <c r="CL622">
        <v>1</v>
      </c>
      <c r="CM622">
        <v>1</v>
      </c>
      <c r="CP622">
        <v>6.6435185185185182E-3</v>
      </c>
      <c r="CQ622">
        <v>6.6435185185185182E-3</v>
      </c>
      <c r="CR622">
        <v>0.22342592592592592</v>
      </c>
      <c r="CS622">
        <v>0.11225694444444445</v>
      </c>
      <c r="CT622">
        <v>113</v>
      </c>
      <c r="CU622">
        <v>214</v>
      </c>
      <c r="CV622">
        <v>18</v>
      </c>
      <c r="CW622" t="s">
        <v>873</v>
      </c>
      <c r="CX622">
        <v>29117</v>
      </c>
      <c r="CY622">
        <v>0.1593</v>
      </c>
      <c r="CZ622">
        <v>3</v>
      </c>
      <c r="DA622">
        <v>0.16669999999999999</v>
      </c>
      <c r="DB622">
        <v>4100</v>
      </c>
      <c r="DC622">
        <v>1367</v>
      </c>
      <c r="DD622">
        <v>1000</v>
      </c>
      <c r="DE622">
        <v>0.24390000000000001</v>
      </c>
      <c r="DG622">
        <v>70</v>
      </c>
      <c r="DH622">
        <v>1000</v>
      </c>
    </row>
    <row r="623" spans="85:112" x14ac:dyDescent="0.25">
      <c r="CG623" t="s">
        <v>639</v>
      </c>
      <c r="CH623" t="s">
        <v>2</v>
      </c>
      <c r="CI623" t="s">
        <v>22</v>
      </c>
      <c r="CJ623">
        <v>46127</v>
      </c>
      <c r="CK623">
        <v>1</v>
      </c>
      <c r="CL623">
        <v>1</v>
      </c>
      <c r="CM623">
        <v>1</v>
      </c>
      <c r="CP623">
        <v>4.2824074074074075E-3</v>
      </c>
      <c r="CQ623">
        <v>4.2824074074074075E-3</v>
      </c>
      <c r="CR623">
        <v>0.2114236111111111</v>
      </c>
      <c r="CS623">
        <v>0.11914351851851852</v>
      </c>
      <c r="CT623">
        <v>61</v>
      </c>
      <c r="CU623">
        <v>101</v>
      </c>
      <c r="CV623">
        <v>18</v>
      </c>
      <c r="CW623" t="s">
        <v>679</v>
      </c>
      <c r="CX623">
        <v>31233</v>
      </c>
      <c r="CY623">
        <v>0.29509999999999997</v>
      </c>
      <c r="DG623">
        <v>70</v>
      </c>
    </row>
    <row r="624" spans="85:112" x14ac:dyDescent="0.25">
      <c r="CG624" t="s">
        <v>639</v>
      </c>
      <c r="CH624" t="s">
        <v>2</v>
      </c>
      <c r="CI624" t="s">
        <v>22</v>
      </c>
      <c r="CJ624">
        <v>46133</v>
      </c>
      <c r="CK624">
        <v>1</v>
      </c>
      <c r="CL624">
        <v>1</v>
      </c>
      <c r="CM624">
        <v>1</v>
      </c>
      <c r="CP624">
        <v>4.3923611111111108E-2</v>
      </c>
      <c r="CQ624">
        <v>4.3923611111111108E-2</v>
      </c>
      <c r="CR624">
        <v>0.18731481481481482</v>
      </c>
      <c r="CS624">
        <v>0.18976851851851853</v>
      </c>
      <c r="CT624">
        <v>86</v>
      </c>
      <c r="CU624">
        <v>149</v>
      </c>
      <c r="CV624">
        <v>32</v>
      </c>
      <c r="CW624">
        <v>1.625</v>
      </c>
      <c r="CX624">
        <v>33431</v>
      </c>
      <c r="CY624">
        <v>0.37209999999999999</v>
      </c>
      <c r="DG624">
        <v>70</v>
      </c>
    </row>
    <row r="625" spans="85:112" x14ac:dyDescent="0.25">
      <c r="CG625" t="s">
        <v>639</v>
      </c>
      <c r="CH625" t="s">
        <v>2</v>
      </c>
      <c r="CI625" t="s">
        <v>22</v>
      </c>
      <c r="CJ625">
        <v>46139</v>
      </c>
      <c r="CK625">
        <v>1</v>
      </c>
      <c r="CL625">
        <v>1</v>
      </c>
      <c r="CM625">
        <v>1</v>
      </c>
      <c r="CP625">
        <v>5.4745370370370373E-3</v>
      </c>
      <c r="CQ625">
        <v>5.4745370370370373E-3</v>
      </c>
      <c r="CR625">
        <v>0.14672453703703703</v>
      </c>
      <c r="CS625">
        <v>0.18452546296296296</v>
      </c>
      <c r="CT625">
        <v>101</v>
      </c>
      <c r="CU625">
        <v>158</v>
      </c>
      <c r="CV625">
        <v>19</v>
      </c>
      <c r="CW625" t="s">
        <v>687</v>
      </c>
      <c r="CX625">
        <v>31265</v>
      </c>
      <c r="CY625">
        <v>0.18809999999999999</v>
      </c>
      <c r="DG625">
        <v>70</v>
      </c>
    </row>
    <row r="626" spans="85:112" x14ac:dyDescent="0.25">
      <c r="CG626" t="s">
        <v>639</v>
      </c>
      <c r="CH626" t="s">
        <v>2</v>
      </c>
      <c r="CI626" t="s">
        <v>24</v>
      </c>
      <c r="CJ626">
        <v>46139</v>
      </c>
      <c r="CK626">
        <v>1</v>
      </c>
      <c r="CL626">
        <v>1</v>
      </c>
      <c r="CM626">
        <v>1</v>
      </c>
      <c r="CP626">
        <v>5.6018518518518518E-3</v>
      </c>
      <c r="CQ626">
        <v>5.6018518518518518E-3</v>
      </c>
      <c r="CR626">
        <v>0.17998842592592593</v>
      </c>
      <c r="CS626">
        <v>0.17846064814814816</v>
      </c>
      <c r="CT626">
        <v>65</v>
      </c>
      <c r="CU626">
        <v>123</v>
      </c>
      <c r="CV626">
        <v>24</v>
      </c>
      <c r="CW626" t="s">
        <v>679</v>
      </c>
      <c r="CX626">
        <v>29913</v>
      </c>
      <c r="CY626">
        <v>0.36919999999999997</v>
      </c>
      <c r="DG626">
        <v>70</v>
      </c>
    </row>
    <row r="627" spans="85:112" x14ac:dyDescent="0.25">
      <c r="CG627" t="s">
        <v>639</v>
      </c>
      <c r="CH627" t="s">
        <v>2</v>
      </c>
      <c r="CI627" t="s">
        <v>13</v>
      </c>
      <c r="CJ627">
        <v>46127</v>
      </c>
      <c r="CK627">
        <v>1</v>
      </c>
      <c r="CL627">
        <v>1</v>
      </c>
      <c r="CM627">
        <v>1</v>
      </c>
      <c r="CP627">
        <v>5.4976851851851853E-3</v>
      </c>
      <c r="CQ627">
        <v>5.4976851851851853E-3</v>
      </c>
      <c r="CR627">
        <v>0.23030092592592594</v>
      </c>
      <c r="CS627">
        <v>0.10112268518518519</v>
      </c>
      <c r="CT627">
        <v>81</v>
      </c>
      <c r="CU627">
        <v>179</v>
      </c>
      <c r="CV627">
        <v>25</v>
      </c>
      <c r="CW627">
        <v>1.52</v>
      </c>
      <c r="CX627">
        <v>59288</v>
      </c>
      <c r="CY627">
        <v>0.30859999999999999</v>
      </c>
      <c r="DG627">
        <v>70</v>
      </c>
    </row>
    <row r="628" spans="85:112" x14ac:dyDescent="0.25">
      <c r="CG628" t="s">
        <v>639</v>
      </c>
      <c r="CH628" t="s">
        <v>2</v>
      </c>
      <c r="CI628" t="s">
        <v>42</v>
      </c>
      <c r="CJ628">
        <v>46126</v>
      </c>
      <c r="CK628">
        <v>1</v>
      </c>
      <c r="CL628">
        <v>1</v>
      </c>
      <c r="CM628">
        <v>1</v>
      </c>
      <c r="CP628">
        <v>2.207175925925926E-2</v>
      </c>
      <c r="CQ628">
        <v>2.207175925925926E-2</v>
      </c>
      <c r="CR628">
        <v>0.23702546296296295</v>
      </c>
      <c r="CS628">
        <v>0.10946759259259259</v>
      </c>
      <c r="CT628">
        <v>87</v>
      </c>
      <c r="CU628">
        <v>141</v>
      </c>
      <c r="CV628">
        <v>33</v>
      </c>
      <c r="CW628" t="s">
        <v>678</v>
      </c>
      <c r="CX628">
        <v>36407</v>
      </c>
      <c r="CY628">
        <v>0.37930000000000003</v>
      </c>
      <c r="DG628">
        <v>70</v>
      </c>
    </row>
    <row r="629" spans="85:112" x14ac:dyDescent="0.25">
      <c r="CG629" t="s">
        <v>639</v>
      </c>
      <c r="CH629" t="s">
        <v>2</v>
      </c>
      <c r="CI629" t="s">
        <v>42</v>
      </c>
      <c r="CJ629">
        <v>46127</v>
      </c>
      <c r="CK629">
        <v>1</v>
      </c>
      <c r="CL629">
        <v>1</v>
      </c>
      <c r="CM629">
        <v>1</v>
      </c>
      <c r="CP629">
        <v>5.2314814814814811E-3</v>
      </c>
      <c r="CQ629">
        <v>5.2314814814814811E-3</v>
      </c>
      <c r="CR629">
        <v>0.19775462962962964</v>
      </c>
      <c r="CS629">
        <v>0.12043981481481482</v>
      </c>
      <c r="CT629">
        <v>77</v>
      </c>
      <c r="CU629">
        <v>130</v>
      </c>
      <c r="CV629">
        <v>33</v>
      </c>
      <c r="CW629" t="s">
        <v>685</v>
      </c>
      <c r="CX629">
        <v>23461</v>
      </c>
      <c r="CY629">
        <v>0.42859999999999998</v>
      </c>
      <c r="DG629">
        <v>70</v>
      </c>
    </row>
    <row r="630" spans="85:112" x14ac:dyDescent="0.25">
      <c r="CG630" t="s">
        <v>639</v>
      </c>
      <c r="CH630" t="s">
        <v>2</v>
      </c>
      <c r="CI630" t="s">
        <v>42</v>
      </c>
      <c r="CJ630">
        <v>46133</v>
      </c>
      <c r="CK630">
        <v>1</v>
      </c>
      <c r="CL630">
        <v>1</v>
      </c>
      <c r="CM630">
        <v>1</v>
      </c>
      <c r="CP630">
        <v>3.7314814814814815E-2</v>
      </c>
      <c r="CQ630">
        <v>3.7314814814814815E-2</v>
      </c>
      <c r="CR630">
        <v>0.23539351851851853</v>
      </c>
      <c r="CS630">
        <v>0.11864583333333334</v>
      </c>
      <c r="CT630">
        <v>144</v>
      </c>
      <c r="CU630">
        <v>220</v>
      </c>
      <c r="CV630">
        <v>39</v>
      </c>
      <c r="CW630" t="s">
        <v>1061</v>
      </c>
      <c r="CX630">
        <v>41411</v>
      </c>
      <c r="CY630">
        <v>0.27079999999999999</v>
      </c>
      <c r="DG630">
        <v>70</v>
      </c>
    </row>
    <row r="631" spans="85:112" x14ac:dyDescent="0.25">
      <c r="CG631" t="s">
        <v>639</v>
      </c>
      <c r="CH631" t="s">
        <v>2</v>
      </c>
      <c r="CI631" t="s">
        <v>65</v>
      </c>
      <c r="CJ631">
        <v>46126</v>
      </c>
      <c r="CK631">
        <v>1</v>
      </c>
      <c r="CL631">
        <v>1</v>
      </c>
      <c r="CM631">
        <v>1</v>
      </c>
      <c r="CP631">
        <v>1.0138888888888888E-2</v>
      </c>
      <c r="CQ631">
        <v>1.0138888888888888E-2</v>
      </c>
      <c r="CR631">
        <v>0.2396412037037037</v>
      </c>
      <c r="CS631">
        <v>7.2881944444444444E-2</v>
      </c>
      <c r="CT631">
        <v>47</v>
      </c>
      <c r="CU631">
        <v>112</v>
      </c>
      <c r="CV631">
        <v>20</v>
      </c>
      <c r="CW631">
        <v>1.8</v>
      </c>
      <c r="CX631">
        <v>25397</v>
      </c>
      <c r="CY631">
        <v>0.42549999999999999</v>
      </c>
      <c r="DG631">
        <v>70</v>
      </c>
    </row>
    <row r="632" spans="85:112" x14ac:dyDescent="0.25">
      <c r="CG632" t="s">
        <v>639</v>
      </c>
      <c r="CH632" t="s">
        <v>2</v>
      </c>
      <c r="CI632" t="s">
        <v>65</v>
      </c>
      <c r="CJ632">
        <v>46136</v>
      </c>
      <c r="CK632">
        <v>1</v>
      </c>
      <c r="CL632">
        <v>1</v>
      </c>
      <c r="CN632">
        <v>1</v>
      </c>
      <c r="CP632">
        <v>1.7361111111111112E-4</v>
      </c>
      <c r="CQ632">
        <v>1.7361111111111112E-4</v>
      </c>
      <c r="CR632">
        <v>0.21231481481481482</v>
      </c>
      <c r="CS632">
        <v>0.1426388888888889</v>
      </c>
      <c r="CT632">
        <v>41</v>
      </c>
      <c r="CU632">
        <v>104</v>
      </c>
      <c r="CV632">
        <v>18</v>
      </c>
      <c r="CW632">
        <v>1.5</v>
      </c>
      <c r="CX632">
        <v>23742</v>
      </c>
      <c r="CY632">
        <v>0.439</v>
      </c>
      <c r="CZ632">
        <v>2</v>
      </c>
      <c r="DA632">
        <v>0.1111</v>
      </c>
      <c r="DB632">
        <v>1200</v>
      </c>
      <c r="DC632">
        <v>600</v>
      </c>
      <c r="DG632">
        <v>70</v>
      </c>
    </row>
    <row r="633" spans="85:112" x14ac:dyDescent="0.25">
      <c r="CG633" t="s">
        <v>639</v>
      </c>
      <c r="CH633" t="s">
        <v>2</v>
      </c>
      <c r="CI633" t="s">
        <v>37</v>
      </c>
      <c r="CJ633">
        <v>46126</v>
      </c>
      <c r="CK633">
        <v>1</v>
      </c>
      <c r="CL633">
        <v>1</v>
      </c>
      <c r="CM633">
        <v>1</v>
      </c>
      <c r="CP633">
        <v>1.1064814814814816E-2</v>
      </c>
      <c r="CQ633">
        <v>1.1064814814814816E-2</v>
      </c>
      <c r="CR633">
        <v>0.25849537037037035</v>
      </c>
      <c r="CS633">
        <v>0.11116898148148148</v>
      </c>
      <c r="CT633">
        <v>62</v>
      </c>
      <c r="CU633">
        <v>102</v>
      </c>
      <c r="CV633">
        <v>12</v>
      </c>
      <c r="CW633" t="s">
        <v>816</v>
      </c>
      <c r="CX633">
        <v>12400</v>
      </c>
      <c r="CY633">
        <v>0.19350000000000001</v>
      </c>
      <c r="DG633">
        <v>70</v>
      </c>
    </row>
    <row r="634" spans="85:112" x14ac:dyDescent="0.25">
      <c r="CG634" t="s">
        <v>639</v>
      </c>
      <c r="CH634" t="s">
        <v>2</v>
      </c>
      <c r="CI634" t="s">
        <v>50</v>
      </c>
      <c r="CJ634">
        <v>46113</v>
      </c>
      <c r="CK634">
        <v>1</v>
      </c>
      <c r="CL634">
        <v>1</v>
      </c>
      <c r="CM634">
        <v>1</v>
      </c>
      <c r="CP634">
        <v>5.3125000000000004E-3</v>
      </c>
      <c r="CQ634">
        <v>5.3125000000000004E-3</v>
      </c>
      <c r="CR634">
        <v>0.27861111111111109</v>
      </c>
      <c r="CS634">
        <v>6.7835648148148145E-2</v>
      </c>
      <c r="CT634">
        <v>147</v>
      </c>
      <c r="CU634">
        <v>218</v>
      </c>
      <c r="CV634">
        <v>19</v>
      </c>
      <c r="CW634" t="s">
        <v>796</v>
      </c>
      <c r="CX634">
        <v>8431</v>
      </c>
      <c r="CY634">
        <v>0.1293</v>
      </c>
      <c r="CZ634">
        <v>1</v>
      </c>
      <c r="DA634">
        <v>5.2600000000000001E-2</v>
      </c>
      <c r="DB634">
        <v>130</v>
      </c>
      <c r="DC634">
        <v>130</v>
      </c>
      <c r="DD634">
        <v>130</v>
      </c>
      <c r="DE634">
        <v>1</v>
      </c>
      <c r="DF634">
        <v>0.66659999999999997</v>
      </c>
      <c r="DG634">
        <v>70</v>
      </c>
      <c r="DH634">
        <v>130</v>
      </c>
    </row>
    <row r="635" spans="85:112" x14ac:dyDescent="0.25">
      <c r="CG635" t="s">
        <v>639</v>
      </c>
      <c r="CH635" t="s">
        <v>2</v>
      </c>
      <c r="CI635" t="s">
        <v>23</v>
      </c>
      <c r="CJ635">
        <v>46127</v>
      </c>
      <c r="CK635">
        <v>1</v>
      </c>
      <c r="CL635">
        <v>1</v>
      </c>
      <c r="CM635">
        <v>1</v>
      </c>
      <c r="CP635">
        <v>5.162037037037037E-3</v>
      </c>
      <c r="CQ635">
        <v>5.162037037037037E-3</v>
      </c>
      <c r="CR635">
        <v>0.22155092592592593</v>
      </c>
      <c r="CS635">
        <v>0.10173611111111111</v>
      </c>
      <c r="CT635">
        <v>115</v>
      </c>
      <c r="CU635">
        <v>204</v>
      </c>
      <c r="CV635">
        <v>26</v>
      </c>
      <c r="CW635" t="s">
        <v>716</v>
      </c>
      <c r="CX635">
        <v>20167</v>
      </c>
      <c r="CY635">
        <v>0.2261</v>
      </c>
      <c r="DG635">
        <v>70</v>
      </c>
    </row>
    <row r="636" spans="85:112" x14ac:dyDescent="0.25">
      <c r="CG636" t="s">
        <v>639</v>
      </c>
      <c r="CH636" t="s">
        <v>2</v>
      </c>
      <c r="CI636" t="s">
        <v>25</v>
      </c>
      <c r="CJ636">
        <v>46127</v>
      </c>
      <c r="CK636">
        <v>1</v>
      </c>
      <c r="CL636">
        <v>1</v>
      </c>
      <c r="CM636">
        <v>1</v>
      </c>
      <c r="CP636">
        <v>4.5682870370370374E-2</v>
      </c>
      <c r="CQ636">
        <v>4.5682870370370374E-2</v>
      </c>
      <c r="CR636">
        <v>0.16429398148148147</v>
      </c>
      <c r="CS636">
        <v>0.14356481481481481</v>
      </c>
      <c r="CT636">
        <v>49</v>
      </c>
      <c r="CU636">
        <v>101</v>
      </c>
      <c r="CV636">
        <v>14</v>
      </c>
      <c r="CW636" t="s">
        <v>801</v>
      </c>
      <c r="CX636">
        <v>37553</v>
      </c>
      <c r="CY636">
        <v>0.28570000000000001</v>
      </c>
      <c r="DG636">
        <v>70</v>
      </c>
    </row>
    <row r="637" spans="85:112" x14ac:dyDescent="0.25">
      <c r="CG637" t="s">
        <v>639</v>
      </c>
      <c r="CH637" t="s">
        <v>2</v>
      </c>
      <c r="CI637" t="s">
        <v>25</v>
      </c>
      <c r="CJ637">
        <v>46133</v>
      </c>
      <c r="CK637">
        <v>1</v>
      </c>
      <c r="CL637">
        <v>1</v>
      </c>
      <c r="CM637">
        <v>1</v>
      </c>
      <c r="CP637">
        <v>1.4826388888888889E-2</v>
      </c>
      <c r="CQ637">
        <v>1.4826388888888889E-2</v>
      </c>
      <c r="CR637">
        <v>0.1975925925925926</v>
      </c>
      <c r="CS637">
        <v>0.15483796296296296</v>
      </c>
      <c r="CT637">
        <v>77</v>
      </c>
      <c r="CU637">
        <v>150</v>
      </c>
      <c r="CV637">
        <v>18</v>
      </c>
      <c r="CW637" t="s">
        <v>720</v>
      </c>
      <c r="CX637">
        <v>32330</v>
      </c>
      <c r="CY637">
        <v>0.23380000000000001</v>
      </c>
      <c r="DG637">
        <v>70</v>
      </c>
    </row>
    <row r="638" spans="85:112" x14ac:dyDescent="0.25">
      <c r="CG638" t="s">
        <v>639</v>
      </c>
      <c r="CH638" t="s">
        <v>2</v>
      </c>
      <c r="CI638" t="s">
        <v>25</v>
      </c>
      <c r="CJ638">
        <v>46139</v>
      </c>
      <c r="CK638">
        <v>1</v>
      </c>
      <c r="CL638">
        <v>1</v>
      </c>
      <c r="CM638">
        <v>1</v>
      </c>
      <c r="CP638">
        <v>1.0914351851851852E-2</v>
      </c>
      <c r="CQ638">
        <v>1.0914351851851852E-2</v>
      </c>
      <c r="CR638">
        <v>0.17853009259259259</v>
      </c>
      <c r="CS638">
        <v>0.13784722222222223</v>
      </c>
      <c r="CT638">
        <v>84</v>
      </c>
      <c r="CU638">
        <v>128</v>
      </c>
      <c r="CV638">
        <v>19</v>
      </c>
      <c r="CW638" t="s">
        <v>797</v>
      </c>
      <c r="CX638">
        <v>33382</v>
      </c>
      <c r="CY638">
        <v>0.22620000000000001</v>
      </c>
      <c r="DG638">
        <v>70</v>
      </c>
    </row>
    <row r="639" spans="85:112" x14ac:dyDescent="0.25">
      <c r="CG639" t="s">
        <v>639</v>
      </c>
      <c r="CH639" t="s">
        <v>6</v>
      </c>
      <c r="CI639" t="s">
        <v>35</v>
      </c>
      <c r="CJ639">
        <v>46125</v>
      </c>
      <c r="CK639">
        <v>1</v>
      </c>
      <c r="CL639">
        <v>1</v>
      </c>
      <c r="CN639">
        <v>1</v>
      </c>
      <c r="CP639">
        <v>8.1018518518518516E-5</v>
      </c>
      <c r="CQ639">
        <v>8.1018518518518516E-5</v>
      </c>
      <c r="CR639">
        <v>0.24422453703703703</v>
      </c>
      <c r="CS639">
        <v>0.10166666666666667</v>
      </c>
      <c r="CT639">
        <v>78</v>
      </c>
      <c r="CU639">
        <v>137</v>
      </c>
      <c r="CV639">
        <v>31</v>
      </c>
      <c r="CW639" t="s">
        <v>1062</v>
      </c>
      <c r="CX639">
        <v>14887</v>
      </c>
      <c r="CY639">
        <v>0.39739999999999998</v>
      </c>
      <c r="CZ639">
        <v>3</v>
      </c>
      <c r="DA639">
        <v>9.6799999999999997E-2</v>
      </c>
      <c r="DB639">
        <v>5920</v>
      </c>
      <c r="DC639">
        <v>1973</v>
      </c>
      <c r="DD639">
        <v>4800</v>
      </c>
      <c r="DE639">
        <v>0.81079999999999997</v>
      </c>
      <c r="DF639">
        <v>0.1114</v>
      </c>
      <c r="DG639">
        <v>70</v>
      </c>
      <c r="DH639">
        <v>4800</v>
      </c>
    </row>
    <row r="640" spans="85:112" x14ac:dyDescent="0.25">
      <c r="CG640" t="s">
        <v>639</v>
      </c>
      <c r="CH640" t="s">
        <v>6</v>
      </c>
      <c r="CI640" t="s">
        <v>35</v>
      </c>
      <c r="CJ640">
        <v>46132</v>
      </c>
      <c r="CK640">
        <v>1</v>
      </c>
      <c r="CL640">
        <v>1</v>
      </c>
      <c r="CN640">
        <v>1</v>
      </c>
      <c r="CP640">
        <v>3.4722222222222222E-5</v>
      </c>
      <c r="CQ640">
        <v>3.4722222222222222E-5</v>
      </c>
      <c r="CR640">
        <v>0.23306712962962964</v>
      </c>
      <c r="CS640">
        <v>0.11259259259259259</v>
      </c>
      <c r="CT640">
        <v>73</v>
      </c>
      <c r="CU640">
        <v>139</v>
      </c>
      <c r="CV640">
        <v>18</v>
      </c>
      <c r="CW640" t="s">
        <v>695</v>
      </c>
      <c r="CX640">
        <v>10860</v>
      </c>
      <c r="CY640">
        <v>0.24660000000000001</v>
      </c>
      <c r="CZ640">
        <v>2</v>
      </c>
      <c r="DA640">
        <v>0.1111</v>
      </c>
      <c r="DB640">
        <v>3700</v>
      </c>
      <c r="DC640">
        <v>1850</v>
      </c>
      <c r="DD640">
        <v>3100</v>
      </c>
      <c r="DE640">
        <v>0.83779999999999999</v>
      </c>
      <c r="DF640">
        <v>0.1191</v>
      </c>
      <c r="DG640">
        <v>70</v>
      </c>
      <c r="DH640">
        <v>1550</v>
      </c>
    </row>
    <row r="641" spans="85:112" x14ac:dyDescent="0.25">
      <c r="CG641" t="s">
        <v>639</v>
      </c>
      <c r="CH641" t="s">
        <v>6</v>
      </c>
      <c r="CI641" t="s">
        <v>34</v>
      </c>
      <c r="CJ641">
        <v>46122</v>
      </c>
      <c r="CK641">
        <v>1</v>
      </c>
      <c r="CL641">
        <v>1</v>
      </c>
      <c r="CN641">
        <v>1</v>
      </c>
      <c r="CP641">
        <v>5.7870370370370373E-5</v>
      </c>
      <c r="CQ641">
        <v>5.7870370370370373E-5</v>
      </c>
      <c r="CR641">
        <v>0.22803240740740741</v>
      </c>
      <c r="CS641">
        <v>8.7997685185185179E-2</v>
      </c>
      <c r="CT641">
        <v>183</v>
      </c>
      <c r="CU641">
        <v>200</v>
      </c>
      <c r="CV641">
        <v>8</v>
      </c>
      <c r="CW641">
        <v>1.5</v>
      </c>
      <c r="CX641">
        <v>15575</v>
      </c>
      <c r="CY641">
        <v>4.3700000000000003E-2</v>
      </c>
      <c r="CZ641">
        <v>1</v>
      </c>
      <c r="DA641">
        <v>0.125</v>
      </c>
      <c r="DB641">
        <v>520</v>
      </c>
      <c r="DC641">
        <v>520</v>
      </c>
      <c r="DG641">
        <v>70</v>
      </c>
    </row>
    <row r="642" spans="85:112" x14ac:dyDescent="0.25">
      <c r="CG642" t="s">
        <v>639</v>
      </c>
      <c r="CH642" t="s">
        <v>6</v>
      </c>
      <c r="CI642" t="s">
        <v>34</v>
      </c>
      <c r="CJ642">
        <v>46127</v>
      </c>
      <c r="CK642">
        <v>1</v>
      </c>
      <c r="CL642">
        <v>1</v>
      </c>
      <c r="CN642">
        <v>1</v>
      </c>
      <c r="CP642">
        <v>9.2592592592592588E-5</v>
      </c>
      <c r="CQ642">
        <v>9.2592592592592588E-5</v>
      </c>
      <c r="CR642">
        <v>0.22236111111111112</v>
      </c>
      <c r="CS642">
        <v>0.13212962962962962</v>
      </c>
      <c r="CT642">
        <v>174</v>
      </c>
      <c r="CU642">
        <v>214</v>
      </c>
      <c r="CV642">
        <v>31</v>
      </c>
      <c r="CW642" t="s">
        <v>990</v>
      </c>
      <c r="CX642">
        <v>22360</v>
      </c>
      <c r="CY642">
        <v>0.1782</v>
      </c>
      <c r="CZ642">
        <v>1</v>
      </c>
      <c r="DA642">
        <v>3.2300000000000002E-2</v>
      </c>
      <c r="DB642">
        <v>4000</v>
      </c>
      <c r="DC642">
        <v>4000</v>
      </c>
      <c r="DD642">
        <v>4000</v>
      </c>
      <c r="DE642">
        <v>1</v>
      </c>
      <c r="DF642">
        <v>0.52649999999999997</v>
      </c>
      <c r="DG642">
        <v>70</v>
      </c>
      <c r="DH642">
        <v>4000</v>
      </c>
    </row>
    <row r="643" spans="85:112" x14ac:dyDescent="0.25">
      <c r="CG643" t="s">
        <v>639</v>
      </c>
      <c r="CH643" t="s">
        <v>7</v>
      </c>
      <c r="CI643" t="s">
        <v>109</v>
      </c>
      <c r="CJ643">
        <v>46135</v>
      </c>
      <c r="CK643">
        <v>1</v>
      </c>
      <c r="CL643">
        <v>1</v>
      </c>
      <c r="CM643">
        <v>1</v>
      </c>
      <c r="CP643">
        <v>9.2245370370370363E-3</v>
      </c>
      <c r="CQ643">
        <v>9.2245370370370363E-3</v>
      </c>
      <c r="CR643">
        <v>0.18372685185185186</v>
      </c>
      <c r="CS643">
        <v>0.14159722222222224</v>
      </c>
      <c r="CT643">
        <v>77</v>
      </c>
      <c r="CU643">
        <v>120</v>
      </c>
      <c r="CV643">
        <v>16</v>
      </c>
      <c r="CW643">
        <v>1.625</v>
      </c>
      <c r="CX643">
        <v>27884</v>
      </c>
      <c r="CY643">
        <v>0.20780000000000001</v>
      </c>
      <c r="DG643">
        <v>70</v>
      </c>
    </row>
    <row r="644" spans="85:112" x14ac:dyDescent="0.25">
      <c r="CG644" t="s">
        <v>639</v>
      </c>
      <c r="CH644" t="s">
        <v>7</v>
      </c>
      <c r="CI644" t="s">
        <v>109</v>
      </c>
      <c r="CJ644">
        <v>46141</v>
      </c>
      <c r="CK644">
        <v>1</v>
      </c>
      <c r="CL644">
        <v>1</v>
      </c>
      <c r="CM644">
        <v>1</v>
      </c>
      <c r="CP644">
        <v>7.4537037037037037E-3</v>
      </c>
      <c r="CQ644">
        <v>7.4537037037037037E-3</v>
      </c>
      <c r="CR644">
        <v>0.21171296296296296</v>
      </c>
      <c r="CS644">
        <v>0.14916666666666667</v>
      </c>
      <c r="CT644">
        <v>91</v>
      </c>
      <c r="CU644">
        <v>133</v>
      </c>
      <c r="CV644">
        <v>13</v>
      </c>
      <c r="CW644" t="s">
        <v>709</v>
      </c>
      <c r="CX644">
        <v>15412</v>
      </c>
      <c r="CY644">
        <v>0.1429</v>
      </c>
      <c r="DG644">
        <v>70</v>
      </c>
    </row>
    <row r="645" spans="85:112" x14ac:dyDescent="0.25">
      <c r="CG645" t="s">
        <v>639</v>
      </c>
      <c r="CH645" t="s">
        <v>7</v>
      </c>
      <c r="CI645" t="s">
        <v>49</v>
      </c>
      <c r="CJ645">
        <v>46120</v>
      </c>
      <c r="CK645">
        <v>1</v>
      </c>
      <c r="CL645">
        <v>1</v>
      </c>
      <c r="CM645">
        <v>1</v>
      </c>
      <c r="CP645">
        <v>4.1666666666666666E-3</v>
      </c>
      <c r="CQ645">
        <v>4.1666666666666666E-3</v>
      </c>
      <c r="CR645">
        <v>0.22229166666666667</v>
      </c>
      <c r="CS645">
        <v>7.9212962962962957E-2</v>
      </c>
      <c r="CT645">
        <v>75</v>
      </c>
      <c r="CU645">
        <v>111</v>
      </c>
      <c r="CV645">
        <v>10</v>
      </c>
      <c r="CW645">
        <v>1.8</v>
      </c>
      <c r="CX645">
        <v>29000</v>
      </c>
      <c r="CY645">
        <v>0.1333</v>
      </c>
      <c r="DG645">
        <v>70</v>
      </c>
    </row>
    <row r="646" spans="85:112" x14ac:dyDescent="0.25">
      <c r="CG646" t="s">
        <v>639</v>
      </c>
      <c r="CH646" t="s">
        <v>7</v>
      </c>
      <c r="CI646" t="s">
        <v>549</v>
      </c>
      <c r="CJ646">
        <v>46113</v>
      </c>
      <c r="CK646">
        <v>1</v>
      </c>
      <c r="CL646">
        <v>1</v>
      </c>
      <c r="CN646">
        <v>1</v>
      </c>
      <c r="CP646">
        <v>0</v>
      </c>
      <c r="CQ646">
        <v>0</v>
      </c>
      <c r="CR646">
        <v>0.27744212962962961</v>
      </c>
      <c r="CS646">
        <v>9.5312499999999994E-2</v>
      </c>
      <c r="CT646">
        <v>244</v>
      </c>
      <c r="CU646">
        <v>321</v>
      </c>
      <c r="CV646">
        <v>50</v>
      </c>
      <c r="CW646">
        <v>1.84</v>
      </c>
      <c r="CX646">
        <v>5507</v>
      </c>
      <c r="CY646">
        <v>0.2049</v>
      </c>
      <c r="CZ646">
        <v>4</v>
      </c>
      <c r="DA646">
        <v>0.08</v>
      </c>
      <c r="DB646">
        <v>2634</v>
      </c>
      <c r="DC646">
        <v>659</v>
      </c>
      <c r="DD646">
        <v>2434</v>
      </c>
      <c r="DE646">
        <v>0.92410000000000003</v>
      </c>
      <c r="DF646">
        <v>0.114</v>
      </c>
      <c r="DG646">
        <v>70</v>
      </c>
      <c r="DH646">
        <v>811</v>
      </c>
    </row>
    <row r="647" spans="85:112" x14ac:dyDescent="0.25">
      <c r="CG647" t="s">
        <v>639</v>
      </c>
      <c r="CH647" t="s">
        <v>7</v>
      </c>
      <c r="CI647" t="s">
        <v>549</v>
      </c>
      <c r="CJ647">
        <v>46128</v>
      </c>
      <c r="CK647">
        <v>1</v>
      </c>
      <c r="CL647">
        <v>1</v>
      </c>
      <c r="CN647">
        <v>1</v>
      </c>
      <c r="CP647">
        <v>0</v>
      </c>
      <c r="CQ647">
        <v>0</v>
      </c>
      <c r="CR647">
        <v>0.25136574074074075</v>
      </c>
      <c r="CS647">
        <v>0.15240740740740741</v>
      </c>
      <c r="CT647">
        <v>197</v>
      </c>
      <c r="CU647">
        <v>280</v>
      </c>
      <c r="CV647">
        <v>62</v>
      </c>
      <c r="CW647" t="s">
        <v>680</v>
      </c>
      <c r="CX647">
        <v>10535</v>
      </c>
      <c r="CY647">
        <v>0.31469999999999998</v>
      </c>
      <c r="CZ647">
        <v>1</v>
      </c>
      <c r="DA647">
        <v>1.61E-2</v>
      </c>
      <c r="DB647">
        <v>600</v>
      </c>
      <c r="DC647">
        <v>600</v>
      </c>
      <c r="DD647">
        <v>600</v>
      </c>
      <c r="DE647">
        <v>1</v>
      </c>
      <c r="DF647">
        <v>9.3899999999999997E-2</v>
      </c>
      <c r="DG647">
        <v>70</v>
      </c>
      <c r="DH647">
        <v>600</v>
      </c>
    </row>
    <row r="648" spans="85:112" x14ac:dyDescent="0.25">
      <c r="CG648" t="s">
        <v>639</v>
      </c>
      <c r="CH648" t="s">
        <v>7</v>
      </c>
      <c r="CI648" t="s">
        <v>549</v>
      </c>
      <c r="CJ648">
        <v>46135</v>
      </c>
      <c r="CK648">
        <v>1</v>
      </c>
      <c r="CL648">
        <v>1</v>
      </c>
      <c r="CM648">
        <v>1</v>
      </c>
      <c r="CP648">
        <v>2.162037037037037E-2</v>
      </c>
      <c r="CQ648">
        <v>2.162037037037037E-2</v>
      </c>
      <c r="CR648">
        <v>0.17438657407407407</v>
      </c>
      <c r="CS648">
        <v>0.14677083333333332</v>
      </c>
      <c r="CT648">
        <v>160</v>
      </c>
      <c r="CU648">
        <v>263</v>
      </c>
      <c r="CV648">
        <v>23</v>
      </c>
      <c r="CW648" t="s">
        <v>995</v>
      </c>
      <c r="CX648">
        <v>13682</v>
      </c>
      <c r="CY648">
        <v>0.14380000000000001</v>
      </c>
      <c r="DG648">
        <v>70</v>
      </c>
    </row>
    <row r="649" spans="85:112" x14ac:dyDescent="0.25">
      <c r="CG649" t="s">
        <v>639</v>
      </c>
      <c r="CH649" t="s">
        <v>7</v>
      </c>
      <c r="CI649" t="s">
        <v>549</v>
      </c>
      <c r="CJ649">
        <v>46141</v>
      </c>
      <c r="CK649">
        <v>1</v>
      </c>
      <c r="CL649">
        <v>1</v>
      </c>
      <c r="CP649">
        <v>3.7152777777777778E-3</v>
      </c>
      <c r="CQ649">
        <v>3.7152777777777778E-3</v>
      </c>
      <c r="CR649">
        <v>0.18840277777777778</v>
      </c>
      <c r="CS649">
        <v>0.17423611111111112</v>
      </c>
      <c r="CT649">
        <v>156</v>
      </c>
      <c r="CU649">
        <v>225</v>
      </c>
      <c r="CV649">
        <v>31</v>
      </c>
      <c r="CW649" t="s">
        <v>1063</v>
      </c>
      <c r="CX649">
        <v>12164</v>
      </c>
      <c r="CY649">
        <v>0.19869999999999999</v>
      </c>
      <c r="DG649">
        <v>70</v>
      </c>
    </row>
    <row r="650" spans="85:112" x14ac:dyDescent="0.25">
      <c r="CG650" t="s">
        <v>639</v>
      </c>
      <c r="CH650" t="s">
        <v>7</v>
      </c>
      <c r="CI650" t="s">
        <v>77</v>
      </c>
      <c r="CJ650">
        <v>46122</v>
      </c>
      <c r="CK650">
        <v>1</v>
      </c>
      <c r="CL650">
        <v>1</v>
      </c>
      <c r="CP650">
        <v>3.5763888888888889E-3</v>
      </c>
      <c r="CQ650">
        <v>3.5763888888888889E-3</v>
      </c>
      <c r="CR650">
        <v>0.27351851851851849</v>
      </c>
      <c r="CS650">
        <v>5.9421296296296298E-2</v>
      </c>
      <c r="CT650">
        <v>110</v>
      </c>
      <c r="CU650">
        <v>185</v>
      </c>
      <c r="CV650">
        <v>18</v>
      </c>
      <c r="CW650" t="s">
        <v>731</v>
      </c>
      <c r="CX650">
        <v>13557</v>
      </c>
      <c r="CY650">
        <v>0.1636</v>
      </c>
      <c r="DG650">
        <v>70</v>
      </c>
    </row>
    <row r="651" spans="85:112" x14ac:dyDescent="0.25">
      <c r="CG651" t="s">
        <v>639</v>
      </c>
      <c r="CH651" t="s">
        <v>7</v>
      </c>
      <c r="CI651" t="s">
        <v>566</v>
      </c>
      <c r="CJ651">
        <v>46120</v>
      </c>
      <c r="CK651">
        <v>1</v>
      </c>
      <c r="CL651">
        <v>1</v>
      </c>
      <c r="CM651">
        <v>1</v>
      </c>
      <c r="CP651">
        <v>1.1458333333333333E-2</v>
      </c>
      <c r="CQ651">
        <v>1.1458333333333333E-2</v>
      </c>
      <c r="CR651">
        <v>0.22508101851851853</v>
      </c>
      <c r="CS651">
        <v>0.10381944444444445</v>
      </c>
      <c r="CT651">
        <v>163</v>
      </c>
      <c r="CU651">
        <v>250</v>
      </c>
      <c r="CV651">
        <v>55</v>
      </c>
      <c r="CW651" t="s">
        <v>1064</v>
      </c>
      <c r="CX651">
        <v>6091</v>
      </c>
      <c r="CY651">
        <v>0.33739999999999998</v>
      </c>
      <c r="DG651">
        <v>70</v>
      </c>
    </row>
    <row r="652" spans="85:112" x14ac:dyDescent="0.25">
      <c r="CG652" t="s">
        <v>639</v>
      </c>
      <c r="CH652" t="s">
        <v>7</v>
      </c>
      <c r="CI652" t="s">
        <v>566</v>
      </c>
      <c r="CJ652">
        <v>46128</v>
      </c>
      <c r="CK652">
        <v>1</v>
      </c>
      <c r="CL652">
        <v>1</v>
      </c>
      <c r="CM652">
        <v>1</v>
      </c>
      <c r="CP652">
        <v>6.4699074074074077E-3</v>
      </c>
      <c r="CQ652">
        <v>6.4699074074074077E-3</v>
      </c>
      <c r="CR652">
        <v>0.19549768518518518</v>
      </c>
      <c r="CS652">
        <v>0.17086805555555556</v>
      </c>
      <c r="CT652">
        <v>135</v>
      </c>
      <c r="CU652">
        <v>285</v>
      </c>
      <c r="CV652">
        <v>45</v>
      </c>
      <c r="CW652" t="s">
        <v>754</v>
      </c>
      <c r="CX652">
        <v>8760</v>
      </c>
      <c r="CY652">
        <v>0.33329999999999999</v>
      </c>
      <c r="CZ652">
        <v>1</v>
      </c>
      <c r="DA652">
        <v>2.2200000000000001E-2</v>
      </c>
      <c r="DB652">
        <v>1400</v>
      </c>
      <c r="DC652">
        <v>1400</v>
      </c>
      <c r="DD652">
        <v>1400</v>
      </c>
      <c r="DE652">
        <v>1</v>
      </c>
      <c r="DF652">
        <v>0.12640000000000001</v>
      </c>
      <c r="DG652">
        <v>70</v>
      </c>
      <c r="DH652">
        <v>1400</v>
      </c>
    </row>
    <row r="653" spans="85:112" x14ac:dyDescent="0.25">
      <c r="CG653" t="s">
        <v>639</v>
      </c>
      <c r="CH653" t="s">
        <v>7</v>
      </c>
      <c r="CI653" t="s">
        <v>566</v>
      </c>
      <c r="CJ653">
        <v>46135</v>
      </c>
      <c r="CK653">
        <v>1</v>
      </c>
      <c r="CL653">
        <v>1</v>
      </c>
      <c r="CM653">
        <v>1</v>
      </c>
      <c r="CP653">
        <v>4.7222222222222223E-3</v>
      </c>
      <c r="CQ653">
        <v>4.7222222222222223E-3</v>
      </c>
      <c r="CR653">
        <v>0.1303125</v>
      </c>
      <c r="CS653">
        <v>0.21137731481481481</v>
      </c>
      <c r="CT653">
        <v>107</v>
      </c>
      <c r="CU653">
        <v>216</v>
      </c>
      <c r="CV653">
        <v>19</v>
      </c>
      <c r="CW653" t="s">
        <v>866</v>
      </c>
      <c r="CX653">
        <v>15114</v>
      </c>
      <c r="CY653">
        <v>0.17760000000000001</v>
      </c>
      <c r="DG653">
        <v>70</v>
      </c>
    </row>
    <row r="654" spans="85:112" x14ac:dyDescent="0.25">
      <c r="CG654" t="s">
        <v>639</v>
      </c>
      <c r="CH654" t="s">
        <v>7</v>
      </c>
      <c r="CI654" t="s">
        <v>73</v>
      </c>
      <c r="CJ654">
        <v>46120</v>
      </c>
      <c r="CK654">
        <v>1</v>
      </c>
      <c r="CL654">
        <v>1</v>
      </c>
      <c r="CM654">
        <v>1</v>
      </c>
      <c r="CP654">
        <v>6.5856481481481478E-3</v>
      </c>
      <c r="CQ654">
        <v>6.5856481481481478E-3</v>
      </c>
      <c r="CR654">
        <v>0.25442129629629628</v>
      </c>
      <c r="CS654">
        <v>8.1747685185185187E-2</v>
      </c>
      <c r="CT654">
        <v>74</v>
      </c>
      <c r="CU654">
        <v>105</v>
      </c>
      <c r="CV654">
        <v>4</v>
      </c>
      <c r="CW654">
        <v>1.5</v>
      </c>
      <c r="CX654">
        <v>24443</v>
      </c>
      <c r="CY654">
        <v>5.4100000000000002E-2</v>
      </c>
      <c r="DG654">
        <v>70</v>
      </c>
    </row>
    <row r="655" spans="85:112" x14ac:dyDescent="0.25">
      <c r="CG655" t="s">
        <v>639</v>
      </c>
      <c r="CH655" t="s">
        <v>7</v>
      </c>
      <c r="CI655" t="s">
        <v>73</v>
      </c>
      <c r="CJ655">
        <v>46122</v>
      </c>
      <c r="CK655">
        <v>1</v>
      </c>
      <c r="CL655">
        <v>1</v>
      </c>
      <c r="CM655">
        <v>1</v>
      </c>
      <c r="CP655">
        <v>5.5902777777777773E-3</v>
      </c>
      <c r="CQ655">
        <v>5.5902777777777773E-3</v>
      </c>
      <c r="CR655">
        <v>0.26099537037037035</v>
      </c>
      <c r="CS655">
        <v>6.8032407407407403E-2</v>
      </c>
      <c r="CT655">
        <v>76</v>
      </c>
      <c r="CU655">
        <v>106</v>
      </c>
      <c r="CV655">
        <v>4</v>
      </c>
      <c r="CW655">
        <v>1.75</v>
      </c>
      <c r="CX655">
        <v>20752</v>
      </c>
      <c r="CY655">
        <v>5.2600000000000001E-2</v>
      </c>
      <c r="DG655">
        <v>70</v>
      </c>
    </row>
    <row r="656" spans="85:112" x14ac:dyDescent="0.25">
      <c r="CG656" t="s">
        <v>639</v>
      </c>
      <c r="CH656" t="s">
        <v>7</v>
      </c>
      <c r="CI656" t="s">
        <v>73</v>
      </c>
      <c r="CJ656">
        <v>46141</v>
      </c>
      <c r="CK656">
        <v>1</v>
      </c>
      <c r="CL656">
        <v>1</v>
      </c>
      <c r="CM656">
        <v>1</v>
      </c>
      <c r="CP656">
        <v>6.3310185185185188E-3</v>
      </c>
      <c r="CQ656">
        <v>6.3310185185185188E-3</v>
      </c>
      <c r="CR656">
        <v>0.1355787037037037</v>
      </c>
      <c r="CS656">
        <v>0.22942129629629629</v>
      </c>
      <c r="CT656">
        <v>93</v>
      </c>
      <c r="CU656">
        <v>149</v>
      </c>
      <c r="CV656">
        <v>22</v>
      </c>
      <c r="CW656" t="s">
        <v>852</v>
      </c>
      <c r="CX656">
        <v>27476</v>
      </c>
      <c r="CY656">
        <v>0.2366</v>
      </c>
      <c r="DG656">
        <v>70</v>
      </c>
    </row>
    <row r="657" spans="85:112" x14ac:dyDescent="0.25">
      <c r="CG657" t="s">
        <v>639</v>
      </c>
      <c r="CH657" t="s">
        <v>7</v>
      </c>
      <c r="CI657" t="s">
        <v>557</v>
      </c>
      <c r="CJ657">
        <v>46126</v>
      </c>
      <c r="CK657">
        <v>1</v>
      </c>
      <c r="CL657">
        <v>1</v>
      </c>
      <c r="CN657">
        <v>1</v>
      </c>
      <c r="CP657">
        <v>0</v>
      </c>
      <c r="CQ657">
        <v>0</v>
      </c>
      <c r="CR657">
        <v>0.17723379629629629</v>
      </c>
      <c r="CS657">
        <v>0.23518518518518519</v>
      </c>
      <c r="CT657">
        <v>113</v>
      </c>
      <c r="CU657">
        <v>220</v>
      </c>
      <c r="CV657">
        <v>52</v>
      </c>
      <c r="CW657" t="s">
        <v>738</v>
      </c>
      <c r="CX657">
        <v>11406</v>
      </c>
      <c r="CY657">
        <v>0.4602</v>
      </c>
      <c r="CZ657">
        <v>2</v>
      </c>
      <c r="DA657">
        <v>3.85E-2</v>
      </c>
      <c r="DB657">
        <v>2000</v>
      </c>
      <c r="DC657">
        <v>1000</v>
      </c>
      <c r="DD657">
        <v>1000</v>
      </c>
      <c r="DE657">
        <v>0.5</v>
      </c>
      <c r="DF657">
        <v>4.6800000000000001E-2</v>
      </c>
      <c r="DG657">
        <v>70</v>
      </c>
      <c r="DH657">
        <v>1000</v>
      </c>
    </row>
    <row r="658" spans="85:112" x14ac:dyDescent="0.25">
      <c r="CG658" t="s">
        <v>639</v>
      </c>
      <c r="CH658" t="s">
        <v>7</v>
      </c>
      <c r="CI658" t="s">
        <v>557</v>
      </c>
      <c r="CJ658">
        <v>46140</v>
      </c>
      <c r="CK658">
        <v>1</v>
      </c>
      <c r="CL658">
        <v>1</v>
      </c>
      <c r="CN658">
        <v>1</v>
      </c>
      <c r="CP658">
        <v>1.8402777777777777E-3</v>
      </c>
      <c r="CQ658">
        <v>1.8402777777777777E-3</v>
      </c>
      <c r="CR658">
        <v>0.17785879629629631</v>
      </c>
      <c r="CS658">
        <v>0.16915509259259259</v>
      </c>
      <c r="CT658">
        <v>105</v>
      </c>
      <c r="CU658">
        <v>186</v>
      </c>
      <c r="CV658">
        <v>25</v>
      </c>
      <c r="CW658">
        <v>1.28</v>
      </c>
      <c r="CX658">
        <v>14938</v>
      </c>
      <c r="CY658">
        <v>0.23810000000000001</v>
      </c>
      <c r="CZ658">
        <v>1</v>
      </c>
      <c r="DA658">
        <v>0.04</v>
      </c>
      <c r="DB658">
        <v>290</v>
      </c>
      <c r="DC658">
        <v>290</v>
      </c>
      <c r="DG658">
        <v>70</v>
      </c>
    </row>
    <row r="659" spans="85:112" x14ac:dyDescent="0.25">
      <c r="CG659" t="s">
        <v>639</v>
      </c>
      <c r="CH659" t="s">
        <v>7</v>
      </c>
      <c r="CI659" t="s">
        <v>601</v>
      </c>
      <c r="CJ659">
        <v>46141</v>
      </c>
      <c r="CK659">
        <v>1</v>
      </c>
      <c r="CL659">
        <v>1</v>
      </c>
      <c r="CO659">
        <v>1</v>
      </c>
      <c r="CP659">
        <v>0</v>
      </c>
      <c r="CQ659">
        <v>0</v>
      </c>
      <c r="CR659">
        <v>0</v>
      </c>
      <c r="CS659">
        <v>7.0509259259259258E-2</v>
      </c>
      <c r="CT659">
        <v>37</v>
      </c>
      <c r="CU659">
        <v>55</v>
      </c>
      <c r="DG659">
        <v>70</v>
      </c>
    </row>
    <row r="660" spans="85:112" x14ac:dyDescent="0.25">
      <c r="CG660" t="s">
        <v>639</v>
      </c>
      <c r="CH660" t="s">
        <v>3</v>
      </c>
      <c r="CI660" t="s">
        <v>85</v>
      </c>
      <c r="CJ660">
        <v>46126</v>
      </c>
      <c r="CK660">
        <v>1</v>
      </c>
      <c r="CL660">
        <v>1</v>
      </c>
      <c r="CM660">
        <v>1</v>
      </c>
      <c r="CP660">
        <v>4.4444444444444444E-3</v>
      </c>
      <c r="CQ660">
        <v>4.4444444444444444E-3</v>
      </c>
      <c r="CR660">
        <v>0.25299768518518517</v>
      </c>
      <c r="CS660">
        <v>0.12006944444444445</v>
      </c>
      <c r="CT660">
        <v>117</v>
      </c>
      <c r="CU660">
        <v>210</v>
      </c>
      <c r="CV660">
        <v>53</v>
      </c>
      <c r="CW660" t="s">
        <v>1065</v>
      </c>
      <c r="CX660">
        <v>22121</v>
      </c>
      <c r="CY660">
        <v>0.45300000000000001</v>
      </c>
      <c r="CZ660">
        <v>1</v>
      </c>
      <c r="DA660">
        <v>1.89E-2</v>
      </c>
      <c r="DB660">
        <v>280</v>
      </c>
      <c r="DC660">
        <v>280</v>
      </c>
      <c r="DD660">
        <v>280</v>
      </c>
      <c r="DE660">
        <v>1</v>
      </c>
      <c r="DF660">
        <v>0.77829999999999999</v>
      </c>
      <c r="DG660">
        <v>70</v>
      </c>
      <c r="DH660">
        <v>280</v>
      </c>
    </row>
    <row r="661" spans="85:112" x14ac:dyDescent="0.25">
      <c r="CG661" t="s">
        <v>639</v>
      </c>
      <c r="CH661" t="s">
        <v>3</v>
      </c>
      <c r="CI661" t="s">
        <v>174</v>
      </c>
      <c r="CJ661">
        <v>46133</v>
      </c>
      <c r="CK661">
        <v>1</v>
      </c>
      <c r="CL661">
        <v>1</v>
      </c>
      <c r="CN661">
        <v>1</v>
      </c>
      <c r="CP661">
        <v>1.1574074074074073E-5</v>
      </c>
      <c r="CQ661">
        <v>1.1574074074074073E-5</v>
      </c>
      <c r="CR661">
        <v>0.26612268518518517</v>
      </c>
      <c r="CS661">
        <v>0.14649305555555556</v>
      </c>
      <c r="CT661">
        <v>255</v>
      </c>
      <c r="CU661">
        <v>351</v>
      </c>
      <c r="CV661">
        <v>47</v>
      </c>
      <c r="CW661" t="s">
        <v>1066</v>
      </c>
      <c r="CX661">
        <v>18679</v>
      </c>
      <c r="CY661">
        <v>0.18429999999999999</v>
      </c>
      <c r="CZ661">
        <v>1</v>
      </c>
      <c r="DA661">
        <v>2.1299999999999999E-2</v>
      </c>
      <c r="DB661">
        <v>1500</v>
      </c>
      <c r="DC661">
        <v>1500</v>
      </c>
      <c r="DG661">
        <v>70</v>
      </c>
    </row>
    <row r="662" spans="85:112" x14ac:dyDescent="0.25">
      <c r="CG662" t="s">
        <v>639</v>
      </c>
      <c r="CH662" t="s">
        <v>3</v>
      </c>
      <c r="CI662" t="s">
        <v>493</v>
      </c>
      <c r="CJ662">
        <v>46120</v>
      </c>
      <c r="CK662">
        <v>1</v>
      </c>
      <c r="CL662">
        <v>1</v>
      </c>
      <c r="CN662">
        <v>1</v>
      </c>
      <c r="CP662">
        <v>2.8472222222222223E-3</v>
      </c>
      <c r="CQ662">
        <v>2.8472222222222223E-3</v>
      </c>
      <c r="CR662">
        <v>0.28031250000000002</v>
      </c>
      <c r="CS662">
        <v>6.3043981481481479E-2</v>
      </c>
      <c r="CT662">
        <v>186</v>
      </c>
      <c r="CU662">
        <v>303</v>
      </c>
      <c r="CV662">
        <v>37</v>
      </c>
      <c r="CW662" t="s">
        <v>1053</v>
      </c>
      <c r="CX662">
        <v>7177</v>
      </c>
      <c r="CY662">
        <v>0.19889999999999999</v>
      </c>
      <c r="CZ662">
        <v>2</v>
      </c>
      <c r="DA662">
        <v>5.4100000000000002E-2</v>
      </c>
      <c r="DB662">
        <v>450</v>
      </c>
      <c r="DC662">
        <v>225</v>
      </c>
      <c r="DD662">
        <v>200</v>
      </c>
      <c r="DE662">
        <v>0.44440000000000002</v>
      </c>
      <c r="DF662">
        <v>0.53369999999999995</v>
      </c>
      <c r="DG662">
        <v>70</v>
      </c>
      <c r="DH662">
        <v>200</v>
      </c>
    </row>
    <row r="663" spans="85:112" x14ac:dyDescent="0.25">
      <c r="CG663" t="s">
        <v>639</v>
      </c>
      <c r="CH663" t="s">
        <v>3</v>
      </c>
      <c r="CI663" t="s">
        <v>493</v>
      </c>
      <c r="CJ663">
        <v>46121</v>
      </c>
      <c r="CK663">
        <v>1</v>
      </c>
      <c r="CL663">
        <v>1</v>
      </c>
      <c r="CN663">
        <v>1</v>
      </c>
      <c r="CP663">
        <v>9.2592592592592588E-5</v>
      </c>
      <c r="CQ663">
        <v>9.2592592592592588E-5</v>
      </c>
      <c r="CR663">
        <v>0.35803240740740738</v>
      </c>
      <c r="CS663">
        <v>6.5520833333333334E-2</v>
      </c>
      <c r="CT663">
        <v>218</v>
      </c>
      <c r="CU663">
        <v>359</v>
      </c>
      <c r="CV663">
        <v>46</v>
      </c>
      <c r="CW663" t="s">
        <v>1067</v>
      </c>
      <c r="CX663">
        <v>25015</v>
      </c>
      <c r="CY663">
        <v>0.21099999999999999</v>
      </c>
      <c r="CZ663">
        <v>1</v>
      </c>
      <c r="DA663">
        <v>2.1700000000000001E-2</v>
      </c>
      <c r="DB663">
        <v>1000</v>
      </c>
      <c r="DC663">
        <v>1000</v>
      </c>
      <c r="DD663">
        <v>1000</v>
      </c>
      <c r="DE663">
        <v>1</v>
      </c>
      <c r="DF663">
        <v>0.37319999999999998</v>
      </c>
      <c r="DG663">
        <v>70</v>
      </c>
      <c r="DH663">
        <v>1000</v>
      </c>
    </row>
    <row r="664" spans="85:112" x14ac:dyDescent="0.25">
      <c r="CG664" t="s">
        <v>639</v>
      </c>
      <c r="CH664" t="s">
        <v>3</v>
      </c>
      <c r="CI664" t="s">
        <v>79</v>
      </c>
      <c r="CJ664">
        <v>46127</v>
      </c>
      <c r="CK664">
        <v>1</v>
      </c>
      <c r="CL664">
        <v>1</v>
      </c>
      <c r="CP664">
        <v>3.7268518518518519E-3</v>
      </c>
      <c r="CQ664">
        <v>3.7268518518518519E-3</v>
      </c>
      <c r="CR664">
        <v>0.13549768518518518</v>
      </c>
      <c r="CS664">
        <v>0.104375</v>
      </c>
      <c r="CT664">
        <v>90</v>
      </c>
      <c r="CU664">
        <v>201</v>
      </c>
      <c r="CV664">
        <v>28</v>
      </c>
      <c r="CW664" t="s">
        <v>789</v>
      </c>
      <c r="CX664">
        <v>26035</v>
      </c>
      <c r="CY664">
        <v>0.31109999999999999</v>
      </c>
      <c r="CZ664">
        <v>1</v>
      </c>
      <c r="DA664">
        <v>3.5700000000000003E-2</v>
      </c>
      <c r="DB664">
        <v>291</v>
      </c>
      <c r="DC664">
        <v>291</v>
      </c>
      <c r="DD664">
        <v>291</v>
      </c>
      <c r="DE664">
        <v>1</v>
      </c>
      <c r="DF664">
        <v>0.33150000000000002</v>
      </c>
      <c r="DG664">
        <v>70</v>
      </c>
      <c r="DH664">
        <v>291</v>
      </c>
    </row>
    <row r="665" spans="85:112" x14ac:dyDescent="0.25">
      <c r="CG665" t="s">
        <v>639</v>
      </c>
      <c r="CH665" t="s">
        <v>125</v>
      </c>
      <c r="CI665" t="s">
        <v>18</v>
      </c>
      <c r="CJ665">
        <v>46141</v>
      </c>
      <c r="CK665">
        <v>1</v>
      </c>
      <c r="CL665">
        <v>1</v>
      </c>
      <c r="CM665">
        <v>1</v>
      </c>
      <c r="CP665">
        <v>6.5856481481481478E-3</v>
      </c>
      <c r="CQ665">
        <v>6.5856481481481478E-3</v>
      </c>
      <c r="CR665">
        <v>0.20631944444444444</v>
      </c>
      <c r="CS665">
        <v>0.1597800925925926</v>
      </c>
      <c r="CT665">
        <v>105</v>
      </c>
      <c r="CU665">
        <v>197</v>
      </c>
      <c r="CV665">
        <v>22</v>
      </c>
      <c r="CW665" t="s">
        <v>685</v>
      </c>
      <c r="CX665">
        <v>29429</v>
      </c>
      <c r="CY665">
        <v>0.20949999999999999</v>
      </c>
      <c r="DG665">
        <v>68</v>
      </c>
    </row>
    <row r="666" spans="85:112" x14ac:dyDescent="0.25">
      <c r="CG666" t="s">
        <v>639</v>
      </c>
      <c r="CH666" t="s">
        <v>125</v>
      </c>
      <c r="CI666" t="s">
        <v>80</v>
      </c>
      <c r="CJ666">
        <v>46113</v>
      </c>
      <c r="CK666">
        <v>1</v>
      </c>
      <c r="CL666">
        <v>1</v>
      </c>
      <c r="CN666">
        <v>1</v>
      </c>
      <c r="CP666">
        <v>2.3148148148148149E-4</v>
      </c>
      <c r="CQ666">
        <v>2.3148148148148149E-4</v>
      </c>
      <c r="CR666">
        <v>0.27239583333333334</v>
      </c>
      <c r="CS666">
        <v>6.6967592592592592E-2</v>
      </c>
      <c r="CT666">
        <v>69</v>
      </c>
      <c r="CU666">
        <v>98</v>
      </c>
      <c r="CV666">
        <v>19</v>
      </c>
      <c r="CW666" t="s">
        <v>688</v>
      </c>
      <c r="CX666">
        <v>17659</v>
      </c>
      <c r="CY666">
        <v>0.27539999999999998</v>
      </c>
      <c r="CZ666">
        <v>1</v>
      </c>
      <c r="DA666">
        <v>5.2600000000000001E-2</v>
      </c>
      <c r="DB666">
        <v>3500</v>
      </c>
      <c r="DC666">
        <v>3500</v>
      </c>
      <c r="DD666">
        <v>3500</v>
      </c>
      <c r="DE666">
        <v>1</v>
      </c>
      <c r="DG666">
        <v>68</v>
      </c>
      <c r="DH666">
        <v>3500</v>
      </c>
    </row>
    <row r="667" spans="85:112" x14ac:dyDescent="0.25">
      <c r="CG667" t="s">
        <v>639</v>
      </c>
      <c r="CH667" t="s">
        <v>125</v>
      </c>
      <c r="CI667" t="s">
        <v>72</v>
      </c>
      <c r="CJ667">
        <v>46141</v>
      </c>
      <c r="CK667">
        <v>1</v>
      </c>
      <c r="CL667">
        <v>1</v>
      </c>
      <c r="CM667">
        <v>1</v>
      </c>
      <c r="CP667">
        <v>4.5370370370370373E-3</v>
      </c>
      <c r="CQ667">
        <v>4.5370370370370373E-3</v>
      </c>
      <c r="CR667">
        <v>0.19643518518518518</v>
      </c>
      <c r="CS667">
        <v>0.14295138888888889</v>
      </c>
      <c r="CT667">
        <v>137</v>
      </c>
      <c r="CU667">
        <v>314</v>
      </c>
      <c r="CV667">
        <v>18</v>
      </c>
      <c r="CW667" t="s">
        <v>708</v>
      </c>
      <c r="CX667">
        <v>31209</v>
      </c>
      <c r="CY667">
        <v>0.13139999999999999</v>
      </c>
      <c r="DG667">
        <v>68</v>
      </c>
    </row>
    <row r="668" spans="85:112" x14ac:dyDescent="0.25">
      <c r="CG668" t="s">
        <v>639</v>
      </c>
      <c r="CH668" t="s">
        <v>125</v>
      </c>
      <c r="CI668" t="s">
        <v>12</v>
      </c>
      <c r="CJ668">
        <v>46139</v>
      </c>
      <c r="CK668">
        <v>1</v>
      </c>
      <c r="CL668">
        <v>1</v>
      </c>
      <c r="CM668">
        <v>1</v>
      </c>
      <c r="CP668">
        <v>0.13270833333333334</v>
      </c>
      <c r="CQ668">
        <v>0.13270833333333334</v>
      </c>
      <c r="CR668">
        <v>8.3865740740740741E-2</v>
      </c>
      <c r="CS668">
        <v>0.16040509259259259</v>
      </c>
      <c r="CT668">
        <v>56</v>
      </c>
      <c r="CU668">
        <v>122</v>
      </c>
      <c r="CV668">
        <v>12</v>
      </c>
      <c r="CW668">
        <v>1.25</v>
      </c>
      <c r="CX668">
        <v>32797</v>
      </c>
      <c r="CY668">
        <v>0.21429999999999999</v>
      </c>
      <c r="CZ668">
        <v>1</v>
      </c>
      <c r="DA668">
        <v>8.3299999999999999E-2</v>
      </c>
      <c r="DB668">
        <v>2500</v>
      </c>
      <c r="DC668">
        <v>2500</v>
      </c>
      <c r="DG668">
        <v>68</v>
      </c>
    </row>
    <row r="669" spans="85:112" x14ac:dyDescent="0.25">
      <c r="CG669" t="s">
        <v>639</v>
      </c>
      <c r="CH669" t="s">
        <v>125</v>
      </c>
      <c r="CI669" t="s">
        <v>122</v>
      </c>
      <c r="CJ669">
        <v>46122</v>
      </c>
      <c r="CK669">
        <v>1</v>
      </c>
      <c r="CL669">
        <v>1</v>
      </c>
      <c r="CM669">
        <v>1</v>
      </c>
      <c r="CP669">
        <v>9.1203703703703707E-3</v>
      </c>
      <c r="CQ669">
        <v>9.1203703703703707E-3</v>
      </c>
      <c r="CR669">
        <v>0.24743055555555554</v>
      </c>
      <c r="CS669">
        <v>4.2152777777777775E-2</v>
      </c>
      <c r="CT669">
        <v>44</v>
      </c>
      <c r="CU669">
        <v>128</v>
      </c>
      <c r="CV669">
        <v>6</v>
      </c>
      <c r="CW669">
        <v>3.5</v>
      </c>
      <c r="CX669">
        <v>24356</v>
      </c>
      <c r="CY669">
        <v>0.13639999999999999</v>
      </c>
      <c r="CZ669">
        <v>2</v>
      </c>
      <c r="DA669">
        <v>0.33329999999999999</v>
      </c>
      <c r="DB669">
        <v>3420</v>
      </c>
      <c r="DC669">
        <v>1710</v>
      </c>
      <c r="DD669">
        <v>2250</v>
      </c>
      <c r="DE669">
        <v>0.65790000000000004</v>
      </c>
      <c r="DG669">
        <v>68</v>
      </c>
      <c r="DH669">
        <v>2250</v>
      </c>
    </row>
    <row r="670" spans="85:112" x14ac:dyDescent="0.25">
      <c r="CG670" t="s">
        <v>639</v>
      </c>
      <c r="CH670" t="s">
        <v>125</v>
      </c>
      <c r="CI670" t="s">
        <v>59</v>
      </c>
      <c r="CJ670">
        <v>46141</v>
      </c>
      <c r="CK670">
        <v>1</v>
      </c>
      <c r="CL670">
        <v>1</v>
      </c>
      <c r="CM670">
        <v>1</v>
      </c>
      <c r="CP670">
        <v>5.7291666666666663E-3</v>
      </c>
      <c r="CQ670">
        <v>5.7291666666666663E-3</v>
      </c>
      <c r="CR670">
        <v>0.20075231481481481</v>
      </c>
      <c r="CS670">
        <v>0.15518518518518518</v>
      </c>
      <c r="CT670">
        <v>214</v>
      </c>
      <c r="CU670">
        <v>355</v>
      </c>
      <c r="CV670">
        <v>29</v>
      </c>
      <c r="CW670" t="s">
        <v>907</v>
      </c>
      <c r="CX670">
        <v>39921</v>
      </c>
      <c r="CY670">
        <v>0.13550000000000001</v>
      </c>
      <c r="DG670">
        <v>68</v>
      </c>
    </row>
    <row r="671" spans="85:112" x14ac:dyDescent="0.25">
      <c r="CG671" t="s">
        <v>639</v>
      </c>
      <c r="CH671" t="s">
        <v>2</v>
      </c>
      <c r="CI671" t="s">
        <v>24</v>
      </c>
      <c r="CJ671">
        <v>46113</v>
      </c>
      <c r="CK671">
        <v>1</v>
      </c>
      <c r="CL671">
        <v>1</v>
      </c>
      <c r="CN671">
        <v>1</v>
      </c>
      <c r="CP671">
        <v>1.9675925925925926E-4</v>
      </c>
      <c r="CQ671">
        <v>1.9675925925925926E-4</v>
      </c>
      <c r="CR671">
        <v>0.2732175925925926</v>
      </c>
      <c r="CS671">
        <v>7.5243055555555549E-2</v>
      </c>
      <c r="CT671">
        <v>89</v>
      </c>
      <c r="CU671">
        <v>149</v>
      </c>
      <c r="CV671">
        <v>42</v>
      </c>
      <c r="CW671" t="s">
        <v>967</v>
      </c>
      <c r="CX671">
        <v>19378</v>
      </c>
      <c r="CY671">
        <v>0.47189999999999999</v>
      </c>
      <c r="CZ671">
        <v>11</v>
      </c>
      <c r="DA671">
        <v>0.26190000000000002</v>
      </c>
      <c r="DB671">
        <v>5468</v>
      </c>
      <c r="DC671">
        <v>497</v>
      </c>
      <c r="DD671">
        <v>3241</v>
      </c>
      <c r="DE671">
        <v>0.5927</v>
      </c>
      <c r="DG671">
        <v>68</v>
      </c>
      <c r="DH671">
        <v>463</v>
      </c>
    </row>
    <row r="672" spans="85:112" x14ac:dyDescent="0.25">
      <c r="CG672" t="s">
        <v>639</v>
      </c>
      <c r="CH672" t="s">
        <v>2</v>
      </c>
      <c r="CI672" t="s">
        <v>42</v>
      </c>
      <c r="CJ672">
        <v>46140</v>
      </c>
      <c r="CK672">
        <v>1</v>
      </c>
      <c r="CL672">
        <v>1</v>
      </c>
      <c r="CN672">
        <v>1</v>
      </c>
      <c r="CP672">
        <v>1.4699074074074074E-3</v>
      </c>
      <c r="CQ672">
        <v>1.4699074074074074E-3</v>
      </c>
      <c r="CR672">
        <v>0.1895023148148148</v>
      </c>
      <c r="CS672">
        <v>0.14010416666666667</v>
      </c>
      <c r="CT672">
        <v>136</v>
      </c>
      <c r="CU672">
        <v>168</v>
      </c>
      <c r="CV672">
        <v>17</v>
      </c>
      <c r="CW672" t="s">
        <v>733</v>
      </c>
      <c r="CX672">
        <v>17628</v>
      </c>
      <c r="CY672">
        <v>0.125</v>
      </c>
      <c r="CZ672">
        <v>1</v>
      </c>
      <c r="DA672">
        <v>5.8799999999999998E-2</v>
      </c>
      <c r="DB672">
        <v>215</v>
      </c>
      <c r="DC672">
        <v>215</v>
      </c>
      <c r="DG672">
        <v>68</v>
      </c>
    </row>
    <row r="673" spans="85:112" x14ac:dyDescent="0.25">
      <c r="CG673" t="s">
        <v>639</v>
      </c>
      <c r="CH673" t="s">
        <v>2</v>
      </c>
      <c r="CI673" t="s">
        <v>42</v>
      </c>
      <c r="CJ673">
        <v>46142</v>
      </c>
      <c r="CK673">
        <v>1</v>
      </c>
      <c r="CL673">
        <v>1</v>
      </c>
      <c r="CM673">
        <v>1</v>
      </c>
      <c r="CP673">
        <v>5.7175925925925927E-3</v>
      </c>
      <c r="CQ673">
        <v>5.7175925925925927E-3</v>
      </c>
      <c r="CR673">
        <v>0.18896990740740741</v>
      </c>
      <c r="CS673">
        <v>0.14597222222222223</v>
      </c>
      <c r="CT673">
        <v>97</v>
      </c>
      <c r="CU673">
        <v>137</v>
      </c>
      <c r="CV673">
        <v>18</v>
      </c>
      <c r="CW673" t="s">
        <v>965</v>
      </c>
      <c r="CX673">
        <v>37264</v>
      </c>
      <c r="CY673">
        <v>0.18559999999999999</v>
      </c>
      <c r="CZ673">
        <v>2</v>
      </c>
      <c r="DA673">
        <v>0.1111</v>
      </c>
      <c r="DB673">
        <v>7900</v>
      </c>
      <c r="DC673">
        <v>3950</v>
      </c>
      <c r="DD673">
        <v>6500</v>
      </c>
      <c r="DE673">
        <v>0.82279999999999998</v>
      </c>
      <c r="DF673">
        <v>9.2299999999999993E-2</v>
      </c>
      <c r="DG673">
        <v>68</v>
      </c>
      <c r="DH673">
        <v>6500</v>
      </c>
    </row>
    <row r="674" spans="85:112" x14ac:dyDescent="0.25">
      <c r="CG674" t="s">
        <v>639</v>
      </c>
      <c r="CH674" t="s">
        <v>2</v>
      </c>
      <c r="CI674" t="s">
        <v>37</v>
      </c>
      <c r="CJ674">
        <v>46140</v>
      </c>
      <c r="CK674">
        <v>1</v>
      </c>
      <c r="CL674">
        <v>1</v>
      </c>
      <c r="CM674">
        <v>1</v>
      </c>
      <c r="CP674">
        <v>9.7222222222222224E-3</v>
      </c>
      <c r="CQ674">
        <v>9.7222222222222224E-3</v>
      </c>
      <c r="CR674">
        <v>0.18134259259259258</v>
      </c>
      <c r="CS674">
        <v>0.1347800925925926</v>
      </c>
      <c r="CT674">
        <v>90</v>
      </c>
      <c r="CU674">
        <v>141</v>
      </c>
      <c r="CV674">
        <v>7</v>
      </c>
      <c r="CW674" t="s">
        <v>750</v>
      </c>
      <c r="CX674">
        <v>14758</v>
      </c>
      <c r="CY674">
        <v>7.7799999999999994E-2</v>
      </c>
      <c r="CZ674">
        <v>1</v>
      </c>
      <c r="DA674">
        <v>0.1429</v>
      </c>
      <c r="DB674">
        <v>310</v>
      </c>
      <c r="DC674">
        <v>310</v>
      </c>
      <c r="DG674">
        <v>68</v>
      </c>
    </row>
    <row r="675" spans="85:112" x14ac:dyDescent="0.25">
      <c r="CG675" t="s">
        <v>639</v>
      </c>
      <c r="CH675" t="s">
        <v>2</v>
      </c>
      <c r="CI675" t="s">
        <v>50</v>
      </c>
      <c r="CJ675">
        <v>46122</v>
      </c>
      <c r="CK675">
        <v>1</v>
      </c>
      <c r="CL675">
        <v>1</v>
      </c>
      <c r="CN675">
        <v>1</v>
      </c>
      <c r="CP675">
        <v>2.4652777777777776E-3</v>
      </c>
      <c r="CQ675">
        <v>2.4652777777777776E-3</v>
      </c>
      <c r="CR675">
        <v>0.18346064814814814</v>
      </c>
      <c r="CS675">
        <v>0.14655092592592592</v>
      </c>
      <c r="CT675">
        <v>84</v>
      </c>
      <c r="CU675">
        <v>137</v>
      </c>
      <c r="CV675">
        <v>9</v>
      </c>
      <c r="CW675" t="s">
        <v>754</v>
      </c>
      <c r="CX675">
        <v>20886</v>
      </c>
      <c r="CY675">
        <v>0.1071</v>
      </c>
      <c r="CZ675">
        <v>1</v>
      </c>
      <c r="DA675">
        <v>0.1111</v>
      </c>
      <c r="DB675">
        <v>105</v>
      </c>
      <c r="DC675">
        <v>105</v>
      </c>
      <c r="DG675">
        <v>68</v>
      </c>
    </row>
    <row r="676" spans="85:112" x14ac:dyDescent="0.25">
      <c r="CG676" t="s">
        <v>639</v>
      </c>
      <c r="CH676" t="s">
        <v>6</v>
      </c>
      <c r="CI676" t="s">
        <v>105</v>
      </c>
      <c r="CJ676">
        <v>46120</v>
      </c>
      <c r="CK676">
        <v>1</v>
      </c>
      <c r="CL676">
        <v>1</v>
      </c>
      <c r="CN676">
        <v>1</v>
      </c>
      <c r="CP676">
        <v>8.1018518518518516E-5</v>
      </c>
      <c r="CQ676">
        <v>8.1018518518518516E-5</v>
      </c>
      <c r="CR676">
        <v>0.21773148148148147</v>
      </c>
      <c r="CS676">
        <v>0.11966435185185186</v>
      </c>
      <c r="CT676">
        <v>96</v>
      </c>
      <c r="CU676">
        <v>185</v>
      </c>
      <c r="CV676">
        <v>24</v>
      </c>
      <c r="CW676" t="s">
        <v>954</v>
      </c>
      <c r="CX676">
        <v>31970</v>
      </c>
      <c r="CY676">
        <v>0.25</v>
      </c>
      <c r="CZ676">
        <v>3</v>
      </c>
      <c r="DA676">
        <v>0.125</v>
      </c>
      <c r="DB676">
        <v>22030</v>
      </c>
      <c r="DC676">
        <v>7343</v>
      </c>
      <c r="DD676">
        <v>366</v>
      </c>
      <c r="DE676">
        <v>1.66E-2</v>
      </c>
      <c r="DF676">
        <v>1.7000000000000001E-2</v>
      </c>
      <c r="DG676">
        <v>68</v>
      </c>
      <c r="DH676">
        <v>366</v>
      </c>
    </row>
    <row r="677" spans="85:112" x14ac:dyDescent="0.25">
      <c r="CG677" t="s">
        <v>639</v>
      </c>
      <c r="CH677" t="s">
        <v>6</v>
      </c>
      <c r="CI677" t="s">
        <v>105</v>
      </c>
      <c r="CJ677">
        <v>46136</v>
      </c>
      <c r="CK677">
        <v>1</v>
      </c>
      <c r="CL677">
        <v>1</v>
      </c>
      <c r="CN677">
        <v>1</v>
      </c>
      <c r="CP677">
        <v>2.5462962962962961E-4</v>
      </c>
      <c r="CQ677">
        <v>2.5462962962962961E-4</v>
      </c>
      <c r="CR677">
        <v>0.18614583333333334</v>
      </c>
      <c r="CS677">
        <v>0.16453703703703704</v>
      </c>
      <c r="CT677">
        <v>80</v>
      </c>
      <c r="CU677">
        <v>140</v>
      </c>
      <c r="CV677">
        <v>19</v>
      </c>
      <c r="CW677" t="s">
        <v>796</v>
      </c>
      <c r="CX677">
        <v>40645</v>
      </c>
      <c r="CY677">
        <v>0.23749999999999999</v>
      </c>
      <c r="CZ677">
        <v>1</v>
      </c>
      <c r="DA677">
        <v>5.2600000000000001E-2</v>
      </c>
      <c r="DB677">
        <v>3700</v>
      </c>
      <c r="DC677">
        <v>3700</v>
      </c>
      <c r="DD677">
        <v>3700</v>
      </c>
      <c r="DE677">
        <v>1</v>
      </c>
      <c r="DF677">
        <v>0.17199999999999999</v>
      </c>
      <c r="DG677">
        <v>68</v>
      </c>
      <c r="DH677">
        <v>3700</v>
      </c>
    </row>
    <row r="678" spans="85:112" x14ac:dyDescent="0.25">
      <c r="CG678" t="s">
        <v>639</v>
      </c>
      <c r="CH678" t="s">
        <v>6</v>
      </c>
      <c r="CI678" t="s">
        <v>11</v>
      </c>
      <c r="CJ678">
        <v>46119</v>
      </c>
      <c r="CK678">
        <v>1</v>
      </c>
      <c r="CL678">
        <v>1</v>
      </c>
      <c r="CN678">
        <v>1</v>
      </c>
      <c r="CP678">
        <v>2.3148148148148147E-5</v>
      </c>
      <c r="CQ678">
        <v>2.3148148148148147E-5</v>
      </c>
      <c r="CR678">
        <v>0.26928240740740739</v>
      </c>
      <c r="CS678">
        <v>0.14336805555555557</v>
      </c>
      <c r="CT678">
        <v>135</v>
      </c>
      <c r="CU678">
        <v>292</v>
      </c>
      <c r="CV678">
        <v>34</v>
      </c>
      <c r="CW678" t="s">
        <v>974</v>
      </c>
      <c r="CX678">
        <v>18161</v>
      </c>
      <c r="CY678">
        <v>0.25190000000000001</v>
      </c>
      <c r="CZ678">
        <v>2</v>
      </c>
      <c r="DA678">
        <v>5.8799999999999998E-2</v>
      </c>
      <c r="DB678">
        <v>800</v>
      </c>
      <c r="DC678">
        <v>400</v>
      </c>
      <c r="DD678">
        <v>500</v>
      </c>
      <c r="DE678">
        <v>0.625</v>
      </c>
      <c r="DF678">
        <v>0.90080000000000005</v>
      </c>
      <c r="DG678">
        <v>68</v>
      </c>
      <c r="DH678">
        <v>500</v>
      </c>
    </row>
    <row r="679" spans="85:112" x14ac:dyDescent="0.25">
      <c r="CG679" t="s">
        <v>639</v>
      </c>
      <c r="CH679" t="s">
        <v>6</v>
      </c>
      <c r="CI679" t="s">
        <v>11</v>
      </c>
      <c r="CJ679">
        <v>46136</v>
      </c>
      <c r="CK679">
        <v>1</v>
      </c>
      <c r="CL679">
        <v>1</v>
      </c>
      <c r="CN679">
        <v>1</v>
      </c>
      <c r="CP679">
        <v>3.4722222222222222E-5</v>
      </c>
      <c r="CQ679">
        <v>3.4722222222222222E-5</v>
      </c>
      <c r="CR679">
        <v>0.18388888888888888</v>
      </c>
      <c r="CS679">
        <v>0.16662037037037036</v>
      </c>
      <c r="CT679">
        <v>90</v>
      </c>
      <c r="CU679">
        <v>149</v>
      </c>
      <c r="CV679">
        <v>30</v>
      </c>
      <c r="CW679" t="s">
        <v>708</v>
      </c>
      <c r="CX679">
        <v>13305</v>
      </c>
      <c r="CY679">
        <v>0.33329999999999999</v>
      </c>
      <c r="CZ679">
        <v>1</v>
      </c>
      <c r="DA679">
        <v>3.3300000000000003E-2</v>
      </c>
      <c r="DB679">
        <v>1000</v>
      </c>
      <c r="DC679">
        <v>1000</v>
      </c>
      <c r="DD679">
        <v>1000</v>
      </c>
      <c r="DE679">
        <v>1</v>
      </c>
      <c r="DF679">
        <v>0.55259999999999998</v>
      </c>
      <c r="DG679">
        <v>68</v>
      </c>
      <c r="DH679">
        <v>1000</v>
      </c>
    </row>
    <row r="680" spans="85:112" x14ac:dyDescent="0.25">
      <c r="CG680" t="s">
        <v>639</v>
      </c>
      <c r="CH680" t="s">
        <v>7</v>
      </c>
      <c r="CI680" t="s">
        <v>41</v>
      </c>
      <c r="CJ680">
        <v>46121</v>
      </c>
      <c r="CK680">
        <v>1</v>
      </c>
      <c r="CL680">
        <v>1</v>
      </c>
      <c r="CN680">
        <v>1</v>
      </c>
      <c r="CP680">
        <v>1.8518518518518518E-4</v>
      </c>
      <c r="CQ680">
        <v>1.8518518518518518E-4</v>
      </c>
      <c r="CR680">
        <v>0.28841435185185182</v>
      </c>
      <c r="CS680">
        <v>0.11960648148148148</v>
      </c>
      <c r="CT680">
        <v>98</v>
      </c>
      <c r="CU680">
        <v>189</v>
      </c>
      <c r="CV680">
        <v>24</v>
      </c>
      <c r="CW680" t="s">
        <v>679</v>
      </c>
      <c r="CX680">
        <v>7005</v>
      </c>
      <c r="CY680">
        <v>0.24490000000000001</v>
      </c>
      <c r="DG680">
        <v>68</v>
      </c>
    </row>
    <row r="681" spans="85:112" x14ac:dyDescent="0.25">
      <c r="CG681" t="s">
        <v>639</v>
      </c>
      <c r="CH681" t="s">
        <v>7</v>
      </c>
      <c r="CI681" t="s">
        <v>495</v>
      </c>
      <c r="CJ681">
        <v>46118</v>
      </c>
      <c r="CK681">
        <v>1</v>
      </c>
      <c r="CL681">
        <v>1</v>
      </c>
      <c r="CN681">
        <v>1</v>
      </c>
      <c r="CP681">
        <v>6.9444444444444444E-5</v>
      </c>
      <c r="CQ681">
        <v>6.9444444444444444E-5</v>
      </c>
      <c r="CR681">
        <v>0.23027777777777778</v>
      </c>
      <c r="CS681">
        <v>0.12217592592592592</v>
      </c>
      <c r="CT681">
        <v>138</v>
      </c>
      <c r="CU681">
        <v>410</v>
      </c>
      <c r="CV681">
        <v>35</v>
      </c>
      <c r="CW681" t="s">
        <v>1068</v>
      </c>
      <c r="CX681">
        <v>18694</v>
      </c>
      <c r="CY681">
        <v>0.25359999999999999</v>
      </c>
      <c r="CZ681">
        <v>1</v>
      </c>
      <c r="DA681">
        <v>2.86E-2</v>
      </c>
      <c r="DB681">
        <v>3000</v>
      </c>
      <c r="DC681">
        <v>3000</v>
      </c>
      <c r="DG681">
        <v>68</v>
      </c>
    </row>
    <row r="682" spans="85:112" x14ac:dyDescent="0.25">
      <c r="CG682" t="s">
        <v>639</v>
      </c>
      <c r="CH682" t="s">
        <v>7</v>
      </c>
      <c r="CI682" t="s">
        <v>495</v>
      </c>
      <c r="CJ682">
        <v>46128</v>
      </c>
      <c r="CK682">
        <v>1</v>
      </c>
      <c r="CL682">
        <v>1</v>
      </c>
      <c r="CN682">
        <v>1</v>
      </c>
      <c r="CP682">
        <v>2.5462962962962965E-3</v>
      </c>
      <c r="CQ682">
        <v>2.5462962962962965E-3</v>
      </c>
      <c r="CR682">
        <v>0.19449074074074074</v>
      </c>
      <c r="CS682">
        <v>0.21873842592592593</v>
      </c>
      <c r="CT682">
        <v>154</v>
      </c>
      <c r="CU682">
        <v>400</v>
      </c>
      <c r="CV682">
        <v>33</v>
      </c>
      <c r="CW682" t="s">
        <v>1069</v>
      </c>
      <c r="CX682">
        <v>20455</v>
      </c>
      <c r="CY682">
        <v>0.21429999999999999</v>
      </c>
      <c r="CZ682">
        <v>3</v>
      </c>
      <c r="DA682">
        <v>9.0899999999999995E-2</v>
      </c>
      <c r="DB682">
        <v>4250</v>
      </c>
      <c r="DC682">
        <v>1417</v>
      </c>
      <c r="DD682">
        <v>1350</v>
      </c>
      <c r="DE682">
        <v>0.31759999999999999</v>
      </c>
      <c r="DF682">
        <v>5.7099999999999998E-2</v>
      </c>
      <c r="DG682">
        <v>68</v>
      </c>
      <c r="DH682">
        <v>675</v>
      </c>
    </row>
    <row r="683" spans="85:112" x14ac:dyDescent="0.25">
      <c r="CG683" t="s">
        <v>639</v>
      </c>
      <c r="CH683" t="s">
        <v>7</v>
      </c>
      <c r="CI683" t="s">
        <v>549</v>
      </c>
      <c r="CJ683">
        <v>46139</v>
      </c>
      <c r="CK683">
        <v>1</v>
      </c>
      <c r="CL683">
        <v>1</v>
      </c>
      <c r="CN683">
        <v>1</v>
      </c>
      <c r="CP683">
        <v>3.4722222222222222E-5</v>
      </c>
      <c r="CQ683">
        <v>3.4722222222222222E-5</v>
      </c>
      <c r="CR683">
        <v>0.17635416666666667</v>
      </c>
      <c r="CS683">
        <v>0.17884259259259258</v>
      </c>
      <c r="CT683">
        <v>181</v>
      </c>
      <c r="CU683">
        <v>291</v>
      </c>
      <c r="CV683">
        <v>31</v>
      </c>
      <c r="CW683" t="s">
        <v>779</v>
      </c>
      <c r="CX683">
        <v>14651</v>
      </c>
      <c r="CY683">
        <v>0.17130000000000001</v>
      </c>
      <c r="DG683">
        <v>68</v>
      </c>
    </row>
    <row r="684" spans="85:112" x14ac:dyDescent="0.25">
      <c r="CG684" t="s">
        <v>639</v>
      </c>
      <c r="CH684" t="s">
        <v>7</v>
      </c>
      <c r="CI684" t="s">
        <v>566</v>
      </c>
      <c r="CJ684">
        <v>46125</v>
      </c>
      <c r="CK684">
        <v>1</v>
      </c>
      <c r="CL684">
        <v>1</v>
      </c>
      <c r="CP684">
        <v>3.6921296296296298E-3</v>
      </c>
      <c r="CQ684">
        <v>3.6921296296296298E-3</v>
      </c>
      <c r="CR684">
        <v>0.19592592592592592</v>
      </c>
      <c r="CS684">
        <v>0.13667824074074075</v>
      </c>
      <c r="CT684">
        <v>118</v>
      </c>
      <c r="CU684">
        <v>208</v>
      </c>
      <c r="CV684">
        <v>41</v>
      </c>
      <c r="CW684" t="s">
        <v>1070</v>
      </c>
      <c r="CX684">
        <v>7245</v>
      </c>
      <c r="CY684">
        <v>0.34749999999999998</v>
      </c>
      <c r="CZ684">
        <v>1</v>
      </c>
      <c r="DA684">
        <v>2.4400000000000002E-2</v>
      </c>
      <c r="DB684">
        <v>800</v>
      </c>
      <c r="DC684">
        <v>800</v>
      </c>
      <c r="DG684">
        <v>68</v>
      </c>
    </row>
    <row r="685" spans="85:112" x14ac:dyDescent="0.25">
      <c r="CG685" t="s">
        <v>639</v>
      </c>
      <c r="CH685" t="s">
        <v>7</v>
      </c>
      <c r="CI685" t="s">
        <v>557</v>
      </c>
      <c r="CJ685">
        <v>46113</v>
      </c>
      <c r="CK685">
        <v>1</v>
      </c>
      <c r="CL685">
        <v>1</v>
      </c>
      <c r="CN685">
        <v>1</v>
      </c>
      <c r="CP685">
        <v>0</v>
      </c>
      <c r="CQ685">
        <v>0</v>
      </c>
      <c r="CR685">
        <v>0.27241898148148147</v>
      </c>
      <c r="CS685">
        <v>8.037037037037037E-2</v>
      </c>
      <c r="CT685">
        <v>167</v>
      </c>
      <c r="CU685">
        <v>311</v>
      </c>
      <c r="CV685">
        <v>38</v>
      </c>
      <c r="CW685" t="s">
        <v>1071</v>
      </c>
      <c r="CX685">
        <v>4009</v>
      </c>
      <c r="CY685">
        <v>0.22750000000000001</v>
      </c>
      <c r="CZ685">
        <v>4</v>
      </c>
      <c r="DA685">
        <v>0.1053</v>
      </c>
      <c r="DB685">
        <v>952</v>
      </c>
      <c r="DC685">
        <v>238</v>
      </c>
      <c r="DD685">
        <v>900</v>
      </c>
      <c r="DE685">
        <v>0.94540000000000002</v>
      </c>
      <c r="DG685">
        <v>68</v>
      </c>
      <c r="DH685">
        <v>300</v>
      </c>
    </row>
    <row r="686" spans="85:112" x14ac:dyDescent="0.25">
      <c r="CG686" t="s">
        <v>639</v>
      </c>
      <c r="CH686" t="s">
        <v>7</v>
      </c>
      <c r="CI686" t="s">
        <v>557</v>
      </c>
      <c r="CJ686">
        <v>46139</v>
      </c>
      <c r="CK686">
        <v>1</v>
      </c>
      <c r="CL686">
        <v>1</v>
      </c>
      <c r="CN686">
        <v>1</v>
      </c>
      <c r="CP686">
        <v>4.6296296296296294E-5</v>
      </c>
      <c r="CQ686">
        <v>4.6296296296296294E-5</v>
      </c>
      <c r="CR686">
        <v>0.15997685185185184</v>
      </c>
      <c r="CS686">
        <v>0.16396990740740741</v>
      </c>
      <c r="CT686">
        <v>98</v>
      </c>
      <c r="CU686">
        <v>200</v>
      </c>
      <c r="CV686">
        <v>21</v>
      </c>
      <c r="CW686" t="s">
        <v>850</v>
      </c>
      <c r="CX686">
        <v>17240</v>
      </c>
      <c r="CY686">
        <v>0.21429999999999999</v>
      </c>
      <c r="DG686">
        <v>68</v>
      </c>
    </row>
    <row r="687" spans="85:112" x14ac:dyDescent="0.25">
      <c r="CG687" t="s">
        <v>639</v>
      </c>
      <c r="CH687" t="s">
        <v>7</v>
      </c>
      <c r="CI687" t="s">
        <v>48</v>
      </c>
      <c r="CJ687">
        <v>46121</v>
      </c>
      <c r="CK687">
        <v>1</v>
      </c>
      <c r="CL687">
        <v>1</v>
      </c>
      <c r="CN687">
        <v>1</v>
      </c>
      <c r="CP687">
        <v>1.5046296296296297E-4</v>
      </c>
      <c r="CQ687">
        <v>1.5046296296296297E-4</v>
      </c>
      <c r="CR687">
        <v>0.28931712962962963</v>
      </c>
      <c r="CS687">
        <v>0.12261574074074075</v>
      </c>
      <c r="CT687">
        <v>101</v>
      </c>
      <c r="CU687">
        <v>125</v>
      </c>
      <c r="CV687">
        <v>25</v>
      </c>
      <c r="CW687">
        <v>1.36</v>
      </c>
      <c r="CX687">
        <v>22831</v>
      </c>
      <c r="CY687">
        <v>0.2475</v>
      </c>
      <c r="DG687">
        <v>68</v>
      </c>
    </row>
    <row r="688" spans="85:112" x14ac:dyDescent="0.25">
      <c r="CG688" t="s">
        <v>639</v>
      </c>
      <c r="CH688" t="s">
        <v>7</v>
      </c>
      <c r="CI688" t="s">
        <v>48</v>
      </c>
      <c r="CJ688">
        <v>46139</v>
      </c>
      <c r="CK688">
        <v>1</v>
      </c>
      <c r="CL688">
        <v>1</v>
      </c>
      <c r="CN688">
        <v>1</v>
      </c>
      <c r="CP688">
        <v>6.9444444444444444E-5</v>
      </c>
      <c r="CQ688">
        <v>6.9444444444444444E-5</v>
      </c>
      <c r="CR688">
        <v>0.18878472222222223</v>
      </c>
      <c r="CS688">
        <v>0.14530092592592592</v>
      </c>
      <c r="CT688">
        <v>83</v>
      </c>
      <c r="CU688">
        <v>134</v>
      </c>
      <c r="CV688">
        <v>33</v>
      </c>
      <c r="CW688" t="s">
        <v>700</v>
      </c>
      <c r="CX688">
        <v>18675</v>
      </c>
      <c r="CY688">
        <v>0.39760000000000001</v>
      </c>
      <c r="DG688">
        <v>68</v>
      </c>
    </row>
    <row r="689" spans="85:112" x14ac:dyDescent="0.25">
      <c r="CG689" t="s">
        <v>639</v>
      </c>
      <c r="CH689" t="s">
        <v>3</v>
      </c>
      <c r="CI689" t="s">
        <v>58</v>
      </c>
      <c r="CJ689">
        <v>46120</v>
      </c>
      <c r="CK689">
        <v>1</v>
      </c>
      <c r="CL689">
        <v>1</v>
      </c>
      <c r="CN689">
        <v>1</v>
      </c>
      <c r="CP689">
        <v>2.4305555555555555E-4</v>
      </c>
      <c r="CQ689">
        <v>2.4305555555555555E-4</v>
      </c>
      <c r="CR689">
        <v>0.23053240740740741</v>
      </c>
      <c r="CS689">
        <v>0.1156712962962963</v>
      </c>
      <c r="CT689">
        <v>107</v>
      </c>
      <c r="CU689">
        <v>227</v>
      </c>
      <c r="CV689">
        <v>24</v>
      </c>
      <c r="CW689">
        <v>1.75</v>
      </c>
      <c r="CX689">
        <v>6827</v>
      </c>
      <c r="CY689">
        <v>0.2243</v>
      </c>
      <c r="CZ689">
        <v>1</v>
      </c>
      <c r="DA689">
        <v>4.1700000000000001E-2</v>
      </c>
      <c r="DB689">
        <v>210</v>
      </c>
      <c r="DC689">
        <v>210</v>
      </c>
      <c r="DD689">
        <v>210</v>
      </c>
      <c r="DE689">
        <v>1</v>
      </c>
      <c r="DF689">
        <v>0.14149999999999999</v>
      </c>
      <c r="DG689">
        <v>68</v>
      </c>
      <c r="DH689">
        <v>210</v>
      </c>
    </row>
    <row r="690" spans="85:112" x14ac:dyDescent="0.25">
      <c r="CG690" t="s">
        <v>639</v>
      </c>
      <c r="CH690" t="s">
        <v>3</v>
      </c>
      <c r="CI690" t="s">
        <v>58</v>
      </c>
      <c r="CJ690">
        <v>46136</v>
      </c>
      <c r="CK690">
        <v>1</v>
      </c>
      <c r="CL690">
        <v>1</v>
      </c>
      <c r="CN690">
        <v>1</v>
      </c>
      <c r="CP690">
        <v>9.2592592592592588E-5</v>
      </c>
      <c r="CQ690">
        <v>9.2592592592592588E-5</v>
      </c>
      <c r="CR690">
        <v>0.17934027777777778</v>
      </c>
      <c r="CS690">
        <v>0.15315972222222221</v>
      </c>
      <c r="CT690">
        <v>113</v>
      </c>
      <c r="CU690">
        <v>246</v>
      </c>
      <c r="CV690">
        <v>32</v>
      </c>
      <c r="CW690">
        <v>1.5</v>
      </c>
      <c r="CX690">
        <v>19334</v>
      </c>
      <c r="CY690">
        <v>0.28320000000000001</v>
      </c>
      <c r="DG690">
        <v>68</v>
      </c>
    </row>
    <row r="691" spans="85:112" x14ac:dyDescent="0.25">
      <c r="CG691" t="s">
        <v>639</v>
      </c>
      <c r="CH691" t="s">
        <v>3</v>
      </c>
      <c r="CI691" t="s">
        <v>85</v>
      </c>
      <c r="CJ691">
        <v>46128</v>
      </c>
      <c r="CK691">
        <v>1</v>
      </c>
      <c r="CL691">
        <v>1</v>
      </c>
      <c r="CN691">
        <v>1</v>
      </c>
      <c r="CP691">
        <v>3.0092592592592595E-4</v>
      </c>
      <c r="CQ691">
        <v>3.0092592592592595E-4</v>
      </c>
      <c r="CR691">
        <v>0.22028935185185186</v>
      </c>
      <c r="CS691">
        <v>0.13657407407407407</v>
      </c>
      <c r="CT691">
        <v>100</v>
      </c>
      <c r="CU691">
        <v>186</v>
      </c>
      <c r="CV691">
        <v>50</v>
      </c>
      <c r="CW691">
        <v>1.66</v>
      </c>
      <c r="CX691">
        <v>29439</v>
      </c>
      <c r="CY691">
        <v>0.5</v>
      </c>
      <c r="CZ691">
        <v>1</v>
      </c>
      <c r="DA691">
        <v>0.02</v>
      </c>
      <c r="DB691">
        <v>1850</v>
      </c>
      <c r="DC691">
        <v>1850</v>
      </c>
      <c r="DD691">
        <v>1850</v>
      </c>
      <c r="DE691">
        <v>1</v>
      </c>
      <c r="DF691">
        <v>0.14710000000000001</v>
      </c>
      <c r="DG691">
        <v>68</v>
      </c>
      <c r="DH691">
        <v>1850</v>
      </c>
    </row>
    <row r="692" spans="85:112" x14ac:dyDescent="0.25">
      <c r="CG692" t="s">
        <v>639</v>
      </c>
      <c r="CH692" t="s">
        <v>3</v>
      </c>
      <c r="CI692" t="s">
        <v>493</v>
      </c>
      <c r="CJ692">
        <v>46136</v>
      </c>
      <c r="CK692">
        <v>1</v>
      </c>
      <c r="CL692">
        <v>1</v>
      </c>
      <c r="CN692">
        <v>1</v>
      </c>
      <c r="CP692">
        <v>5.7870370370370373E-5</v>
      </c>
      <c r="CQ692">
        <v>5.7870370370370373E-5</v>
      </c>
      <c r="CR692">
        <v>0.20679398148148148</v>
      </c>
      <c r="CS692">
        <v>0.13516203703703702</v>
      </c>
      <c r="CT692">
        <v>110</v>
      </c>
      <c r="CU692">
        <v>173</v>
      </c>
      <c r="CV692">
        <v>29</v>
      </c>
      <c r="CW692" t="s">
        <v>847</v>
      </c>
      <c r="CX692">
        <v>24084</v>
      </c>
      <c r="CY692">
        <v>0.2636</v>
      </c>
      <c r="DG692">
        <v>68</v>
      </c>
    </row>
    <row r="693" spans="85:112" x14ac:dyDescent="0.25">
      <c r="CG693" t="s">
        <v>639</v>
      </c>
      <c r="CH693" t="s">
        <v>3</v>
      </c>
      <c r="CI693" t="s">
        <v>32</v>
      </c>
      <c r="CJ693">
        <v>46125</v>
      </c>
      <c r="CK693">
        <v>1</v>
      </c>
      <c r="CL693">
        <v>1</v>
      </c>
      <c r="CN693">
        <v>1</v>
      </c>
      <c r="CP693">
        <v>1.8518518518518518E-4</v>
      </c>
      <c r="CQ693">
        <v>1.8518518518518518E-4</v>
      </c>
      <c r="CR693">
        <v>0.22050925925925927</v>
      </c>
      <c r="CS693">
        <v>0.12902777777777777</v>
      </c>
      <c r="CT693">
        <v>122</v>
      </c>
      <c r="CU693">
        <v>229</v>
      </c>
      <c r="CV693">
        <v>43</v>
      </c>
      <c r="CW693" t="s">
        <v>938</v>
      </c>
      <c r="CX693">
        <v>23580</v>
      </c>
      <c r="CY693">
        <v>0.35249999999999998</v>
      </c>
      <c r="DG693">
        <v>68</v>
      </c>
    </row>
    <row r="694" spans="85:112" x14ac:dyDescent="0.25">
      <c r="CG694" t="s">
        <v>639</v>
      </c>
      <c r="CH694" t="s">
        <v>3</v>
      </c>
      <c r="CI694" t="s">
        <v>564</v>
      </c>
      <c r="CJ694">
        <v>46125</v>
      </c>
      <c r="CK694">
        <v>1</v>
      </c>
      <c r="CL694">
        <v>1</v>
      </c>
      <c r="CN694">
        <v>1</v>
      </c>
      <c r="CP694">
        <v>0</v>
      </c>
      <c r="CQ694">
        <v>0</v>
      </c>
      <c r="CR694">
        <v>0.20130787037037037</v>
      </c>
      <c r="CS694">
        <v>0.11623842592592593</v>
      </c>
      <c r="CT694">
        <v>116</v>
      </c>
      <c r="CU694">
        <v>195</v>
      </c>
      <c r="CV694">
        <v>41</v>
      </c>
      <c r="CW694" t="s">
        <v>1072</v>
      </c>
      <c r="CX694">
        <v>19454</v>
      </c>
      <c r="CY694">
        <v>0.35339999999999999</v>
      </c>
      <c r="DG694">
        <v>68</v>
      </c>
    </row>
    <row r="695" spans="85:112" x14ac:dyDescent="0.25">
      <c r="CG695" t="s">
        <v>639</v>
      </c>
      <c r="CH695" t="s">
        <v>3</v>
      </c>
      <c r="CI695" t="s">
        <v>68</v>
      </c>
      <c r="CJ695">
        <v>46125</v>
      </c>
      <c r="CK695">
        <v>1</v>
      </c>
      <c r="CL695">
        <v>1</v>
      </c>
      <c r="CN695">
        <v>1</v>
      </c>
      <c r="CP695">
        <v>2.199074074074074E-4</v>
      </c>
      <c r="CQ695">
        <v>2.199074074074074E-4</v>
      </c>
      <c r="CR695">
        <v>0.21607638888888889</v>
      </c>
      <c r="CS695">
        <v>0.11672453703703704</v>
      </c>
      <c r="CT695">
        <v>132</v>
      </c>
      <c r="CU695">
        <v>227</v>
      </c>
      <c r="CV695">
        <v>29</v>
      </c>
      <c r="CW695" t="s">
        <v>907</v>
      </c>
      <c r="CX695">
        <v>35698</v>
      </c>
      <c r="CY695">
        <v>0.21970000000000001</v>
      </c>
      <c r="DG695">
        <v>68</v>
      </c>
    </row>
    <row r="696" spans="85:112" x14ac:dyDescent="0.25">
      <c r="CG696" t="s">
        <v>639</v>
      </c>
      <c r="CH696" t="s">
        <v>3</v>
      </c>
      <c r="CI696" t="s">
        <v>29</v>
      </c>
      <c r="CJ696">
        <v>46127</v>
      </c>
      <c r="CK696">
        <v>1</v>
      </c>
      <c r="CL696">
        <v>1</v>
      </c>
      <c r="CN696">
        <v>1</v>
      </c>
      <c r="CP696">
        <v>1.7708333333333332E-3</v>
      </c>
      <c r="CQ696">
        <v>1.7708333333333332E-3</v>
      </c>
      <c r="CR696">
        <v>0.19055555555555556</v>
      </c>
      <c r="CS696">
        <v>0.15918981481481481</v>
      </c>
      <c r="CT696">
        <v>98</v>
      </c>
      <c r="CU696">
        <v>186</v>
      </c>
      <c r="CV696">
        <v>36</v>
      </c>
      <c r="CW696" t="s">
        <v>1073</v>
      </c>
      <c r="CX696">
        <v>19583</v>
      </c>
      <c r="CY696">
        <v>0.36730000000000002</v>
      </c>
      <c r="CZ696">
        <v>1</v>
      </c>
      <c r="DA696">
        <v>2.7799999999999998E-2</v>
      </c>
      <c r="DB696">
        <v>246</v>
      </c>
      <c r="DC696">
        <v>246</v>
      </c>
      <c r="DD696">
        <v>246</v>
      </c>
      <c r="DE696">
        <v>1</v>
      </c>
      <c r="DF696">
        <v>0.3004</v>
      </c>
      <c r="DG696">
        <v>68</v>
      </c>
      <c r="DH696">
        <v>246</v>
      </c>
    </row>
    <row r="697" spans="85:112" x14ac:dyDescent="0.25">
      <c r="CG697" t="s">
        <v>639</v>
      </c>
      <c r="CH697" t="s">
        <v>3</v>
      </c>
      <c r="CI697" t="s">
        <v>79</v>
      </c>
      <c r="CJ697">
        <v>46129</v>
      </c>
      <c r="CK697">
        <v>1</v>
      </c>
      <c r="CL697">
        <v>1</v>
      </c>
      <c r="CN697">
        <v>1</v>
      </c>
      <c r="CP697">
        <v>9.0277777777777774E-4</v>
      </c>
      <c r="CQ697">
        <v>9.0277777777777774E-4</v>
      </c>
      <c r="CR697">
        <v>0.19712962962962963</v>
      </c>
      <c r="CS697">
        <v>0.11084490740740741</v>
      </c>
      <c r="CT697">
        <v>143</v>
      </c>
      <c r="CU697">
        <v>297</v>
      </c>
      <c r="CV697">
        <v>32</v>
      </c>
      <c r="CW697">
        <v>1.34375</v>
      </c>
      <c r="CX697">
        <v>33649</v>
      </c>
      <c r="CY697">
        <v>0.2238</v>
      </c>
      <c r="CZ697">
        <v>1</v>
      </c>
      <c r="DA697">
        <v>3.1300000000000001E-2</v>
      </c>
      <c r="DB697">
        <v>5000</v>
      </c>
      <c r="DC697">
        <v>5000</v>
      </c>
      <c r="DG697">
        <v>68</v>
      </c>
    </row>
    <row r="698" spans="85:112" x14ac:dyDescent="0.25">
      <c r="CG698" t="s">
        <v>639</v>
      </c>
      <c r="CH698" t="s">
        <v>125</v>
      </c>
      <c r="CI698" t="s">
        <v>18</v>
      </c>
      <c r="CJ698">
        <v>46129</v>
      </c>
      <c r="CK698">
        <v>1</v>
      </c>
      <c r="CL698">
        <v>1</v>
      </c>
      <c r="CP698">
        <v>3.8194444444444443E-3</v>
      </c>
      <c r="CQ698">
        <v>3.8194444444444443E-3</v>
      </c>
      <c r="CR698">
        <v>0.21386574074074075</v>
      </c>
      <c r="CS698">
        <v>0.11561342592592593</v>
      </c>
      <c r="CT698">
        <v>124</v>
      </c>
      <c r="CU698">
        <v>254</v>
      </c>
      <c r="CV698">
        <v>12</v>
      </c>
      <c r="CW698">
        <v>1.75</v>
      </c>
      <c r="CX698">
        <v>27841</v>
      </c>
      <c r="CY698">
        <v>9.6799999999999997E-2</v>
      </c>
      <c r="DG698">
        <v>66</v>
      </c>
    </row>
    <row r="699" spans="85:112" x14ac:dyDescent="0.25">
      <c r="CG699" t="s">
        <v>639</v>
      </c>
      <c r="CH699" t="s">
        <v>125</v>
      </c>
      <c r="CI699" t="s">
        <v>72</v>
      </c>
      <c r="CJ699">
        <v>46129</v>
      </c>
      <c r="CK699">
        <v>1</v>
      </c>
      <c r="CL699">
        <v>1</v>
      </c>
      <c r="CO699">
        <v>1</v>
      </c>
      <c r="CP699">
        <v>0</v>
      </c>
      <c r="CQ699">
        <v>0</v>
      </c>
      <c r="CR699">
        <v>0</v>
      </c>
      <c r="CS699">
        <v>0</v>
      </c>
      <c r="DG699">
        <v>66</v>
      </c>
    </row>
    <row r="700" spans="85:112" x14ac:dyDescent="0.25">
      <c r="CG700" t="s">
        <v>639</v>
      </c>
      <c r="CH700" t="s">
        <v>125</v>
      </c>
      <c r="CI700" t="s">
        <v>26</v>
      </c>
      <c r="CJ700">
        <v>46136</v>
      </c>
      <c r="CK700">
        <v>1</v>
      </c>
      <c r="CL700">
        <v>1</v>
      </c>
      <c r="CN700">
        <v>1</v>
      </c>
      <c r="CP700">
        <v>4.6296296296296294E-5</v>
      </c>
      <c r="CQ700">
        <v>4.6296296296296294E-5</v>
      </c>
      <c r="CR700">
        <v>0.23519675925925926</v>
      </c>
      <c r="CS700">
        <v>5.6087962962962964E-2</v>
      </c>
      <c r="CT700">
        <v>164</v>
      </c>
      <c r="CU700">
        <v>296</v>
      </c>
      <c r="CV700">
        <v>25</v>
      </c>
      <c r="CW700">
        <v>1.6</v>
      </c>
      <c r="CX700">
        <v>41979</v>
      </c>
      <c r="CY700">
        <v>0.15240000000000001</v>
      </c>
      <c r="CZ700">
        <v>1</v>
      </c>
      <c r="DA700">
        <v>0.04</v>
      </c>
      <c r="DB700">
        <v>600</v>
      </c>
      <c r="DC700">
        <v>600</v>
      </c>
      <c r="DG700">
        <v>66</v>
      </c>
    </row>
    <row r="701" spans="85:112" x14ac:dyDescent="0.25">
      <c r="CG701" t="s">
        <v>639</v>
      </c>
      <c r="CH701" t="s">
        <v>125</v>
      </c>
      <c r="CI701" t="s">
        <v>10</v>
      </c>
      <c r="CJ701">
        <v>46127</v>
      </c>
      <c r="CK701">
        <v>1</v>
      </c>
      <c r="CL701">
        <v>1</v>
      </c>
      <c r="CN701">
        <v>1</v>
      </c>
      <c r="CP701">
        <v>6.9444444444444444E-5</v>
      </c>
      <c r="CQ701">
        <v>6.9444444444444444E-5</v>
      </c>
      <c r="CR701">
        <v>0.22604166666666667</v>
      </c>
      <c r="CS701">
        <v>0.12443287037037037</v>
      </c>
      <c r="CT701">
        <v>167</v>
      </c>
      <c r="CU701">
        <v>266</v>
      </c>
      <c r="CV701">
        <v>18</v>
      </c>
      <c r="CW701" t="s">
        <v>695</v>
      </c>
      <c r="CX701">
        <v>21219</v>
      </c>
      <c r="CY701">
        <v>0.10780000000000001</v>
      </c>
      <c r="CZ701">
        <v>1</v>
      </c>
      <c r="DA701">
        <v>5.5599999999999997E-2</v>
      </c>
      <c r="DB701">
        <v>2000</v>
      </c>
      <c r="DC701">
        <v>2000</v>
      </c>
      <c r="DD701">
        <v>700</v>
      </c>
      <c r="DE701">
        <v>0.35</v>
      </c>
      <c r="DF701">
        <v>3.6600000000000001E-2</v>
      </c>
      <c r="DG701">
        <v>66</v>
      </c>
      <c r="DH701">
        <v>700</v>
      </c>
    </row>
    <row r="702" spans="85:112" x14ac:dyDescent="0.25">
      <c r="CG702" t="s">
        <v>639</v>
      </c>
      <c r="CH702" t="s">
        <v>2</v>
      </c>
      <c r="CI702" t="s">
        <v>22</v>
      </c>
      <c r="CJ702">
        <v>46125</v>
      </c>
      <c r="CK702">
        <v>1</v>
      </c>
      <c r="CL702">
        <v>1</v>
      </c>
      <c r="CM702">
        <v>1</v>
      </c>
      <c r="CP702">
        <v>5.4861111111111109E-3</v>
      </c>
      <c r="CQ702">
        <v>5.4861111111111109E-3</v>
      </c>
      <c r="CR702">
        <v>0.17796296296296296</v>
      </c>
      <c r="CS702">
        <v>0.14362268518518517</v>
      </c>
      <c r="CT702">
        <v>56</v>
      </c>
      <c r="CU702">
        <v>119</v>
      </c>
      <c r="CV702">
        <v>27</v>
      </c>
      <c r="CW702" t="s">
        <v>1074</v>
      </c>
      <c r="CX702">
        <v>25654</v>
      </c>
      <c r="CY702">
        <v>0.48209999999999997</v>
      </c>
      <c r="DG702">
        <v>66</v>
      </c>
    </row>
    <row r="703" spans="85:112" x14ac:dyDescent="0.25">
      <c r="CG703" t="s">
        <v>639</v>
      </c>
      <c r="CH703" t="s">
        <v>2</v>
      </c>
      <c r="CI703" t="s">
        <v>13</v>
      </c>
      <c r="CJ703">
        <v>46122</v>
      </c>
      <c r="CK703">
        <v>1</v>
      </c>
      <c r="CL703">
        <v>1</v>
      </c>
      <c r="CM703">
        <v>1</v>
      </c>
      <c r="CP703">
        <v>6.9328703703703705E-3</v>
      </c>
      <c r="CQ703">
        <v>6.9328703703703705E-3</v>
      </c>
      <c r="CR703">
        <v>0.23251157407407408</v>
      </c>
      <c r="CS703">
        <v>4.5509259259259256E-2</v>
      </c>
      <c r="CT703">
        <v>59</v>
      </c>
      <c r="CU703">
        <v>125</v>
      </c>
      <c r="CV703">
        <v>9</v>
      </c>
      <c r="CW703" t="s">
        <v>695</v>
      </c>
      <c r="CX703">
        <v>11103</v>
      </c>
      <c r="CY703">
        <v>0.1525</v>
      </c>
      <c r="CZ703">
        <v>1</v>
      </c>
      <c r="DA703">
        <v>0.1111</v>
      </c>
      <c r="DB703">
        <v>690</v>
      </c>
      <c r="DC703">
        <v>690</v>
      </c>
      <c r="DG703">
        <v>66</v>
      </c>
    </row>
    <row r="704" spans="85:112" x14ac:dyDescent="0.25">
      <c r="CG704" t="s">
        <v>639</v>
      </c>
      <c r="CH704" t="s">
        <v>2</v>
      </c>
      <c r="CI704" t="s">
        <v>13</v>
      </c>
      <c r="CJ704">
        <v>46132</v>
      </c>
      <c r="CK704">
        <v>1</v>
      </c>
      <c r="CL704">
        <v>1</v>
      </c>
      <c r="CN704">
        <v>1</v>
      </c>
      <c r="CP704">
        <v>2.4189814814814816E-3</v>
      </c>
      <c r="CQ704">
        <v>2.4189814814814816E-3</v>
      </c>
      <c r="CR704">
        <v>0.19284722222222223</v>
      </c>
      <c r="CS704">
        <v>0.13924768518518518</v>
      </c>
      <c r="CT704">
        <v>73</v>
      </c>
      <c r="CU704">
        <v>155</v>
      </c>
      <c r="CV704">
        <v>28</v>
      </c>
      <c r="CW704" t="s">
        <v>801</v>
      </c>
      <c r="CX704">
        <v>38822</v>
      </c>
      <c r="CY704">
        <v>0.3836</v>
      </c>
      <c r="CZ704">
        <v>1</v>
      </c>
      <c r="DA704">
        <v>3.5700000000000003E-2</v>
      </c>
      <c r="DB704">
        <v>3000</v>
      </c>
      <c r="DC704">
        <v>3000</v>
      </c>
      <c r="DD704">
        <v>1001</v>
      </c>
      <c r="DE704">
        <v>0.3337</v>
      </c>
      <c r="DF704">
        <v>8.1600000000000006E-2</v>
      </c>
      <c r="DG704">
        <v>66</v>
      </c>
      <c r="DH704">
        <v>1001</v>
      </c>
    </row>
    <row r="705" spans="85:112" x14ac:dyDescent="0.25">
      <c r="CG705" t="s">
        <v>639</v>
      </c>
      <c r="CH705" t="s">
        <v>2</v>
      </c>
      <c r="CI705" t="s">
        <v>37</v>
      </c>
      <c r="CJ705">
        <v>46113</v>
      </c>
      <c r="CK705">
        <v>1</v>
      </c>
      <c r="CL705">
        <v>1</v>
      </c>
      <c r="CM705">
        <v>1</v>
      </c>
      <c r="CP705">
        <v>1.1898148148148149E-2</v>
      </c>
      <c r="CQ705">
        <v>1.1898148148148149E-2</v>
      </c>
      <c r="CR705">
        <v>0.27712962962962961</v>
      </c>
      <c r="CS705">
        <v>2.675925925925926E-2</v>
      </c>
      <c r="CT705">
        <v>66</v>
      </c>
      <c r="CU705">
        <v>91</v>
      </c>
      <c r="CV705">
        <v>19</v>
      </c>
      <c r="CW705" t="s">
        <v>970</v>
      </c>
      <c r="CX705">
        <v>25178</v>
      </c>
      <c r="CY705">
        <v>0.28789999999999999</v>
      </c>
      <c r="CZ705">
        <v>2</v>
      </c>
      <c r="DA705">
        <v>0.1053</v>
      </c>
      <c r="DB705">
        <v>1260</v>
      </c>
      <c r="DC705">
        <v>630</v>
      </c>
      <c r="DD705">
        <v>780</v>
      </c>
      <c r="DE705">
        <v>0.61899999999999999</v>
      </c>
      <c r="DF705">
        <v>0.4274</v>
      </c>
      <c r="DG705">
        <v>66</v>
      </c>
      <c r="DH705">
        <v>390</v>
      </c>
    </row>
    <row r="706" spans="85:112" x14ac:dyDescent="0.25">
      <c r="CG706" t="s">
        <v>639</v>
      </c>
      <c r="CH706" t="s">
        <v>6</v>
      </c>
      <c r="CI706" t="s">
        <v>105</v>
      </c>
      <c r="CJ706">
        <v>46119</v>
      </c>
      <c r="CK706">
        <v>1</v>
      </c>
      <c r="CL706">
        <v>1</v>
      </c>
      <c r="CN706">
        <v>1</v>
      </c>
      <c r="CP706">
        <v>1.0069444444444444E-3</v>
      </c>
      <c r="CQ706">
        <v>1.0069444444444444E-3</v>
      </c>
      <c r="CR706">
        <v>0.25958333333333333</v>
      </c>
      <c r="CS706">
        <v>0.13479166666666667</v>
      </c>
      <c r="CT706">
        <v>110</v>
      </c>
      <c r="CU706">
        <v>185</v>
      </c>
      <c r="CV706">
        <v>24</v>
      </c>
      <c r="CW706" t="s">
        <v>874</v>
      </c>
      <c r="CX706">
        <v>44482</v>
      </c>
      <c r="CY706">
        <v>0.21820000000000001</v>
      </c>
      <c r="CZ706">
        <v>1</v>
      </c>
      <c r="DA706">
        <v>4.1700000000000001E-2</v>
      </c>
      <c r="DB706">
        <v>2500</v>
      </c>
      <c r="DC706">
        <v>2500</v>
      </c>
      <c r="DD706">
        <v>2500</v>
      </c>
      <c r="DE706">
        <v>1</v>
      </c>
      <c r="DF706">
        <v>0.25219999999999998</v>
      </c>
      <c r="DG706">
        <v>66</v>
      </c>
      <c r="DH706">
        <v>2500</v>
      </c>
    </row>
    <row r="707" spans="85:112" x14ac:dyDescent="0.25">
      <c r="CG707" t="s">
        <v>639</v>
      </c>
      <c r="CH707" t="s">
        <v>6</v>
      </c>
      <c r="CI707" t="s">
        <v>35</v>
      </c>
      <c r="CJ707">
        <v>46139</v>
      </c>
      <c r="CK707">
        <v>1</v>
      </c>
      <c r="CL707">
        <v>1</v>
      </c>
      <c r="CN707">
        <v>1</v>
      </c>
      <c r="CP707">
        <v>6.7129629629629625E-4</v>
      </c>
      <c r="CQ707">
        <v>6.7129629629629625E-4</v>
      </c>
      <c r="CR707">
        <v>0.16820601851851852</v>
      </c>
      <c r="CS707">
        <v>0.18818287037037038</v>
      </c>
      <c r="CT707">
        <v>82</v>
      </c>
      <c r="CU707">
        <v>153</v>
      </c>
      <c r="CV707">
        <v>14</v>
      </c>
      <c r="CW707" t="s">
        <v>855</v>
      </c>
      <c r="CX707">
        <v>32455</v>
      </c>
      <c r="CY707">
        <v>0.17069999999999999</v>
      </c>
      <c r="CZ707">
        <v>1</v>
      </c>
      <c r="DA707">
        <v>7.1400000000000005E-2</v>
      </c>
      <c r="DB707">
        <v>1200</v>
      </c>
      <c r="DC707">
        <v>1200</v>
      </c>
      <c r="DG707">
        <v>66</v>
      </c>
    </row>
    <row r="708" spans="85:112" x14ac:dyDescent="0.25">
      <c r="CG708" t="s">
        <v>639</v>
      </c>
      <c r="CH708" t="s">
        <v>6</v>
      </c>
      <c r="CI708" t="s">
        <v>11</v>
      </c>
      <c r="CJ708">
        <v>46128</v>
      </c>
      <c r="CK708">
        <v>1</v>
      </c>
      <c r="CL708">
        <v>1</v>
      </c>
      <c r="CN708">
        <v>1</v>
      </c>
      <c r="CP708">
        <v>2.0833333333333335E-4</v>
      </c>
      <c r="CQ708">
        <v>2.0833333333333335E-4</v>
      </c>
      <c r="CR708">
        <v>0.28827546296296297</v>
      </c>
      <c r="CS708">
        <v>0.12258101851851852</v>
      </c>
      <c r="CT708">
        <v>116</v>
      </c>
      <c r="CU708">
        <v>231</v>
      </c>
      <c r="CV708">
        <v>39</v>
      </c>
      <c r="CW708" t="s">
        <v>1075</v>
      </c>
      <c r="CX708">
        <v>18870</v>
      </c>
      <c r="CY708">
        <v>0.3362</v>
      </c>
      <c r="CZ708">
        <v>1</v>
      </c>
      <c r="DA708">
        <v>2.5600000000000001E-2</v>
      </c>
      <c r="DB708">
        <v>3205</v>
      </c>
      <c r="DC708">
        <v>3205</v>
      </c>
      <c r="DD708">
        <v>3205</v>
      </c>
      <c r="DE708">
        <v>1</v>
      </c>
      <c r="DF708">
        <v>0.30130000000000001</v>
      </c>
      <c r="DG708">
        <v>66</v>
      </c>
      <c r="DH708">
        <v>3205</v>
      </c>
    </row>
    <row r="709" spans="85:112" x14ac:dyDescent="0.25">
      <c r="CG709" t="s">
        <v>639</v>
      </c>
      <c r="CH709" t="s">
        <v>6</v>
      </c>
      <c r="CI709" t="s">
        <v>97</v>
      </c>
      <c r="CJ709">
        <v>46113</v>
      </c>
      <c r="CK709">
        <v>1</v>
      </c>
      <c r="CL709">
        <v>1</v>
      </c>
      <c r="CN709">
        <v>1</v>
      </c>
      <c r="CP709">
        <v>1.3888888888888889E-4</v>
      </c>
      <c r="CQ709">
        <v>1.3888888888888889E-4</v>
      </c>
      <c r="CR709">
        <v>0.21982638888888889</v>
      </c>
      <c r="CS709">
        <v>9.3344907407407404E-2</v>
      </c>
      <c r="CT709">
        <v>79</v>
      </c>
      <c r="CU709">
        <v>113</v>
      </c>
      <c r="CV709">
        <v>37</v>
      </c>
      <c r="CW709" t="s">
        <v>1076</v>
      </c>
      <c r="CX709">
        <v>11357</v>
      </c>
      <c r="CY709">
        <v>0.46839999999999998</v>
      </c>
      <c r="CZ709">
        <v>18</v>
      </c>
      <c r="DA709">
        <v>0.48649999999999999</v>
      </c>
      <c r="DB709">
        <v>16715</v>
      </c>
      <c r="DC709">
        <v>929</v>
      </c>
      <c r="DD709">
        <v>9200</v>
      </c>
      <c r="DE709">
        <v>0.5504</v>
      </c>
      <c r="DF709">
        <v>6.4699999999999994E-2</v>
      </c>
      <c r="DG709">
        <v>66</v>
      </c>
      <c r="DH709">
        <v>541</v>
      </c>
    </row>
    <row r="710" spans="85:112" x14ac:dyDescent="0.25">
      <c r="CG710" t="s">
        <v>639</v>
      </c>
      <c r="CH710" t="s">
        <v>6</v>
      </c>
      <c r="CI710" t="s">
        <v>97</v>
      </c>
      <c r="CJ710">
        <v>46119</v>
      </c>
      <c r="CK710">
        <v>1</v>
      </c>
      <c r="CL710">
        <v>1</v>
      </c>
      <c r="CN710">
        <v>1</v>
      </c>
      <c r="CP710">
        <v>1.3888888888888889E-4</v>
      </c>
      <c r="CQ710">
        <v>1.3888888888888889E-4</v>
      </c>
      <c r="CR710">
        <v>0.25898148148148148</v>
      </c>
      <c r="CS710">
        <v>0.14475694444444445</v>
      </c>
      <c r="CT710">
        <v>212</v>
      </c>
      <c r="CU710">
        <v>280</v>
      </c>
      <c r="CV710">
        <v>21</v>
      </c>
      <c r="CW710" t="s">
        <v>822</v>
      </c>
      <c r="CX710">
        <v>18770</v>
      </c>
      <c r="CY710">
        <v>9.9099999999999994E-2</v>
      </c>
      <c r="CZ710">
        <v>1</v>
      </c>
      <c r="DA710">
        <v>4.7600000000000003E-2</v>
      </c>
      <c r="DB710">
        <v>400</v>
      </c>
      <c r="DC710">
        <v>400</v>
      </c>
      <c r="DD710">
        <v>400</v>
      </c>
      <c r="DE710">
        <v>1</v>
      </c>
      <c r="DG710">
        <v>66</v>
      </c>
      <c r="DH710">
        <v>400</v>
      </c>
    </row>
    <row r="711" spans="85:112" x14ac:dyDescent="0.25">
      <c r="CG711" t="s">
        <v>639</v>
      </c>
      <c r="CH711" t="s">
        <v>6</v>
      </c>
      <c r="CI711" t="s">
        <v>34</v>
      </c>
      <c r="CJ711">
        <v>46135</v>
      </c>
      <c r="CK711">
        <v>1</v>
      </c>
      <c r="CL711">
        <v>1</v>
      </c>
      <c r="CP711">
        <v>3.6805555555555554E-3</v>
      </c>
      <c r="CQ711">
        <v>3.6805555555555554E-3</v>
      </c>
      <c r="CR711">
        <v>0.19800925925925925</v>
      </c>
      <c r="CS711">
        <v>0.13118055555555555</v>
      </c>
      <c r="CT711">
        <v>150</v>
      </c>
      <c r="CU711">
        <v>175</v>
      </c>
      <c r="CV711">
        <v>13</v>
      </c>
      <c r="CW711" t="s">
        <v>713</v>
      </c>
      <c r="CX711">
        <v>18479</v>
      </c>
      <c r="CY711">
        <v>8.6699999999999999E-2</v>
      </c>
      <c r="CZ711">
        <v>1</v>
      </c>
      <c r="DA711">
        <v>7.6899999999999996E-2</v>
      </c>
      <c r="DB711">
        <v>2900</v>
      </c>
      <c r="DC711">
        <v>2900</v>
      </c>
      <c r="DD711">
        <v>200</v>
      </c>
      <c r="DE711">
        <v>6.9000000000000006E-2</v>
      </c>
      <c r="DF711">
        <v>1.2699999999999999E-2</v>
      </c>
      <c r="DG711">
        <v>66</v>
      </c>
      <c r="DH711">
        <v>200</v>
      </c>
    </row>
    <row r="712" spans="85:112" x14ac:dyDescent="0.25">
      <c r="CG712" t="s">
        <v>639</v>
      </c>
      <c r="CH712" t="s">
        <v>7</v>
      </c>
      <c r="CI712" t="s">
        <v>495</v>
      </c>
      <c r="CJ712">
        <v>46125</v>
      </c>
      <c r="CK712">
        <v>1</v>
      </c>
      <c r="CL712">
        <v>1</v>
      </c>
      <c r="CN712">
        <v>1</v>
      </c>
      <c r="CP712">
        <v>1.273148148148148E-4</v>
      </c>
      <c r="CQ712">
        <v>1.273148148148148E-4</v>
      </c>
      <c r="CR712">
        <v>0.13263888888888889</v>
      </c>
      <c r="CS712">
        <v>0.22810185185185186</v>
      </c>
      <c r="CT712">
        <v>96</v>
      </c>
      <c r="CU712">
        <v>224</v>
      </c>
      <c r="CV712">
        <v>21</v>
      </c>
      <c r="CW712" t="s">
        <v>850</v>
      </c>
      <c r="CX712">
        <v>25446</v>
      </c>
      <c r="CY712">
        <v>0.21879999999999999</v>
      </c>
      <c r="DG712">
        <v>66</v>
      </c>
    </row>
    <row r="713" spans="85:112" x14ac:dyDescent="0.25">
      <c r="CG713" t="s">
        <v>639</v>
      </c>
      <c r="CH713" t="s">
        <v>7</v>
      </c>
      <c r="CI713" t="s">
        <v>565</v>
      </c>
      <c r="CJ713">
        <v>46118</v>
      </c>
      <c r="CK713">
        <v>1</v>
      </c>
      <c r="CL713">
        <v>1</v>
      </c>
      <c r="CN713">
        <v>1</v>
      </c>
      <c r="CP713">
        <v>3.1250000000000001E-4</v>
      </c>
      <c r="CQ713">
        <v>3.1250000000000001E-4</v>
      </c>
      <c r="CR713">
        <v>0.23616898148148149</v>
      </c>
      <c r="CS713">
        <v>9.6342592592592591E-2</v>
      </c>
      <c r="CT713">
        <v>105</v>
      </c>
      <c r="CU713">
        <v>309</v>
      </c>
      <c r="CV713">
        <v>50</v>
      </c>
      <c r="CW713">
        <v>2.64</v>
      </c>
      <c r="CX713">
        <v>9183</v>
      </c>
      <c r="CY713">
        <v>0.47620000000000001</v>
      </c>
      <c r="CZ713">
        <v>2</v>
      </c>
      <c r="DA713">
        <v>0.04</v>
      </c>
      <c r="DB713">
        <v>1180</v>
      </c>
      <c r="DC713">
        <v>590</v>
      </c>
      <c r="DG713">
        <v>66</v>
      </c>
    </row>
    <row r="714" spans="85:112" x14ac:dyDescent="0.25">
      <c r="CG714" t="s">
        <v>639</v>
      </c>
      <c r="CH714" t="s">
        <v>7</v>
      </c>
      <c r="CI714" t="s">
        <v>557</v>
      </c>
      <c r="CJ714">
        <v>46125</v>
      </c>
      <c r="CK714">
        <v>1</v>
      </c>
      <c r="CL714">
        <v>1</v>
      </c>
      <c r="CN714">
        <v>1</v>
      </c>
      <c r="CP714">
        <v>0</v>
      </c>
      <c r="CQ714">
        <v>0</v>
      </c>
      <c r="CR714">
        <v>0.19153935185185186</v>
      </c>
      <c r="CS714">
        <v>0.14253472222222222</v>
      </c>
      <c r="CT714">
        <v>108</v>
      </c>
      <c r="CU714">
        <v>203</v>
      </c>
      <c r="CV714">
        <v>46</v>
      </c>
      <c r="CW714" t="s">
        <v>1077</v>
      </c>
      <c r="CX714">
        <v>18249</v>
      </c>
      <c r="CY714">
        <v>0.4259</v>
      </c>
      <c r="DG714">
        <v>66</v>
      </c>
    </row>
    <row r="715" spans="85:112" x14ac:dyDescent="0.25">
      <c r="CG715" t="s">
        <v>639</v>
      </c>
      <c r="CH715" t="s">
        <v>7</v>
      </c>
      <c r="CI715" t="s">
        <v>48</v>
      </c>
      <c r="CJ715">
        <v>46125</v>
      </c>
      <c r="CK715">
        <v>1</v>
      </c>
      <c r="CL715">
        <v>1</v>
      </c>
      <c r="CN715">
        <v>1</v>
      </c>
      <c r="CP715">
        <v>0</v>
      </c>
      <c r="CQ715">
        <v>0</v>
      </c>
      <c r="CR715">
        <v>0.19567129629629629</v>
      </c>
      <c r="CS715">
        <v>0.13646990740740741</v>
      </c>
      <c r="CT715">
        <v>86</v>
      </c>
      <c r="CU715">
        <v>139</v>
      </c>
      <c r="CV715">
        <v>29</v>
      </c>
      <c r="CW715" t="s">
        <v>1078</v>
      </c>
      <c r="CX715">
        <v>14211</v>
      </c>
      <c r="CY715">
        <v>0.3372</v>
      </c>
      <c r="DG715">
        <v>66</v>
      </c>
    </row>
    <row r="716" spans="85:112" x14ac:dyDescent="0.25">
      <c r="CG716" t="s">
        <v>639</v>
      </c>
      <c r="CH716" t="s">
        <v>3</v>
      </c>
      <c r="CI716" t="s">
        <v>85</v>
      </c>
      <c r="CJ716">
        <v>46135</v>
      </c>
      <c r="CK716">
        <v>1</v>
      </c>
      <c r="CL716">
        <v>1</v>
      </c>
      <c r="CM716">
        <v>1</v>
      </c>
      <c r="CP716">
        <v>6.0185185185185185E-3</v>
      </c>
      <c r="CQ716">
        <v>6.0185185185185185E-3</v>
      </c>
      <c r="CR716">
        <v>0.18847222222222224</v>
      </c>
      <c r="CS716">
        <v>0.13425925925925927</v>
      </c>
      <c r="CT716">
        <v>93</v>
      </c>
      <c r="CU716">
        <v>217</v>
      </c>
      <c r="CV716">
        <v>26</v>
      </c>
      <c r="CW716" t="s">
        <v>828</v>
      </c>
      <c r="CX716">
        <v>26149</v>
      </c>
      <c r="CY716">
        <v>0.27960000000000002</v>
      </c>
      <c r="DG716">
        <v>66</v>
      </c>
    </row>
    <row r="717" spans="85:112" x14ac:dyDescent="0.25">
      <c r="CG717" t="s">
        <v>639</v>
      </c>
      <c r="CH717" t="s">
        <v>3</v>
      </c>
      <c r="CI717" t="s">
        <v>493</v>
      </c>
      <c r="CJ717">
        <v>46139</v>
      </c>
      <c r="CK717">
        <v>1</v>
      </c>
      <c r="CL717">
        <v>1</v>
      </c>
      <c r="CN717">
        <v>1</v>
      </c>
      <c r="CP717">
        <v>0</v>
      </c>
      <c r="CQ717">
        <v>0</v>
      </c>
      <c r="CR717">
        <v>0.20699074074074075</v>
      </c>
      <c r="CS717">
        <v>0.14050925925925925</v>
      </c>
      <c r="CT717">
        <v>139</v>
      </c>
      <c r="CU717">
        <v>196</v>
      </c>
      <c r="CV717">
        <v>36</v>
      </c>
      <c r="CW717" t="s">
        <v>940</v>
      </c>
      <c r="CX717">
        <v>19835</v>
      </c>
      <c r="CY717">
        <v>0.25900000000000001</v>
      </c>
      <c r="CZ717">
        <v>1</v>
      </c>
      <c r="DA717">
        <v>2.7799999999999998E-2</v>
      </c>
      <c r="DB717">
        <v>1200</v>
      </c>
      <c r="DC717">
        <v>1200</v>
      </c>
      <c r="DD717">
        <v>1200</v>
      </c>
      <c r="DE717">
        <v>1</v>
      </c>
      <c r="DG717">
        <v>66</v>
      </c>
      <c r="DH717">
        <v>1200</v>
      </c>
    </row>
    <row r="718" spans="85:112" x14ac:dyDescent="0.25">
      <c r="CG718" t="s">
        <v>639</v>
      </c>
      <c r="CH718" t="s">
        <v>3</v>
      </c>
      <c r="CI718" t="s">
        <v>32</v>
      </c>
      <c r="CJ718">
        <v>46121</v>
      </c>
      <c r="CK718">
        <v>1</v>
      </c>
      <c r="CL718">
        <v>1</v>
      </c>
      <c r="CN718">
        <v>1</v>
      </c>
      <c r="CP718">
        <v>1.9675925925925926E-4</v>
      </c>
      <c r="CQ718">
        <v>1.9675925925925926E-4</v>
      </c>
      <c r="CR718">
        <v>0.33</v>
      </c>
      <c r="CS718">
        <v>0.10012731481481481</v>
      </c>
      <c r="CT718">
        <v>112</v>
      </c>
      <c r="CU718">
        <v>246</v>
      </c>
      <c r="CV718">
        <v>35</v>
      </c>
      <c r="CW718" t="s">
        <v>925</v>
      </c>
      <c r="CX718">
        <v>35560</v>
      </c>
      <c r="CY718">
        <v>0.3125</v>
      </c>
      <c r="CZ718">
        <v>2</v>
      </c>
      <c r="DA718">
        <v>5.7099999999999998E-2</v>
      </c>
      <c r="DB718">
        <v>2250</v>
      </c>
      <c r="DC718">
        <v>1125</v>
      </c>
      <c r="DD718">
        <v>250</v>
      </c>
      <c r="DE718">
        <v>0.1111</v>
      </c>
      <c r="DF718">
        <v>3.1600000000000003E-2</v>
      </c>
      <c r="DG718">
        <v>66</v>
      </c>
      <c r="DH718">
        <v>250</v>
      </c>
    </row>
    <row r="719" spans="85:112" x14ac:dyDescent="0.25">
      <c r="CG719" t="s">
        <v>639</v>
      </c>
      <c r="CH719" t="s">
        <v>3</v>
      </c>
      <c r="CI719" t="s">
        <v>96</v>
      </c>
      <c r="CJ719">
        <v>46122</v>
      </c>
      <c r="CK719">
        <v>1</v>
      </c>
      <c r="CL719">
        <v>1</v>
      </c>
      <c r="CM719">
        <v>1</v>
      </c>
      <c r="CP719">
        <v>2.0648148148148148E-2</v>
      </c>
      <c r="CQ719">
        <v>2.0648148148148148E-2</v>
      </c>
      <c r="CR719">
        <v>0.19592592592592592</v>
      </c>
      <c r="CS719">
        <v>0.11158564814814814</v>
      </c>
      <c r="CT719">
        <v>89</v>
      </c>
      <c r="CU719">
        <v>188</v>
      </c>
      <c r="CV719">
        <v>20</v>
      </c>
      <c r="CW719">
        <v>1.35</v>
      </c>
      <c r="CX719">
        <v>21091</v>
      </c>
      <c r="CY719">
        <v>0.22470000000000001</v>
      </c>
      <c r="DG719">
        <v>66</v>
      </c>
    </row>
    <row r="720" spans="85:112" x14ac:dyDescent="0.25">
      <c r="CG720" t="s">
        <v>639</v>
      </c>
      <c r="CH720" t="s">
        <v>3</v>
      </c>
      <c r="CI720" t="s">
        <v>29</v>
      </c>
      <c r="CJ720">
        <v>46113</v>
      </c>
      <c r="CK720">
        <v>1</v>
      </c>
      <c r="CL720">
        <v>1</v>
      </c>
      <c r="CM720">
        <v>1</v>
      </c>
      <c r="CP720">
        <v>5.4745370370370373E-3</v>
      </c>
      <c r="CQ720">
        <v>5.4745370370370373E-3</v>
      </c>
      <c r="CR720">
        <v>0.2411574074074074</v>
      </c>
      <c r="CS720">
        <v>9.52662037037037E-2</v>
      </c>
      <c r="CT720">
        <v>115</v>
      </c>
      <c r="CU720">
        <v>185</v>
      </c>
      <c r="CV720">
        <v>63</v>
      </c>
      <c r="CW720" t="s">
        <v>1079</v>
      </c>
      <c r="CX720">
        <v>18552</v>
      </c>
      <c r="CY720">
        <v>0.54779999999999995</v>
      </c>
      <c r="CZ720">
        <v>18</v>
      </c>
      <c r="DA720">
        <v>0.28570000000000001</v>
      </c>
      <c r="DB720">
        <v>7743</v>
      </c>
      <c r="DC720">
        <v>430</v>
      </c>
      <c r="DD720">
        <v>7228</v>
      </c>
      <c r="DE720">
        <v>0.9335</v>
      </c>
      <c r="DF720">
        <v>0.17230000000000001</v>
      </c>
      <c r="DG720">
        <v>66</v>
      </c>
      <c r="DH720">
        <v>425</v>
      </c>
    </row>
    <row r="721" spans="85:111" x14ac:dyDescent="0.25">
      <c r="CG721" t="s">
        <v>639</v>
      </c>
      <c r="CH721" t="s">
        <v>3</v>
      </c>
      <c r="CI721" t="s">
        <v>29</v>
      </c>
      <c r="CJ721">
        <v>46135</v>
      </c>
      <c r="CK721">
        <v>1</v>
      </c>
      <c r="CL721">
        <v>1</v>
      </c>
      <c r="CM721">
        <v>1</v>
      </c>
      <c r="CP721">
        <v>5.6018518518518518E-3</v>
      </c>
      <c r="CQ721">
        <v>5.6018518518518518E-3</v>
      </c>
      <c r="CR721">
        <v>0.21138888888888888</v>
      </c>
      <c r="CS721">
        <v>0.10334490740740741</v>
      </c>
      <c r="CT721">
        <v>104</v>
      </c>
      <c r="CU721">
        <v>228</v>
      </c>
      <c r="CV721">
        <v>18</v>
      </c>
      <c r="CW721" t="s">
        <v>695</v>
      </c>
      <c r="CX721">
        <v>19569</v>
      </c>
      <c r="CY721">
        <v>0.1731</v>
      </c>
      <c r="DG721">
        <v>66</v>
      </c>
    </row>
    <row r="722" spans="85:111" x14ac:dyDescent="0.25">
      <c r="CG722" t="s">
        <v>639</v>
      </c>
      <c r="CH722" t="s">
        <v>3</v>
      </c>
      <c r="CI722" t="s">
        <v>79</v>
      </c>
      <c r="CJ722">
        <v>46128</v>
      </c>
      <c r="CK722">
        <v>1</v>
      </c>
      <c r="CL722">
        <v>1</v>
      </c>
      <c r="CN722">
        <v>1</v>
      </c>
      <c r="CP722">
        <v>2.4305555555555556E-3</v>
      </c>
      <c r="CQ722">
        <v>2.4305555555555556E-3</v>
      </c>
      <c r="CR722">
        <v>0.18164351851851851</v>
      </c>
      <c r="CS722">
        <v>0.12240740740740741</v>
      </c>
      <c r="CT722">
        <v>102</v>
      </c>
      <c r="CU722">
        <v>231</v>
      </c>
      <c r="CV722">
        <v>40</v>
      </c>
      <c r="CW722">
        <v>1.55</v>
      </c>
      <c r="CX722">
        <v>30704</v>
      </c>
      <c r="CY722">
        <v>0.39219999999999999</v>
      </c>
      <c r="CZ722">
        <v>2</v>
      </c>
      <c r="DA722">
        <v>0.05</v>
      </c>
      <c r="DB722">
        <v>920</v>
      </c>
      <c r="DC722">
        <v>460</v>
      </c>
      <c r="DG722">
        <v>66</v>
      </c>
    </row>
    <row r="723" spans="85:111" x14ac:dyDescent="0.25">
      <c r="CG723" t="s">
        <v>639</v>
      </c>
      <c r="CH723" t="s">
        <v>3</v>
      </c>
      <c r="CI723" t="s">
        <v>79</v>
      </c>
      <c r="CJ723">
        <v>46134</v>
      </c>
      <c r="CK723">
        <v>1</v>
      </c>
      <c r="CL723">
        <v>1</v>
      </c>
      <c r="CM723">
        <v>1</v>
      </c>
      <c r="CP723">
        <v>5.8449074074074072E-3</v>
      </c>
      <c r="CQ723">
        <v>5.8449074074074072E-3</v>
      </c>
      <c r="CR723">
        <v>0.20467592592592593</v>
      </c>
      <c r="CS723">
        <v>0.11714120370370371</v>
      </c>
      <c r="CT723">
        <v>101</v>
      </c>
      <c r="CU723">
        <v>249</v>
      </c>
      <c r="CV723">
        <v>17</v>
      </c>
      <c r="CW723" t="s">
        <v>809</v>
      </c>
      <c r="CX723">
        <v>23160</v>
      </c>
      <c r="CY723">
        <v>0.16830000000000001</v>
      </c>
      <c r="DG723">
        <v>66</v>
      </c>
    </row>
    <row r="724" spans="85:111" x14ac:dyDescent="0.25">
      <c r="CG724" t="s">
        <v>639</v>
      </c>
      <c r="CH724" t="s">
        <v>125</v>
      </c>
      <c r="CI724" t="s">
        <v>18</v>
      </c>
      <c r="CJ724">
        <v>46135</v>
      </c>
      <c r="CK724">
        <v>1</v>
      </c>
      <c r="CL724">
        <v>1</v>
      </c>
      <c r="CN724">
        <v>1</v>
      </c>
      <c r="CP724">
        <v>8.4490740740740739E-4</v>
      </c>
      <c r="CQ724">
        <v>8.4490740740740739E-4</v>
      </c>
      <c r="CR724">
        <v>0.21634259259259259</v>
      </c>
      <c r="CS724">
        <v>0.11597222222222223</v>
      </c>
      <c r="CT724">
        <v>154</v>
      </c>
      <c r="CU724">
        <v>303</v>
      </c>
      <c r="CV724">
        <v>16</v>
      </c>
      <c r="CW724">
        <v>1.125</v>
      </c>
      <c r="CX724">
        <v>23996</v>
      </c>
      <c r="CY724">
        <v>0.10390000000000001</v>
      </c>
      <c r="DG724">
        <v>64</v>
      </c>
    </row>
    <row r="725" spans="85:111" x14ac:dyDescent="0.25">
      <c r="CG725" t="s">
        <v>639</v>
      </c>
      <c r="CH725" t="s">
        <v>125</v>
      </c>
      <c r="CI725" t="s">
        <v>60</v>
      </c>
      <c r="CJ725">
        <v>46118</v>
      </c>
      <c r="CK725">
        <v>1</v>
      </c>
      <c r="CL725">
        <v>1</v>
      </c>
      <c r="CN725">
        <v>1</v>
      </c>
      <c r="CP725">
        <v>2.6620370370370372E-4</v>
      </c>
      <c r="CQ725">
        <v>2.6620370370370372E-4</v>
      </c>
      <c r="CR725">
        <v>0.24834490740740742</v>
      </c>
      <c r="CS725">
        <v>7.4942129629629636E-2</v>
      </c>
      <c r="CT725">
        <v>75</v>
      </c>
      <c r="CU725">
        <v>112</v>
      </c>
      <c r="CV725">
        <v>5</v>
      </c>
      <c r="CW725">
        <v>2.4</v>
      </c>
      <c r="CX725">
        <v>14402</v>
      </c>
      <c r="CY725">
        <v>6.6699999999999995E-2</v>
      </c>
      <c r="DG725">
        <v>64</v>
      </c>
    </row>
    <row r="726" spans="85:111" x14ac:dyDescent="0.25">
      <c r="CG726" t="s">
        <v>639</v>
      </c>
      <c r="CH726" t="s">
        <v>125</v>
      </c>
      <c r="CI726" t="s">
        <v>60</v>
      </c>
      <c r="CJ726">
        <v>46126</v>
      </c>
      <c r="CK726">
        <v>1</v>
      </c>
      <c r="CL726">
        <v>1</v>
      </c>
      <c r="CN726">
        <v>1</v>
      </c>
      <c r="CP726">
        <v>2.7777777777777778E-4</v>
      </c>
      <c r="CQ726">
        <v>2.7777777777777778E-4</v>
      </c>
      <c r="CR726">
        <v>0.26973379629629629</v>
      </c>
      <c r="CS726">
        <v>0.10491898148148149</v>
      </c>
      <c r="CT726">
        <v>152</v>
      </c>
      <c r="CU726">
        <v>189</v>
      </c>
      <c r="CV726">
        <v>6</v>
      </c>
      <c r="CW726" t="s">
        <v>786</v>
      </c>
      <c r="CX726">
        <v>11737</v>
      </c>
      <c r="CY726">
        <v>3.95E-2</v>
      </c>
      <c r="DG726">
        <v>64</v>
      </c>
    </row>
    <row r="727" spans="85:111" x14ac:dyDescent="0.25">
      <c r="CG727" t="s">
        <v>639</v>
      </c>
      <c r="CH727" t="s">
        <v>125</v>
      </c>
      <c r="CI727" t="s">
        <v>60</v>
      </c>
      <c r="CJ727">
        <v>46127</v>
      </c>
      <c r="CK727">
        <v>1</v>
      </c>
      <c r="CL727">
        <v>1</v>
      </c>
      <c r="CN727">
        <v>1</v>
      </c>
      <c r="CP727">
        <v>3.5879629629629629E-4</v>
      </c>
      <c r="CQ727">
        <v>3.5879629629629629E-4</v>
      </c>
      <c r="CR727">
        <v>0.22896990740740741</v>
      </c>
      <c r="CS727">
        <v>9.375E-2</v>
      </c>
      <c r="CT727">
        <v>110</v>
      </c>
      <c r="CU727">
        <v>145</v>
      </c>
      <c r="CV727">
        <v>12</v>
      </c>
      <c r="CW727" t="s">
        <v>723</v>
      </c>
      <c r="CX727">
        <v>24792</v>
      </c>
      <c r="CY727">
        <v>0.1091</v>
      </c>
      <c r="DG727">
        <v>64</v>
      </c>
    </row>
    <row r="728" spans="85:111" x14ac:dyDescent="0.25">
      <c r="CG728" t="s">
        <v>639</v>
      </c>
      <c r="CH728" t="s">
        <v>125</v>
      </c>
      <c r="CI728" t="s">
        <v>60</v>
      </c>
      <c r="CJ728">
        <v>46136</v>
      </c>
      <c r="CK728">
        <v>1</v>
      </c>
      <c r="CL728">
        <v>1</v>
      </c>
      <c r="CN728">
        <v>1</v>
      </c>
      <c r="CP728">
        <v>0</v>
      </c>
      <c r="CQ728">
        <v>0</v>
      </c>
      <c r="CR728">
        <v>0.20528935185185185</v>
      </c>
      <c r="CS728">
        <v>0.11809027777777778</v>
      </c>
      <c r="CT728">
        <v>132</v>
      </c>
      <c r="CU728">
        <v>175</v>
      </c>
      <c r="CV728">
        <v>9</v>
      </c>
      <c r="CW728" t="s">
        <v>731</v>
      </c>
      <c r="CX728">
        <v>27849</v>
      </c>
      <c r="CY728">
        <v>6.8199999999999997E-2</v>
      </c>
      <c r="DG728">
        <v>64</v>
      </c>
    </row>
    <row r="729" spans="85:111" x14ac:dyDescent="0.25">
      <c r="CG729" t="s">
        <v>639</v>
      </c>
      <c r="CH729" t="s">
        <v>125</v>
      </c>
      <c r="CI729" t="s">
        <v>80</v>
      </c>
      <c r="CJ729">
        <v>46135</v>
      </c>
      <c r="CK729">
        <v>1</v>
      </c>
      <c r="CL729">
        <v>1</v>
      </c>
      <c r="CN729">
        <v>1</v>
      </c>
      <c r="CP729">
        <v>0</v>
      </c>
      <c r="CQ729">
        <v>0</v>
      </c>
      <c r="CR729">
        <v>0.19443287037037038</v>
      </c>
      <c r="CS729">
        <v>0.13619212962962962</v>
      </c>
      <c r="CT729">
        <v>80</v>
      </c>
      <c r="CU729">
        <v>175</v>
      </c>
      <c r="CV729">
        <v>12</v>
      </c>
      <c r="CW729" t="s">
        <v>816</v>
      </c>
      <c r="CX729">
        <v>12264</v>
      </c>
      <c r="CY729">
        <v>0.15</v>
      </c>
      <c r="DG729">
        <v>64</v>
      </c>
    </row>
    <row r="730" spans="85:111" x14ac:dyDescent="0.25">
      <c r="CG730" t="s">
        <v>639</v>
      </c>
      <c r="CH730" t="s">
        <v>125</v>
      </c>
      <c r="CI730" t="s">
        <v>72</v>
      </c>
      <c r="CJ730">
        <v>46118</v>
      </c>
      <c r="CK730">
        <v>1</v>
      </c>
      <c r="CL730">
        <v>1</v>
      </c>
      <c r="CN730">
        <v>1</v>
      </c>
      <c r="CP730">
        <v>0</v>
      </c>
      <c r="CQ730">
        <v>0</v>
      </c>
      <c r="CR730">
        <v>0.2404513888888889</v>
      </c>
      <c r="CS730">
        <v>9.4699074074074074E-2</v>
      </c>
      <c r="CT730">
        <v>179</v>
      </c>
      <c r="CU730">
        <v>429</v>
      </c>
      <c r="CV730">
        <v>24</v>
      </c>
      <c r="CW730" t="s">
        <v>741</v>
      </c>
      <c r="CX730">
        <v>36969</v>
      </c>
      <c r="CY730">
        <v>0.1341</v>
      </c>
      <c r="DG730">
        <v>64</v>
      </c>
    </row>
    <row r="731" spans="85:111" x14ac:dyDescent="0.25">
      <c r="CG731" t="s">
        <v>639</v>
      </c>
      <c r="CH731" t="s">
        <v>125</v>
      </c>
      <c r="CI731" t="s">
        <v>72</v>
      </c>
      <c r="CJ731">
        <v>46126</v>
      </c>
      <c r="CK731">
        <v>1</v>
      </c>
      <c r="CL731">
        <v>1</v>
      </c>
      <c r="CN731">
        <v>1</v>
      </c>
      <c r="CP731">
        <v>4.7453703703703704E-4</v>
      </c>
      <c r="CQ731">
        <v>4.7453703703703704E-4</v>
      </c>
      <c r="CR731">
        <v>0.23991898148148147</v>
      </c>
      <c r="CS731">
        <v>0.14876157407407409</v>
      </c>
      <c r="CT731">
        <v>145</v>
      </c>
      <c r="CU731">
        <v>393</v>
      </c>
      <c r="CV731">
        <v>20</v>
      </c>
      <c r="CW731">
        <v>1.65</v>
      </c>
      <c r="CX731">
        <v>33255</v>
      </c>
      <c r="CY731">
        <v>0.13789999999999999</v>
      </c>
      <c r="DG731">
        <v>64</v>
      </c>
    </row>
    <row r="732" spans="85:111" x14ac:dyDescent="0.25">
      <c r="CG732" t="s">
        <v>639</v>
      </c>
      <c r="CH732" t="s">
        <v>125</v>
      </c>
      <c r="CI732" t="s">
        <v>72</v>
      </c>
      <c r="CJ732">
        <v>46135</v>
      </c>
      <c r="CK732">
        <v>1</v>
      </c>
      <c r="CL732">
        <v>1</v>
      </c>
      <c r="CN732">
        <v>1</v>
      </c>
      <c r="CP732">
        <v>8.1018518518518516E-5</v>
      </c>
      <c r="CQ732">
        <v>8.1018518518518516E-5</v>
      </c>
      <c r="CR732">
        <v>0.19356481481481483</v>
      </c>
      <c r="CS732">
        <v>0.17039351851851853</v>
      </c>
      <c r="CT732">
        <v>99</v>
      </c>
      <c r="CU732">
        <v>221</v>
      </c>
      <c r="CV732">
        <v>20</v>
      </c>
      <c r="CW732">
        <v>1.55</v>
      </c>
      <c r="CX732">
        <v>43141</v>
      </c>
      <c r="CY732">
        <v>0.20200000000000001</v>
      </c>
      <c r="DG732">
        <v>64</v>
      </c>
    </row>
    <row r="733" spans="85:111" x14ac:dyDescent="0.25">
      <c r="CG733" t="s">
        <v>639</v>
      </c>
      <c r="CH733" t="s">
        <v>125</v>
      </c>
      <c r="CI733" t="s">
        <v>12</v>
      </c>
      <c r="CJ733">
        <v>46118</v>
      </c>
      <c r="CK733">
        <v>1</v>
      </c>
      <c r="CL733">
        <v>1</v>
      </c>
      <c r="CN733">
        <v>1</v>
      </c>
      <c r="CP733">
        <v>5.7870370370370373E-5</v>
      </c>
      <c r="CQ733">
        <v>5.7870370370370373E-5</v>
      </c>
      <c r="CR733">
        <v>0.25337962962962962</v>
      </c>
      <c r="CS733">
        <v>8.7534722222222222E-2</v>
      </c>
      <c r="CT733">
        <v>105</v>
      </c>
      <c r="CU733">
        <v>289</v>
      </c>
      <c r="CV733">
        <v>22</v>
      </c>
      <c r="CW733" t="s">
        <v>1080</v>
      </c>
      <c r="CX733">
        <v>16365</v>
      </c>
      <c r="CY733">
        <v>0.20949999999999999</v>
      </c>
      <c r="DG733">
        <v>64</v>
      </c>
    </row>
    <row r="734" spans="85:111" x14ac:dyDescent="0.25">
      <c r="CG734" t="s">
        <v>639</v>
      </c>
      <c r="CH734" t="s">
        <v>125</v>
      </c>
      <c r="CI734" t="s">
        <v>12</v>
      </c>
      <c r="CJ734">
        <v>46119</v>
      </c>
      <c r="CK734">
        <v>1</v>
      </c>
      <c r="CL734">
        <v>1</v>
      </c>
      <c r="CN734">
        <v>1</v>
      </c>
      <c r="CP734">
        <v>2.199074074074074E-4</v>
      </c>
      <c r="CQ734">
        <v>2.199074074074074E-4</v>
      </c>
      <c r="CR734">
        <v>0.20526620370370371</v>
      </c>
      <c r="CS734">
        <v>0.1181712962962963</v>
      </c>
      <c r="CT734">
        <v>116</v>
      </c>
      <c r="CU734">
        <v>253</v>
      </c>
      <c r="CV734">
        <v>13</v>
      </c>
      <c r="CW734" t="s">
        <v>709</v>
      </c>
      <c r="CX734">
        <v>49114</v>
      </c>
      <c r="CY734">
        <v>0.11210000000000001</v>
      </c>
      <c r="DG734">
        <v>64</v>
      </c>
    </row>
    <row r="735" spans="85:111" x14ac:dyDescent="0.25">
      <c r="CG735" t="s">
        <v>639</v>
      </c>
      <c r="CH735" t="s">
        <v>125</v>
      </c>
      <c r="CI735" t="s">
        <v>12</v>
      </c>
      <c r="CJ735">
        <v>46120</v>
      </c>
      <c r="CK735">
        <v>1</v>
      </c>
      <c r="CL735">
        <v>1</v>
      </c>
      <c r="CN735">
        <v>1</v>
      </c>
      <c r="CP735">
        <v>2.7777777777777778E-4</v>
      </c>
      <c r="CQ735">
        <v>2.7777777777777778E-4</v>
      </c>
      <c r="CR735">
        <v>0.2182638888888889</v>
      </c>
      <c r="CS735">
        <v>0.13449074074074074</v>
      </c>
      <c r="CT735">
        <v>132</v>
      </c>
      <c r="CU735">
        <v>286</v>
      </c>
      <c r="CV735">
        <v>21</v>
      </c>
      <c r="CW735" t="s">
        <v>863</v>
      </c>
      <c r="CX735">
        <v>32184</v>
      </c>
      <c r="CY735">
        <v>0.15909999999999999</v>
      </c>
      <c r="DG735">
        <v>64</v>
      </c>
    </row>
    <row r="736" spans="85:111" x14ac:dyDescent="0.25">
      <c r="CG736" t="s">
        <v>639</v>
      </c>
      <c r="CH736" t="s">
        <v>125</v>
      </c>
      <c r="CI736" t="s">
        <v>12</v>
      </c>
      <c r="CJ736">
        <v>46126</v>
      </c>
      <c r="CK736">
        <v>1</v>
      </c>
      <c r="CL736">
        <v>1</v>
      </c>
      <c r="CN736">
        <v>1</v>
      </c>
      <c r="CP736">
        <v>1.3888888888888889E-4</v>
      </c>
      <c r="CQ736">
        <v>1.3888888888888889E-4</v>
      </c>
      <c r="CR736">
        <v>0.27024305555555556</v>
      </c>
      <c r="CS736">
        <v>0.12449074074074074</v>
      </c>
      <c r="CT736">
        <v>123</v>
      </c>
      <c r="CU736">
        <v>330</v>
      </c>
      <c r="CV736">
        <v>20</v>
      </c>
      <c r="CW736">
        <v>1.65</v>
      </c>
      <c r="CX736">
        <v>23890</v>
      </c>
      <c r="CY736">
        <v>0.16259999999999999</v>
      </c>
      <c r="DG736">
        <v>64</v>
      </c>
    </row>
    <row r="737" spans="85:111" x14ac:dyDescent="0.25">
      <c r="CG737" t="s">
        <v>639</v>
      </c>
      <c r="CH737" t="s">
        <v>125</v>
      </c>
      <c r="CI737" t="s">
        <v>12</v>
      </c>
      <c r="CJ737">
        <v>46127</v>
      </c>
      <c r="CK737">
        <v>1</v>
      </c>
      <c r="CL737">
        <v>1</v>
      </c>
      <c r="CN737">
        <v>1</v>
      </c>
      <c r="CP737">
        <v>2.6620370370370372E-4</v>
      </c>
      <c r="CQ737">
        <v>2.6620370370370372E-4</v>
      </c>
      <c r="CR737">
        <v>0.20299768518518518</v>
      </c>
      <c r="CS737">
        <v>0.13615740740740739</v>
      </c>
      <c r="CT737">
        <v>87</v>
      </c>
      <c r="CU737">
        <v>248</v>
      </c>
      <c r="CV737">
        <v>20</v>
      </c>
      <c r="CW737">
        <v>1.75</v>
      </c>
      <c r="CX737">
        <v>13670</v>
      </c>
      <c r="CY737">
        <v>0.22989999999999999</v>
      </c>
      <c r="DG737">
        <v>64</v>
      </c>
    </row>
    <row r="738" spans="85:111" x14ac:dyDescent="0.25">
      <c r="CG738" t="s">
        <v>639</v>
      </c>
      <c r="CH738" t="s">
        <v>125</v>
      </c>
      <c r="CI738" t="s">
        <v>26</v>
      </c>
      <c r="CJ738">
        <v>46119</v>
      </c>
      <c r="CK738">
        <v>1</v>
      </c>
      <c r="CL738">
        <v>1</v>
      </c>
      <c r="CN738">
        <v>1</v>
      </c>
      <c r="CP738">
        <v>2.4305555555555555E-4</v>
      </c>
      <c r="CQ738">
        <v>2.4305555555555555E-4</v>
      </c>
      <c r="CR738">
        <v>0.27160879629629631</v>
      </c>
      <c r="CS738">
        <v>0.10892361111111111</v>
      </c>
      <c r="CT738">
        <v>190</v>
      </c>
      <c r="CU738">
        <v>322</v>
      </c>
      <c r="CV738">
        <v>18</v>
      </c>
      <c r="CW738" t="s">
        <v>772</v>
      </c>
      <c r="CX738">
        <v>24211</v>
      </c>
      <c r="CY738">
        <v>9.4700000000000006E-2</v>
      </c>
      <c r="DG738">
        <v>64</v>
      </c>
    </row>
    <row r="739" spans="85:111" x14ac:dyDescent="0.25">
      <c r="CG739" t="s">
        <v>639</v>
      </c>
      <c r="CH739" t="s">
        <v>125</v>
      </c>
      <c r="CI739" t="s">
        <v>26</v>
      </c>
      <c r="CJ739">
        <v>46120</v>
      </c>
      <c r="CK739">
        <v>1</v>
      </c>
      <c r="CL739">
        <v>1</v>
      </c>
      <c r="CN739">
        <v>1</v>
      </c>
      <c r="CP739">
        <v>6.9444444444444444E-5</v>
      </c>
      <c r="CQ739">
        <v>6.9444444444444444E-5</v>
      </c>
      <c r="CR739">
        <v>0.27685185185185185</v>
      </c>
      <c r="CS739">
        <v>7.1956018518518516E-2</v>
      </c>
      <c r="CT739">
        <v>194</v>
      </c>
      <c r="CU739">
        <v>358</v>
      </c>
      <c r="CV739">
        <v>12</v>
      </c>
      <c r="CW739">
        <v>1</v>
      </c>
      <c r="CX739">
        <v>27959</v>
      </c>
      <c r="CY739">
        <v>6.1899999999999997E-2</v>
      </c>
      <c r="DG739">
        <v>64</v>
      </c>
    </row>
    <row r="740" spans="85:111" x14ac:dyDescent="0.25">
      <c r="CG740" t="s">
        <v>639</v>
      </c>
      <c r="CH740" t="s">
        <v>125</v>
      </c>
      <c r="CI740" t="s">
        <v>26</v>
      </c>
      <c r="CJ740">
        <v>46127</v>
      </c>
      <c r="CK740">
        <v>1</v>
      </c>
      <c r="CL740">
        <v>1</v>
      </c>
      <c r="CN740">
        <v>1</v>
      </c>
      <c r="CP740">
        <v>1.0416666666666667E-4</v>
      </c>
      <c r="CQ740">
        <v>1.0416666666666667E-4</v>
      </c>
      <c r="CR740">
        <v>0.24171296296296296</v>
      </c>
      <c r="CS740">
        <v>0.10392361111111111</v>
      </c>
      <c r="CT740">
        <v>123</v>
      </c>
      <c r="CU740">
        <v>290</v>
      </c>
      <c r="CV740">
        <v>30</v>
      </c>
      <c r="CW740">
        <v>1.4</v>
      </c>
      <c r="CX740">
        <v>28088</v>
      </c>
      <c r="CY740">
        <v>0.24390000000000001</v>
      </c>
      <c r="DG740">
        <v>64</v>
      </c>
    </row>
    <row r="741" spans="85:111" x14ac:dyDescent="0.25">
      <c r="CG741" t="s">
        <v>639</v>
      </c>
      <c r="CH741" t="s">
        <v>125</v>
      </c>
      <c r="CI741" t="s">
        <v>26</v>
      </c>
      <c r="CJ741">
        <v>46140</v>
      </c>
      <c r="CK741">
        <v>1</v>
      </c>
      <c r="CL741">
        <v>1</v>
      </c>
      <c r="CN741">
        <v>1</v>
      </c>
      <c r="CP741">
        <v>6.9444444444444444E-5</v>
      </c>
      <c r="CQ741">
        <v>6.9444444444444444E-5</v>
      </c>
      <c r="CR741">
        <v>0.18887731481481482</v>
      </c>
      <c r="CS741">
        <v>0.15201388888888889</v>
      </c>
      <c r="CT741">
        <v>123</v>
      </c>
      <c r="CU741">
        <v>245</v>
      </c>
      <c r="CV741">
        <v>15</v>
      </c>
      <c r="CW741" t="s">
        <v>1081</v>
      </c>
      <c r="CX741">
        <v>49523</v>
      </c>
      <c r="CY741">
        <v>0.122</v>
      </c>
      <c r="DG741">
        <v>64</v>
      </c>
    </row>
    <row r="742" spans="85:111" x14ac:dyDescent="0.25">
      <c r="CG742" t="s">
        <v>639</v>
      </c>
      <c r="CH742" t="s">
        <v>125</v>
      </c>
      <c r="CI742" t="s">
        <v>122</v>
      </c>
      <c r="CJ742">
        <v>46120</v>
      </c>
      <c r="CK742">
        <v>1</v>
      </c>
      <c r="CL742">
        <v>1</v>
      </c>
      <c r="CN742">
        <v>1</v>
      </c>
      <c r="CP742">
        <v>0</v>
      </c>
      <c r="CQ742">
        <v>0</v>
      </c>
      <c r="CR742">
        <v>0.26020833333333332</v>
      </c>
      <c r="CS742">
        <v>4.5474537037037036E-2</v>
      </c>
      <c r="CT742">
        <v>84</v>
      </c>
      <c r="CU742">
        <v>243</v>
      </c>
      <c r="CV742">
        <v>11</v>
      </c>
      <c r="CW742" t="s">
        <v>678</v>
      </c>
      <c r="CX742">
        <v>29289</v>
      </c>
      <c r="CY742">
        <v>0.13100000000000001</v>
      </c>
      <c r="DG742">
        <v>64</v>
      </c>
    </row>
    <row r="743" spans="85:111" x14ac:dyDescent="0.25">
      <c r="CG743" t="s">
        <v>639</v>
      </c>
      <c r="CH743" t="s">
        <v>125</v>
      </c>
      <c r="CI743" t="s">
        <v>122</v>
      </c>
      <c r="CJ743">
        <v>46140</v>
      </c>
      <c r="CK743">
        <v>1</v>
      </c>
      <c r="CL743">
        <v>1</v>
      </c>
      <c r="CN743">
        <v>1</v>
      </c>
      <c r="CP743">
        <v>0</v>
      </c>
      <c r="CQ743">
        <v>0</v>
      </c>
      <c r="CR743">
        <v>0.22778935185185184</v>
      </c>
      <c r="CS743">
        <v>9.7175925925925929E-2</v>
      </c>
      <c r="CT743">
        <v>103</v>
      </c>
      <c r="CU743">
        <v>301</v>
      </c>
      <c r="CV743">
        <v>15</v>
      </c>
      <c r="CW743">
        <v>1.2</v>
      </c>
      <c r="CX743">
        <v>34422</v>
      </c>
      <c r="CY743">
        <v>0.14560000000000001</v>
      </c>
      <c r="DG743">
        <v>64</v>
      </c>
    </row>
    <row r="744" spans="85:111" x14ac:dyDescent="0.25">
      <c r="CG744" t="s">
        <v>639</v>
      </c>
      <c r="CH744" t="s">
        <v>125</v>
      </c>
      <c r="CI744" t="s">
        <v>75</v>
      </c>
      <c r="CJ744">
        <v>46126</v>
      </c>
      <c r="CK744">
        <v>1</v>
      </c>
      <c r="CL744">
        <v>1</v>
      </c>
      <c r="CN744">
        <v>1</v>
      </c>
      <c r="CP744">
        <v>2.0486111111111113E-3</v>
      </c>
      <c r="CQ744">
        <v>2.0486111111111113E-3</v>
      </c>
      <c r="CR744">
        <v>0.26366898148148149</v>
      </c>
      <c r="CS744">
        <v>0.11049768518518518</v>
      </c>
      <c r="CT744">
        <v>133</v>
      </c>
      <c r="CU744">
        <v>262</v>
      </c>
      <c r="CV744">
        <v>23</v>
      </c>
      <c r="CW744" t="s">
        <v>752</v>
      </c>
      <c r="CX744">
        <v>16570</v>
      </c>
      <c r="CY744">
        <v>0.1729</v>
      </c>
      <c r="DG744">
        <v>64</v>
      </c>
    </row>
    <row r="745" spans="85:111" x14ac:dyDescent="0.25">
      <c r="CG745" t="s">
        <v>639</v>
      </c>
      <c r="CH745" t="s">
        <v>125</v>
      </c>
      <c r="CI745" t="s">
        <v>75</v>
      </c>
      <c r="CJ745">
        <v>46140</v>
      </c>
      <c r="CK745">
        <v>1</v>
      </c>
      <c r="CL745">
        <v>1</v>
      </c>
      <c r="CN745">
        <v>1</v>
      </c>
      <c r="CP745">
        <v>1.0763888888888889E-3</v>
      </c>
      <c r="CQ745">
        <v>1.0763888888888889E-3</v>
      </c>
      <c r="CR745">
        <v>0.19104166666666667</v>
      </c>
      <c r="CS745">
        <v>0.13592592592592592</v>
      </c>
      <c r="CT745">
        <v>119</v>
      </c>
      <c r="CU745">
        <v>211</v>
      </c>
      <c r="CV745">
        <v>14</v>
      </c>
      <c r="CW745" t="s">
        <v>735</v>
      </c>
      <c r="CX745">
        <v>18148</v>
      </c>
      <c r="CY745">
        <v>0.1176</v>
      </c>
      <c r="DG745">
        <v>64</v>
      </c>
    </row>
    <row r="746" spans="85:111" x14ac:dyDescent="0.25">
      <c r="CG746" t="s">
        <v>639</v>
      </c>
      <c r="CH746" t="s">
        <v>125</v>
      </c>
      <c r="CI746" t="s">
        <v>59</v>
      </c>
      <c r="CJ746">
        <v>46126</v>
      </c>
      <c r="CK746">
        <v>1</v>
      </c>
      <c r="CL746">
        <v>1</v>
      </c>
      <c r="CM746">
        <v>1</v>
      </c>
      <c r="CP746">
        <v>5.7060185185185183E-3</v>
      </c>
      <c r="CQ746">
        <v>5.7060185185185183E-3</v>
      </c>
      <c r="CR746">
        <v>0.2646296296296296</v>
      </c>
      <c r="CS746">
        <v>0.10884259259259259</v>
      </c>
      <c r="CT746">
        <v>252</v>
      </c>
      <c r="CU746">
        <v>358</v>
      </c>
      <c r="CV746">
        <v>24</v>
      </c>
      <c r="CW746" t="s">
        <v>874</v>
      </c>
      <c r="CX746">
        <v>22770</v>
      </c>
      <c r="CY746">
        <v>9.5200000000000007E-2</v>
      </c>
      <c r="CZ746">
        <v>1</v>
      </c>
      <c r="DA746">
        <v>4.1700000000000001E-2</v>
      </c>
      <c r="DB746">
        <v>250</v>
      </c>
      <c r="DC746">
        <v>250</v>
      </c>
      <c r="DG746">
        <v>64</v>
      </c>
    </row>
    <row r="747" spans="85:111" x14ac:dyDescent="0.25">
      <c r="CG747" t="s">
        <v>639</v>
      </c>
      <c r="CH747" t="s">
        <v>125</v>
      </c>
      <c r="CI747" t="s">
        <v>59</v>
      </c>
      <c r="CJ747">
        <v>46136</v>
      </c>
      <c r="CK747">
        <v>1</v>
      </c>
      <c r="CL747">
        <v>1</v>
      </c>
      <c r="CN747">
        <v>1</v>
      </c>
      <c r="CP747">
        <v>6.9444444444444444E-5</v>
      </c>
      <c r="CQ747">
        <v>6.9444444444444444E-5</v>
      </c>
      <c r="CR747">
        <v>0.24377314814814816</v>
      </c>
      <c r="CS747">
        <v>9.1458333333333336E-2</v>
      </c>
      <c r="CT747">
        <v>186</v>
      </c>
      <c r="CU747">
        <v>262</v>
      </c>
      <c r="CV747">
        <v>18</v>
      </c>
      <c r="CW747" t="s">
        <v>754</v>
      </c>
      <c r="CX747">
        <v>48015</v>
      </c>
      <c r="CY747">
        <v>9.6799999999999997E-2</v>
      </c>
      <c r="DG747">
        <v>64</v>
      </c>
    </row>
    <row r="748" spans="85:111" x14ac:dyDescent="0.25">
      <c r="CG748" t="s">
        <v>639</v>
      </c>
      <c r="CH748" t="s">
        <v>125</v>
      </c>
      <c r="CI748" t="s">
        <v>10</v>
      </c>
      <c r="CJ748">
        <v>46118</v>
      </c>
      <c r="CK748">
        <v>1</v>
      </c>
      <c r="CL748">
        <v>1</v>
      </c>
      <c r="CN748">
        <v>1</v>
      </c>
      <c r="CP748">
        <v>0</v>
      </c>
      <c r="CQ748">
        <v>0</v>
      </c>
      <c r="CR748">
        <v>0.24987268518518518</v>
      </c>
      <c r="CS748">
        <v>8.9502314814814812E-2</v>
      </c>
      <c r="CT748">
        <v>203</v>
      </c>
      <c r="CU748">
        <v>352</v>
      </c>
      <c r="CV748">
        <v>24</v>
      </c>
      <c r="CW748" t="s">
        <v>1082</v>
      </c>
      <c r="CX748">
        <v>24438</v>
      </c>
      <c r="CY748">
        <v>0.1182</v>
      </c>
      <c r="DG748">
        <v>64</v>
      </c>
    </row>
    <row r="749" spans="85:111" x14ac:dyDescent="0.25">
      <c r="CG749" t="s">
        <v>639</v>
      </c>
      <c r="CH749" t="s">
        <v>125</v>
      </c>
      <c r="CI749" t="s">
        <v>10</v>
      </c>
      <c r="CJ749">
        <v>46119</v>
      </c>
      <c r="CK749">
        <v>1</v>
      </c>
      <c r="CL749">
        <v>1</v>
      </c>
      <c r="CN749">
        <v>1</v>
      </c>
      <c r="CP749">
        <v>3.8194444444444446E-4</v>
      </c>
      <c r="CQ749">
        <v>3.8194444444444446E-4</v>
      </c>
      <c r="CR749">
        <v>0.26653935185185185</v>
      </c>
      <c r="CS749">
        <v>0.10326388888888889</v>
      </c>
      <c r="CT749">
        <v>204</v>
      </c>
      <c r="CU749">
        <v>276</v>
      </c>
      <c r="CV749">
        <v>18</v>
      </c>
      <c r="CW749" t="s">
        <v>731</v>
      </c>
      <c r="CX749">
        <v>21907</v>
      </c>
      <c r="CY749">
        <v>8.8200000000000001E-2</v>
      </c>
      <c r="DG749">
        <v>64</v>
      </c>
    </row>
    <row r="750" spans="85:111" x14ac:dyDescent="0.25">
      <c r="CG750" t="s">
        <v>639</v>
      </c>
      <c r="CH750" t="s">
        <v>125</v>
      </c>
      <c r="CI750" t="s">
        <v>10</v>
      </c>
      <c r="CJ750">
        <v>46120</v>
      </c>
      <c r="CK750">
        <v>1</v>
      </c>
      <c r="CL750">
        <v>1</v>
      </c>
      <c r="CN750">
        <v>1</v>
      </c>
      <c r="CP750">
        <v>4.6296296296296294E-5</v>
      </c>
      <c r="CQ750">
        <v>4.6296296296296294E-5</v>
      </c>
      <c r="CR750">
        <v>0.25824074074074072</v>
      </c>
      <c r="CS750">
        <v>8.7777777777777774E-2</v>
      </c>
      <c r="CT750">
        <v>175</v>
      </c>
      <c r="CU750">
        <v>294</v>
      </c>
      <c r="CV750">
        <v>12</v>
      </c>
      <c r="CW750" t="s">
        <v>816</v>
      </c>
      <c r="CX750">
        <v>21078</v>
      </c>
      <c r="CY750">
        <v>6.8599999999999994E-2</v>
      </c>
      <c r="DG750">
        <v>64</v>
      </c>
    </row>
    <row r="751" spans="85:111" x14ac:dyDescent="0.25">
      <c r="CG751" t="s">
        <v>639</v>
      </c>
      <c r="CH751" t="s">
        <v>125</v>
      </c>
      <c r="CI751" t="s">
        <v>10</v>
      </c>
      <c r="CJ751">
        <v>46135</v>
      </c>
      <c r="CK751">
        <v>1</v>
      </c>
      <c r="CL751">
        <v>1</v>
      </c>
      <c r="CN751">
        <v>1</v>
      </c>
      <c r="CP751">
        <v>8.1018518518518516E-5</v>
      </c>
      <c r="CQ751">
        <v>8.1018518518518516E-5</v>
      </c>
      <c r="CR751">
        <v>0.22392361111111111</v>
      </c>
      <c r="CS751">
        <v>0.11997685185185185</v>
      </c>
      <c r="CT751">
        <v>169</v>
      </c>
      <c r="CU751">
        <v>267</v>
      </c>
      <c r="CV751">
        <v>21</v>
      </c>
      <c r="CW751" t="s">
        <v>822</v>
      </c>
      <c r="CX751">
        <v>49485</v>
      </c>
      <c r="CY751">
        <v>0.12429999999999999</v>
      </c>
      <c r="DG751">
        <v>64</v>
      </c>
    </row>
    <row r="752" spans="85:111" x14ac:dyDescent="0.25">
      <c r="CG752" t="s">
        <v>639</v>
      </c>
      <c r="CH752" t="s">
        <v>125</v>
      </c>
      <c r="CI752" t="s">
        <v>10</v>
      </c>
      <c r="CJ752">
        <v>46136</v>
      </c>
      <c r="CK752">
        <v>1</v>
      </c>
      <c r="CL752">
        <v>1</v>
      </c>
      <c r="CN752">
        <v>1</v>
      </c>
      <c r="CP752">
        <v>3.4722222222222222E-5</v>
      </c>
      <c r="CQ752">
        <v>3.4722222222222222E-5</v>
      </c>
      <c r="CR752">
        <v>0.21607638888888889</v>
      </c>
      <c r="CS752">
        <v>0.14535879629629631</v>
      </c>
      <c r="CT752">
        <v>136</v>
      </c>
      <c r="CU752">
        <v>240</v>
      </c>
      <c r="CV752">
        <v>17</v>
      </c>
      <c r="CW752" t="s">
        <v>807</v>
      </c>
      <c r="CX752">
        <v>30454</v>
      </c>
      <c r="CY752">
        <v>0.125</v>
      </c>
      <c r="DG752">
        <v>64</v>
      </c>
    </row>
    <row r="753" spans="85:112" x14ac:dyDescent="0.25">
      <c r="CG753" t="s">
        <v>639</v>
      </c>
      <c r="CH753" t="s">
        <v>125</v>
      </c>
      <c r="CI753" t="s">
        <v>10</v>
      </c>
      <c r="CJ753">
        <v>46140</v>
      </c>
      <c r="CK753">
        <v>1</v>
      </c>
      <c r="CL753">
        <v>1</v>
      </c>
      <c r="CN753">
        <v>1</v>
      </c>
      <c r="CP753">
        <v>3.4722222222222222E-5</v>
      </c>
      <c r="CQ753">
        <v>3.4722222222222222E-5</v>
      </c>
      <c r="CR753">
        <v>0.17287037037037037</v>
      </c>
      <c r="CS753">
        <v>0.1724074074074074</v>
      </c>
      <c r="CT753">
        <v>126</v>
      </c>
      <c r="CU753">
        <v>202</v>
      </c>
      <c r="CV753">
        <v>14</v>
      </c>
      <c r="CW753" t="s">
        <v>855</v>
      </c>
      <c r="CX753">
        <v>27083</v>
      </c>
      <c r="CY753">
        <v>0.1111</v>
      </c>
      <c r="DG753">
        <v>64</v>
      </c>
    </row>
    <row r="754" spans="85:112" x14ac:dyDescent="0.25">
      <c r="CG754" t="s">
        <v>639</v>
      </c>
      <c r="CH754" t="s">
        <v>2</v>
      </c>
      <c r="CI754" t="s">
        <v>15</v>
      </c>
      <c r="CJ754">
        <v>46129</v>
      </c>
      <c r="CK754">
        <v>1</v>
      </c>
      <c r="CL754">
        <v>1</v>
      </c>
      <c r="CN754">
        <v>1</v>
      </c>
      <c r="CP754">
        <v>6.9444444444444444E-5</v>
      </c>
      <c r="CQ754">
        <v>6.9444444444444444E-5</v>
      </c>
      <c r="CR754">
        <v>0.15364583333333334</v>
      </c>
      <c r="CS754">
        <v>0.11842592592592592</v>
      </c>
      <c r="CT754">
        <v>80</v>
      </c>
      <c r="CU754">
        <v>101</v>
      </c>
      <c r="CV754">
        <v>12</v>
      </c>
      <c r="CW754" t="s">
        <v>816</v>
      </c>
      <c r="CX754">
        <v>43891</v>
      </c>
      <c r="CY754">
        <v>0.15</v>
      </c>
      <c r="DG754">
        <v>64</v>
      </c>
    </row>
    <row r="755" spans="85:112" x14ac:dyDescent="0.25">
      <c r="CG755" t="s">
        <v>639</v>
      </c>
      <c r="CH755" t="s">
        <v>2</v>
      </c>
      <c r="CI755" t="s">
        <v>15</v>
      </c>
      <c r="CJ755">
        <v>46132</v>
      </c>
      <c r="CK755">
        <v>1</v>
      </c>
      <c r="CL755">
        <v>1</v>
      </c>
      <c r="CN755">
        <v>1</v>
      </c>
      <c r="CP755">
        <v>1.6203703703703703E-4</v>
      </c>
      <c r="CQ755">
        <v>1.6203703703703703E-4</v>
      </c>
      <c r="CR755">
        <v>0.18962962962962962</v>
      </c>
      <c r="CS755">
        <v>0.14127314814814815</v>
      </c>
      <c r="CT755">
        <v>82</v>
      </c>
      <c r="CU755">
        <v>113</v>
      </c>
      <c r="CV755">
        <v>22</v>
      </c>
      <c r="CW755" t="s">
        <v>745</v>
      </c>
      <c r="CX755">
        <v>27143</v>
      </c>
      <c r="CY755">
        <v>0.26829999999999998</v>
      </c>
      <c r="DG755">
        <v>64</v>
      </c>
    </row>
    <row r="756" spans="85:112" x14ac:dyDescent="0.25">
      <c r="CG756" t="s">
        <v>639</v>
      </c>
      <c r="CH756" t="s">
        <v>2</v>
      </c>
      <c r="CI756" t="s">
        <v>81</v>
      </c>
      <c r="CJ756">
        <v>46132</v>
      </c>
      <c r="CK756">
        <v>1</v>
      </c>
      <c r="CL756">
        <v>1</v>
      </c>
      <c r="CN756">
        <v>1</v>
      </c>
      <c r="CP756">
        <v>2.0833333333333335E-4</v>
      </c>
      <c r="CQ756">
        <v>2.0833333333333335E-4</v>
      </c>
      <c r="CR756">
        <v>0.21046296296296296</v>
      </c>
      <c r="CS756">
        <v>0.13493055555555555</v>
      </c>
      <c r="CT756">
        <v>52</v>
      </c>
      <c r="CU756">
        <v>84</v>
      </c>
      <c r="CV756">
        <v>18</v>
      </c>
      <c r="CW756" t="s">
        <v>754</v>
      </c>
      <c r="CX756">
        <v>35953</v>
      </c>
      <c r="CY756">
        <v>0.34620000000000001</v>
      </c>
      <c r="DG756">
        <v>64</v>
      </c>
    </row>
    <row r="757" spans="85:112" x14ac:dyDescent="0.25">
      <c r="CG757" t="s">
        <v>639</v>
      </c>
      <c r="CH757" t="s">
        <v>2</v>
      </c>
      <c r="CI757" t="s">
        <v>81</v>
      </c>
      <c r="CJ757">
        <v>46136</v>
      </c>
      <c r="CK757">
        <v>1</v>
      </c>
      <c r="CL757">
        <v>1</v>
      </c>
      <c r="CN757">
        <v>1</v>
      </c>
      <c r="CP757">
        <v>1.3888888888888889E-4</v>
      </c>
      <c r="CQ757">
        <v>1.3888888888888889E-4</v>
      </c>
      <c r="CR757">
        <v>0.16614583333333333</v>
      </c>
      <c r="CS757">
        <v>6.9629629629629625E-2</v>
      </c>
      <c r="CT757">
        <v>64</v>
      </c>
      <c r="CU757">
        <v>116</v>
      </c>
      <c r="CV757">
        <v>9</v>
      </c>
      <c r="CW757" t="s">
        <v>754</v>
      </c>
      <c r="CX757">
        <v>30286</v>
      </c>
      <c r="CY757">
        <v>0.1406</v>
      </c>
      <c r="DG757">
        <v>64</v>
      </c>
    </row>
    <row r="758" spans="85:112" x14ac:dyDescent="0.25">
      <c r="CG758" t="s">
        <v>639</v>
      </c>
      <c r="CH758" t="s">
        <v>2</v>
      </c>
      <c r="CI758" t="s">
        <v>22</v>
      </c>
      <c r="CJ758">
        <v>46136</v>
      </c>
      <c r="CK758">
        <v>1</v>
      </c>
      <c r="CL758">
        <v>1</v>
      </c>
      <c r="CN758">
        <v>1</v>
      </c>
      <c r="CP758">
        <v>1.8518518518518518E-4</v>
      </c>
      <c r="CQ758">
        <v>1.8518518518518518E-4</v>
      </c>
      <c r="CR758">
        <v>0.17814814814814814</v>
      </c>
      <c r="CS758">
        <v>0.16104166666666667</v>
      </c>
      <c r="CT758">
        <v>60</v>
      </c>
      <c r="CU758">
        <v>122</v>
      </c>
      <c r="CV758">
        <v>10</v>
      </c>
      <c r="CW758">
        <v>1.6</v>
      </c>
      <c r="CX758">
        <v>37165</v>
      </c>
      <c r="CY758">
        <v>0.16669999999999999</v>
      </c>
      <c r="DG758">
        <v>64</v>
      </c>
    </row>
    <row r="759" spans="85:112" x14ac:dyDescent="0.25">
      <c r="CG759" t="s">
        <v>639</v>
      </c>
      <c r="CH759" t="s">
        <v>2</v>
      </c>
      <c r="CI759" t="s">
        <v>13</v>
      </c>
      <c r="CJ759">
        <v>46136</v>
      </c>
      <c r="CK759">
        <v>1</v>
      </c>
      <c r="CL759">
        <v>1</v>
      </c>
      <c r="CN759">
        <v>1</v>
      </c>
      <c r="CP759">
        <v>1.3078703703703703E-3</v>
      </c>
      <c r="CQ759">
        <v>1.3078703703703703E-3</v>
      </c>
      <c r="CR759">
        <v>0.16416666666666666</v>
      </c>
      <c r="CS759">
        <v>0.10347222222222222</v>
      </c>
      <c r="CT759">
        <v>36</v>
      </c>
      <c r="CU759">
        <v>69</v>
      </c>
      <c r="CV759">
        <v>12</v>
      </c>
      <c r="CW759">
        <v>1.75</v>
      </c>
      <c r="CX759">
        <v>32102</v>
      </c>
      <c r="CY759">
        <v>0.33329999999999999</v>
      </c>
      <c r="DG759">
        <v>64</v>
      </c>
    </row>
    <row r="760" spans="85:112" x14ac:dyDescent="0.25">
      <c r="CG760" t="s">
        <v>639</v>
      </c>
      <c r="CH760" t="s">
        <v>2</v>
      </c>
      <c r="CI760" t="s">
        <v>42</v>
      </c>
      <c r="CJ760">
        <v>46129</v>
      </c>
      <c r="CK760">
        <v>1</v>
      </c>
      <c r="CL760">
        <v>1</v>
      </c>
      <c r="CN760">
        <v>1</v>
      </c>
      <c r="CP760">
        <v>2.199074074074074E-4</v>
      </c>
      <c r="CQ760">
        <v>2.199074074074074E-4</v>
      </c>
      <c r="CR760">
        <v>0.15031249999999999</v>
      </c>
      <c r="CS760">
        <v>9.4525462962962964E-2</v>
      </c>
      <c r="CT760">
        <v>44</v>
      </c>
      <c r="CU760">
        <v>72</v>
      </c>
      <c r="CV760">
        <v>16</v>
      </c>
      <c r="CW760">
        <v>1.6875</v>
      </c>
      <c r="CX760">
        <v>37274</v>
      </c>
      <c r="CY760">
        <v>0.36359999999999998</v>
      </c>
      <c r="DG760">
        <v>64</v>
      </c>
    </row>
    <row r="761" spans="85:112" x14ac:dyDescent="0.25">
      <c r="CG761" t="s">
        <v>639</v>
      </c>
      <c r="CH761" t="s">
        <v>2</v>
      </c>
      <c r="CI761" t="s">
        <v>42</v>
      </c>
      <c r="CJ761">
        <v>46132</v>
      </c>
      <c r="CK761">
        <v>1</v>
      </c>
      <c r="CL761">
        <v>1</v>
      </c>
      <c r="CN761">
        <v>1</v>
      </c>
      <c r="CP761">
        <v>1.3888888888888889E-4</v>
      </c>
      <c r="CQ761">
        <v>1.3888888888888889E-4</v>
      </c>
      <c r="CR761">
        <v>0.22111111111111112</v>
      </c>
      <c r="CS761">
        <v>7.2175925925925921E-2</v>
      </c>
      <c r="CT761">
        <v>118</v>
      </c>
      <c r="CU761">
        <v>185</v>
      </c>
      <c r="CV761">
        <v>27</v>
      </c>
      <c r="CW761" t="s">
        <v>731</v>
      </c>
      <c r="CX761">
        <v>29858</v>
      </c>
      <c r="CY761">
        <v>0.2288</v>
      </c>
      <c r="DG761">
        <v>64</v>
      </c>
    </row>
    <row r="762" spans="85:112" x14ac:dyDescent="0.25">
      <c r="CG762" t="s">
        <v>639</v>
      </c>
      <c r="CH762" t="s">
        <v>2</v>
      </c>
      <c r="CI762" t="s">
        <v>65</v>
      </c>
      <c r="CJ762">
        <v>46113</v>
      </c>
      <c r="CK762">
        <v>1</v>
      </c>
      <c r="CL762">
        <v>1</v>
      </c>
      <c r="CN762">
        <v>1</v>
      </c>
      <c r="CP762">
        <v>1.7361111111111112E-4</v>
      </c>
      <c r="CQ762">
        <v>1.7361111111111112E-4</v>
      </c>
      <c r="CR762">
        <v>0.27729166666666666</v>
      </c>
      <c r="CS762">
        <v>8.7893518518518524E-2</v>
      </c>
      <c r="CT762">
        <v>33</v>
      </c>
      <c r="CU762">
        <v>66</v>
      </c>
      <c r="CV762">
        <v>25</v>
      </c>
      <c r="CW762">
        <v>1.72</v>
      </c>
      <c r="CX762">
        <v>22102</v>
      </c>
      <c r="CY762">
        <v>0.75760000000000005</v>
      </c>
      <c r="CZ762">
        <v>8</v>
      </c>
      <c r="DA762">
        <v>0.32</v>
      </c>
      <c r="DB762">
        <v>5289</v>
      </c>
      <c r="DC762">
        <v>661</v>
      </c>
      <c r="DD762">
        <v>3089</v>
      </c>
      <c r="DE762">
        <v>0.58399999999999996</v>
      </c>
      <c r="DG762">
        <v>64</v>
      </c>
      <c r="DH762">
        <v>618</v>
      </c>
    </row>
    <row r="763" spans="85:112" x14ac:dyDescent="0.25">
      <c r="CG763" t="s">
        <v>639</v>
      </c>
      <c r="CH763" t="s">
        <v>6</v>
      </c>
      <c r="CI763" t="s">
        <v>35</v>
      </c>
      <c r="CJ763">
        <v>46136</v>
      </c>
      <c r="CK763">
        <v>1</v>
      </c>
      <c r="CL763">
        <v>1</v>
      </c>
      <c r="CN763">
        <v>1</v>
      </c>
      <c r="CP763">
        <v>3.5879629629629629E-4</v>
      </c>
      <c r="CQ763">
        <v>3.5879629629629629E-4</v>
      </c>
      <c r="CR763">
        <v>0.20780092592592592</v>
      </c>
      <c r="CS763">
        <v>0.14675925925925926</v>
      </c>
      <c r="CT763">
        <v>73</v>
      </c>
      <c r="CU763">
        <v>127</v>
      </c>
      <c r="CV763">
        <v>18</v>
      </c>
      <c r="CW763" t="s">
        <v>702</v>
      </c>
      <c r="CX763">
        <v>38811</v>
      </c>
      <c r="CY763">
        <v>0.24660000000000001</v>
      </c>
      <c r="CZ763">
        <v>2</v>
      </c>
      <c r="DA763">
        <v>0.1111</v>
      </c>
      <c r="DB763">
        <v>1217</v>
      </c>
      <c r="DC763">
        <v>609</v>
      </c>
      <c r="DD763">
        <v>1217</v>
      </c>
      <c r="DE763">
        <v>1</v>
      </c>
      <c r="DG763">
        <v>64</v>
      </c>
      <c r="DH763">
        <v>609</v>
      </c>
    </row>
    <row r="764" spans="85:112" x14ac:dyDescent="0.25">
      <c r="CG764" t="s">
        <v>639</v>
      </c>
      <c r="CH764" t="s">
        <v>6</v>
      </c>
      <c r="CI764" t="s">
        <v>35</v>
      </c>
      <c r="CJ764">
        <v>46141</v>
      </c>
      <c r="CK764">
        <v>1</v>
      </c>
      <c r="CL764">
        <v>1</v>
      </c>
      <c r="CN764">
        <v>1</v>
      </c>
      <c r="CP764">
        <v>5.7870370370370373E-5</v>
      </c>
      <c r="CQ764">
        <v>5.7870370370370373E-5</v>
      </c>
      <c r="CR764">
        <v>0.15791666666666668</v>
      </c>
      <c r="CS764">
        <v>0.20229166666666668</v>
      </c>
      <c r="CT764">
        <v>96</v>
      </c>
      <c r="CU764">
        <v>184</v>
      </c>
      <c r="CV764">
        <v>35</v>
      </c>
      <c r="CW764" t="s">
        <v>1083</v>
      </c>
      <c r="CX764">
        <v>29709</v>
      </c>
      <c r="CY764">
        <v>0.36459999999999998</v>
      </c>
      <c r="DG764">
        <v>64</v>
      </c>
    </row>
    <row r="765" spans="85:112" x14ac:dyDescent="0.25">
      <c r="CG765" t="s">
        <v>639</v>
      </c>
      <c r="CH765" t="s">
        <v>6</v>
      </c>
      <c r="CI765" t="s">
        <v>38</v>
      </c>
      <c r="CJ765">
        <v>46126</v>
      </c>
      <c r="CK765">
        <v>1</v>
      </c>
      <c r="CL765">
        <v>1</v>
      </c>
      <c r="CN765">
        <v>1</v>
      </c>
      <c r="CP765">
        <v>1.3888888888888889E-3</v>
      </c>
      <c r="CQ765">
        <v>1.3888888888888889E-3</v>
      </c>
      <c r="CR765">
        <v>0.23576388888888888</v>
      </c>
      <c r="CS765">
        <v>0.10559027777777778</v>
      </c>
      <c r="CT765">
        <v>147</v>
      </c>
      <c r="CU765">
        <v>209</v>
      </c>
      <c r="CV765">
        <v>42</v>
      </c>
      <c r="CW765" t="s">
        <v>801</v>
      </c>
      <c r="CX765">
        <v>16171</v>
      </c>
      <c r="CY765">
        <v>0.28570000000000001</v>
      </c>
      <c r="DG765">
        <v>64</v>
      </c>
    </row>
    <row r="766" spans="85:112" x14ac:dyDescent="0.25">
      <c r="CG766" t="s">
        <v>639</v>
      </c>
      <c r="CH766" t="s">
        <v>6</v>
      </c>
      <c r="CI766" t="s">
        <v>11</v>
      </c>
      <c r="CJ766">
        <v>46141</v>
      </c>
      <c r="CK766">
        <v>1</v>
      </c>
      <c r="CL766">
        <v>1</v>
      </c>
      <c r="CN766">
        <v>1</v>
      </c>
      <c r="CP766">
        <v>9.2592592592592588E-5</v>
      </c>
      <c r="CQ766">
        <v>9.2592592592592588E-5</v>
      </c>
      <c r="CR766">
        <v>0.18140046296296297</v>
      </c>
      <c r="CS766">
        <v>0.15591435185185185</v>
      </c>
      <c r="CT766">
        <v>121</v>
      </c>
      <c r="CU766">
        <v>225</v>
      </c>
      <c r="CV766">
        <v>38</v>
      </c>
      <c r="CW766" t="s">
        <v>1084</v>
      </c>
      <c r="CX766">
        <v>11015</v>
      </c>
      <c r="CY766">
        <v>0.314</v>
      </c>
      <c r="DG766">
        <v>64</v>
      </c>
    </row>
    <row r="767" spans="85:112" x14ac:dyDescent="0.25">
      <c r="CG767" t="s">
        <v>639</v>
      </c>
      <c r="CH767" t="s">
        <v>6</v>
      </c>
      <c r="CI767" t="s">
        <v>97</v>
      </c>
      <c r="CJ767">
        <v>46121</v>
      </c>
      <c r="CK767">
        <v>1</v>
      </c>
      <c r="CL767">
        <v>1</v>
      </c>
      <c r="CN767">
        <v>1</v>
      </c>
      <c r="CP767">
        <v>3.4722222222222222E-5</v>
      </c>
      <c r="CQ767">
        <v>3.4722222222222222E-5</v>
      </c>
      <c r="CR767">
        <v>0.30577546296296299</v>
      </c>
      <c r="CS767">
        <v>0.12292824074074074</v>
      </c>
      <c r="CT767">
        <v>147</v>
      </c>
      <c r="CU767">
        <v>212</v>
      </c>
      <c r="CV767">
        <v>21</v>
      </c>
      <c r="CW767" t="s">
        <v>1085</v>
      </c>
      <c r="CX767">
        <v>13900</v>
      </c>
      <c r="CY767">
        <v>0.1429</v>
      </c>
      <c r="CZ767">
        <v>1</v>
      </c>
      <c r="DA767">
        <v>4.7600000000000003E-2</v>
      </c>
      <c r="DB767">
        <v>623</v>
      </c>
      <c r="DC767">
        <v>623</v>
      </c>
      <c r="DG767">
        <v>64</v>
      </c>
    </row>
    <row r="768" spans="85:112" x14ac:dyDescent="0.25">
      <c r="CG768" t="s">
        <v>639</v>
      </c>
      <c r="CH768" t="s">
        <v>6</v>
      </c>
      <c r="CI768" t="s">
        <v>97</v>
      </c>
      <c r="CJ768">
        <v>46142</v>
      </c>
      <c r="CK768">
        <v>1</v>
      </c>
      <c r="CL768">
        <v>1</v>
      </c>
      <c r="CN768">
        <v>1</v>
      </c>
      <c r="CP768">
        <v>1.1574074074074073E-5</v>
      </c>
      <c r="CQ768">
        <v>1.1574074074074073E-5</v>
      </c>
      <c r="CR768">
        <v>0.19225694444444444</v>
      </c>
      <c r="CS768">
        <v>0.21491898148148147</v>
      </c>
      <c r="CT768">
        <v>106</v>
      </c>
      <c r="CU768">
        <v>186</v>
      </c>
      <c r="CV768">
        <v>37</v>
      </c>
      <c r="CW768" t="s">
        <v>919</v>
      </c>
      <c r="CX768">
        <v>13780</v>
      </c>
      <c r="CY768">
        <v>0.34910000000000002</v>
      </c>
      <c r="CZ768">
        <v>1</v>
      </c>
      <c r="DA768">
        <v>2.7E-2</v>
      </c>
      <c r="DB768">
        <v>1800</v>
      </c>
      <c r="DC768">
        <v>1800</v>
      </c>
      <c r="DD768">
        <v>1800</v>
      </c>
      <c r="DE768">
        <v>1</v>
      </c>
      <c r="DF768">
        <v>0.19869999999999999</v>
      </c>
      <c r="DG768">
        <v>64</v>
      </c>
      <c r="DH768">
        <v>1800</v>
      </c>
    </row>
    <row r="769" spans="85:112" x14ac:dyDescent="0.25">
      <c r="CG769" t="s">
        <v>639</v>
      </c>
      <c r="CH769" t="s">
        <v>6</v>
      </c>
      <c r="CI769" t="s">
        <v>34</v>
      </c>
      <c r="CJ769">
        <v>46141</v>
      </c>
      <c r="CK769">
        <v>1</v>
      </c>
      <c r="CL769">
        <v>1</v>
      </c>
      <c r="CN769">
        <v>1</v>
      </c>
      <c r="CP769">
        <v>1.1574074074074073E-5</v>
      </c>
      <c r="CQ769">
        <v>1.1574074074074073E-5</v>
      </c>
      <c r="CR769">
        <v>0.18212962962962964</v>
      </c>
      <c r="CS769">
        <v>0.14361111111111111</v>
      </c>
      <c r="CT769">
        <v>212</v>
      </c>
      <c r="CU769">
        <v>237</v>
      </c>
      <c r="CV769">
        <v>13</v>
      </c>
      <c r="CW769" t="s">
        <v>716</v>
      </c>
      <c r="CX769">
        <v>15541</v>
      </c>
      <c r="CY769">
        <v>6.13E-2</v>
      </c>
      <c r="DG769">
        <v>64</v>
      </c>
    </row>
    <row r="770" spans="85:112" x14ac:dyDescent="0.25">
      <c r="CG770" t="s">
        <v>639</v>
      </c>
      <c r="CH770" t="s">
        <v>6</v>
      </c>
      <c r="CI770" t="s">
        <v>76</v>
      </c>
      <c r="CJ770">
        <v>46141</v>
      </c>
      <c r="CK770">
        <v>1</v>
      </c>
      <c r="CL770">
        <v>1</v>
      </c>
      <c r="CN770">
        <v>1</v>
      </c>
      <c r="CP770">
        <v>1.0416666666666667E-4</v>
      </c>
      <c r="CQ770">
        <v>1.0416666666666667E-4</v>
      </c>
      <c r="CR770">
        <v>0.18157407407407408</v>
      </c>
      <c r="CS770">
        <v>0.14962962962962964</v>
      </c>
      <c r="CT770">
        <v>180</v>
      </c>
      <c r="CU770">
        <v>247</v>
      </c>
      <c r="CV770">
        <v>29</v>
      </c>
      <c r="CW770" t="s">
        <v>950</v>
      </c>
      <c r="CX770">
        <v>23051</v>
      </c>
      <c r="CY770">
        <v>0.16109999999999999</v>
      </c>
      <c r="DG770">
        <v>64</v>
      </c>
    </row>
    <row r="771" spans="85:112" x14ac:dyDescent="0.25">
      <c r="CG771" t="s">
        <v>639</v>
      </c>
      <c r="CH771" t="s">
        <v>7</v>
      </c>
      <c r="CI771" t="s">
        <v>495</v>
      </c>
      <c r="CJ771">
        <v>46113</v>
      </c>
      <c r="CK771">
        <v>1</v>
      </c>
      <c r="CL771">
        <v>1</v>
      </c>
      <c r="CN771">
        <v>1</v>
      </c>
      <c r="CP771">
        <v>2.199074074074074E-4</v>
      </c>
      <c r="CQ771">
        <v>2.199074074074074E-4</v>
      </c>
      <c r="CR771">
        <v>0.21407407407407408</v>
      </c>
      <c r="CS771">
        <v>0.12971064814814814</v>
      </c>
      <c r="CT771">
        <v>117</v>
      </c>
      <c r="CU771">
        <v>232</v>
      </c>
      <c r="CV771">
        <v>39</v>
      </c>
      <c r="CW771" t="s">
        <v>1086</v>
      </c>
      <c r="CX771">
        <v>12145</v>
      </c>
      <c r="CY771">
        <v>0.33329999999999999</v>
      </c>
      <c r="CZ771">
        <v>9</v>
      </c>
      <c r="DA771">
        <v>0.23080000000000001</v>
      </c>
      <c r="DB771">
        <v>4400</v>
      </c>
      <c r="DC771">
        <v>489</v>
      </c>
      <c r="DD771">
        <v>2200</v>
      </c>
      <c r="DE771">
        <v>0.5</v>
      </c>
      <c r="DF771">
        <v>1.2200000000000001E-2</v>
      </c>
      <c r="DG771">
        <v>64</v>
      </c>
      <c r="DH771">
        <v>440</v>
      </c>
    </row>
    <row r="772" spans="85:112" x14ac:dyDescent="0.25">
      <c r="CG772" t="s">
        <v>639</v>
      </c>
      <c r="CH772" t="s">
        <v>7</v>
      </c>
      <c r="CI772" t="s">
        <v>600</v>
      </c>
      <c r="CJ772">
        <v>46139</v>
      </c>
      <c r="CK772">
        <v>1</v>
      </c>
      <c r="CL772">
        <v>1</v>
      </c>
      <c r="CO772">
        <v>1</v>
      </c>
      <c r="CP772">
        <v>0</v>
      </c>
      <c r="CQ772">
        <v>0</v>
      </c>
      <c r="CR772">
        <v>0</v>
      </c>
      <c r="CS772">
        <v>0</v>
      </c>
      <c r="DG772">
        <v>64</v>
      </c>
    </row>
    <row r="773" spans="85:112" x14ac:dyDescent="0.25">
      <c r="CG773" t="s">
        <v>639</v>
      </c>
      <c r="CH773" t="s">
        <v>7</v>
      </c>
      <c r="CI773" t="s">
        <v>49</v>
      </c>
      <c r="CJ773">
        <v>46136</v>
      </c>
      <c r="CK773">
        <v>1</v>
      </c>
      <c r="CL773">
        <v>1</v>
      </c>
      <c r="CN773">
        <v>1</v>
      </c>
      <c r="CP773">
        <v>0</v>
      </c>
      <c r="CQ773">
        <v>0</v>
      </c>
      <c r="CR773">
        <v>0.20502314814814815</v>
      </c>
      <c r="CS773">
        <v>0.11552083333333334</v>
      </c>
      <c r="CT773">
        <v>50</v>
      </c>
      <c r="CU773">
        <v>74</v>
      </c>
      <c r="CV773">
        <v>10</v>
      </c>
      <c r="CW773">
        <v>1.5</v>
      </c>
      <c r="CX773">
        <v>33697</v>
      </c>
      <c r="CY773">
        <v>0.2</v>
      </c>
      <c r="DG773">
        <v>64</v>
      </c>
    </row>
    <row r="774" spans="85:112" x14ac:dyDescent="0.25">
      <c r="CG774" t="s">
        <v>639</v>
      </c>
      <c r="CH774" t="s">
        <v>7</v>
      </c>
      <c r="CI774" t="s">
        <v>599</v>
      </c>
      <c r="CJ774">
        <v>46121</v>
      </c>
      <c r="CK774">
        <v>1</v>
      </c>
      <c r="CL774">
        <v>1</v>
      </c>
      <c r="CM774">
        <v>1</v>
      </c>
      <c r="CP774">
        <v>0.40293981481481483</v>
      </c>
      <c r="CQ774">
        <v>0.40293981481481483</v>
      </c>
      <c r="CR774">
        <v>9.347222222222222E-2</v>
      </c>
      <c r="CS774">
        <v>0</v>
      </c>
      <c r="CT774">
        <v>31</v>
      </c>
      <c r="CU774">
        <v>45</v>
      </c>
      <c r="CV774">
        <v>8</v>
      </c>
      <c r="CW774">
        <v>1.75</v>
      </c>
      <c r="CX774">
        <v>18527</v>
      </c>
      <c r="CY774">
        <v>0.2581</v>
      </c>
      <c r="DG774">
        <v>64</v>
      </c>
    </row>
    <row r="775" spans="85:112" x14ac:dyDescent="0.25">
      <c r="CG775" t="s">
        <v>639</v>
      </c>
      <c r="CH775" t="s">
        <v>7</v>
      </c>
      <c r="CI775" t="s">
        <v>77</v>
      </c>
      <c r="CJ775">
        <v>46136</v>
      </c>
      <c r="CK775">
        <v>1</v>
      </c>
      <c r="CL775">
        <v>1</v>
      </c>
      <c r="CN775">
        <v>1</v>
      </c>
      <c r="CP775">
        <v>0</v>
      </c>
      <c r="CQ775">
        <v>0</v>
      </c>
      <c r="CR775">
        <v>0.21434027777777778</v>
      </c>
      <c r="CS775">
        <v>0.12623842592592593</v>
      </c>
      <c r="CT775">
        <v>86</v>
      </c>
      <c r="CU775">
        <v>150</v>
      </c>
      <c r="CV775">
        <v>25</v>
      </c>
      <c r="CW775">
        <v>1.76</v>
      </c>
      <c r="CX775">
        <v>20707</v>
      </c>
      <c r="CY775">
        <v>0.29070000000000001</v>
      </c>
      <c r="DG775">
        <v>64</v>
      </c>
    </row>
    <row r="776" spans="85:112" x14ac:dyDescent="0.25">
      <c r="CG776" t="s">
        <v>639</v>
      </c>
      <c r="CH776" t="s">
        <v>7</v>
      </c>
      <c r="CI776" t="s">
        <v>77</v>
      </c>
      <c r="CJ776">
        <v>46139</v>
      </c>
      <c r="CK776">
        <v>1</v>
      </c>
      <c r="CL776">
        <v>1</v>
      </c>
      <c r="CM776">
        <v>1</v>
      </c>
      <c r="CP776">
        <v>6.053240740740741E-3</v>
      </c>
      <c r="CQ776">
        <v>6.053240740740741E-3</v>
      </c>
      <c r="CR776">
        <v>0.16210648148148149</v>
      </c>
      <c r="CS776">
        <v>0.1705787037037037</v>
      </c>
      <c r="CT776">
        <v>79</v>
      </c>
      <c r="CU776">
        <v>150</v>
      </c>
      <c r="CV776">
        <v>23</v>
      </c>
      <c r="CW776" t="s">
        <v>854</v>
      </c>
      <c r="CX776">
        <v>27445</v>
      </c>
      <c r="CY776">
        <v>0.29110000000000003</v>
      </c>
      <c r="DG776">
        <v>64</v>
      </c>
    </row>
    <row r="777" spans="85:112" x14ac:dyDescent="0.25">
      <c r="CG777" t="s">
        <v>639</v>
      </c>
      <c r="CH777" t="s">
        <v>7</v>
      </c>
      <c r="CI777" t="s">
        <v>566</v>
      </c>
      <c r="CJ777">
        <v>46121</v>
      </c>
      <c r="CK777">
        <v>1</v>
      </c>
      <c r="CL777">
        <v>1</v>
      </c>
      <c r="CM777">
        <v>1</v>
      </c>
      <c r="CP777">
        <v>2.4791666666666667E-2</v>
      </c>
      <c r="CQ777">
        <v>2.4791666666666667E-2</v>
      </c>
      <c r="CR777">
        <v>0.22163194444444445</v>
      </c>
      <c r="CS777">
        <v>0.10914351851851851</v>
      </c>
      <c r="CT777">
        <v>167</v>
      </c>
      <c r="CU777">
        <v>305</v>
      </c>
      <c r="CV777">
        <v>46</v>
      </c>
      <c r="CW777" t="s">
        <v>861</v>
      </c>
      <c r="CX777">
        <v>8087</v>
      </c>
      <c r="CY777">
        <v>0.27539999999999998</v>
      </c>
      <c r="DG777">
        <v>64</v>
      </c>
    </row>
    <row r="778" spans="85:112" x14ac:dyDescent="0.25">
      <c r="CG778" t="s">
        <v>639</v>
      </c>
      <c r="CH778" t="s">
        <v>7</v>
      </c>
      <c r="CI778" t="s">
        <v>73</v>
      </c>
      <c r="CJ778">
        <v>46121</v>
      </c>
      <c r="CK778">
        <v>1</v>
      </c>
      <c r="CL778">
        <v>1</v>
      </c>
      <c r="CO778">
        <v>1</v>
      </c>
      <c r="CP778">
        <v>0</v>
      </c>
      <c r="CQ778">
        <v>0</v>
      </c>
      <c r="CR778">
        <v>0</v>
      </c>
      <c r="CS778">
        <v>0</v>
      </c>
      <c r="DG778">
        <v>64</v>
      </c>
    </row>
    <row r="779" spans="85:112" x14ac:dyDescent="0.25">
      <c r="CG779" t="s">
        <v>639</v>
      </c>
      <c r="CH779" t="s">
        <v>7</v>
      </c>
      <c r="CI779" t="s">
        <v>73</v>
      </c>
      <c r="CJ779">
        <v>46126</v>
      </c>
      <c r="CK779">
        <v>1</v>
      </c>
      <c r="CL779">
        <v>1</v>
      </c>
      <c r="CM779">
        <v>1</v>
      </c>
      <c r="CP779">
        <v>5.1967592592592595E-3</v>
      </c>
      <c r="CQ779">
        <v>5.1967592592592595E-3</v>
      </c>
      <c r="CR779">
        <v>0.22084490740740742</v>
      </c>
      <c r="CS779">
        <v>0.18339120370370371</v>
      </c>
      <c r="CT779">
        <v>71</v>
      </c>
      <c r="CU779">
        <v>106</v>
      </c>
      <c r="CV779">
        <v>20</v>
      </c>
      <c r="CW779">
        <v>1.45</v>
      </c>
      <c r="CX779">
        <v>29991</v>
      </c>
      <c r="CY779">
        <v>0.28170000000000001</v>
      </c>
      <c r="CZ779">
        <v>1</v>
      </c>
      <c r="DA779">
        <v>0.05</v>
      </c>
      <c r="DB779">
        <v>250</v>
      </c>
      <c r="DC779">
        <v>250</v>
      </c>
      <c r="DG779">
        <v>64</v>
      </c>
    </row>
    <row r="780" spans="85:112" x14ac:dyDescent="0.25">
      <c r="CG780" t="s">
        <v>639</v>
      </c>
      <c r="CH780" t="s">
        <v>3</v>
      </c>
      <c r="CI780" t="s">
        <v>174</v>
      </c>
      <c r="CJ780">
        <v>46121</v>
      </c>
      <c r="CK780">
        <v>1</v>
      </c>
      <c r="CL780">
        <v>1</v>
      </c>
      <c r="CN780">
        <v>1</v>
      </c>
      <c r="CP780">
        <v>1.1574074074074073E-5</v>
      </c>
      <c r="CQ780">
        <v>1.1574074074074073E-5</v>
      </c>
      <c r="CR780">
        <v>0.28012731481481479</v>
      </c>
      <c r="CS780">
        <v>0.10976851851851852</v>
      </c>
      <c r="CT780">
        <v>198</v>
      </c>
      <c r="CU780">
        <v>278</v>
      </c>
      <c r="CV780">
        <v>25</v>
      </c>
      <c r="CW780">
        <v>1.8</v>
      </c>
      <c r="CX780">
        <v>17049</v>
      </c>
      <c r="CY780">
        <v>0.1263</v>
      </c>
      <c r="CZ780">
        <v>2</v>
      </c>
      <c r="DA780">
        <v>0.08</v>
      </c>
      <c r="DB780">
        <v>479</v>
      </c>
      <c r="DC780">
        <v>240</v>
      </c>
      <c r="DD780">
        <v>250</v>
      </c>
      <c r="DE780">
        <v>0.52190000000000003</v>
      </c>
      <c r="DG780">
        <v>64</v>
      </c>
      <c r="DH780">
        <v>250</v>
      </c>
    </row>
    <row r="781" spans="85:112" x14ac:dyDescent="0.25">
      <c r="CG781" t="s">
        <v>639</v>
      </c>
      <c r="CH781" t="s">
        <v>3</v>
      </c>
      <c r="CI781" t="s">
        <v>493</v>
      </c>
      <c r="CJ781">
        <v>46142</v>
      </c>
      <c r="CK781">
        <v>1</v>
      </c>
      <c r="CL781">
        <v>1</v>
      </c>
      <c r="CN781">
        <v>1</v>
      </c>
      <c r="CP781">
        <v>0</v>
      </c>
      <c r="CQ781">
        <v>0</v>
      </c>
      <c r="CR781">
        <v>0.19967592592592592</v>
      </c>
      <c r="CS781">
        <v>0.17532407407407408</v>
      </c>
      <c r="CT781">
        <v>126</v>
      </c>
      <c r="CU781">
        <v>217</v>
      </c>
      <c r="CV781">
        <v>38</v>
      </c>
      <c r="CW781" t="s">
        <v>993</v>
      </c>
      <c r="CX781">
        <v>21288</v>
      </c>
      <c r="CY781">
        <v>0.30159999999999998</v>
      </c>
      <c r="DG781">
        <v>64</v>
      </c>
    </row>
    <row r="782" spans="85:112" x14ac:dyDescent="0.25">
      <c r="CG782" t="s">
        <v>639</v>
      </c>
      <c r="CH782" t="s">
        <v>3</v>
      </c>
      <c r="CI782" t="s">
        <v>32</v>
      </c>
      <c r="CJ782">
        <v>46140</v>
      </c>
      <c r="CK782">
        <v>1</v>
      </c>
      <c r="CL782">
        <v>1</v>
      </c>
      <c r="CN782">
        <v>1</v>
      </c>
      <c r="CP782">
        <v>8.1018518518518516E-5</v>
      </c>
      <c r="CQ782">
        <v>8.1018518518518516E-5</v>
      </c>
      <c r="CR782">
        <v>0.17856481481481482</v>
      </c>
      <c r="CS782">
        <v>0.17192129629629629</v>
      </c>
      <c r="CT782">
        <v>115</v>
      </c>
      <c r="CU782">
        <v>233</v>
      </c>
      <c r="CV782">
        <v>39</v>
      </c>
      <c r="CW782" t="s">
        <v>804</v>
      </c>
      <c r="CX782">
        <v>43337</v>
      </c>
      <c r="CY782">
        <v>0.33910000000000001</v>
      </c>
      <c r="DG782">
        <v>64</v>
      </c>
    </row>
    <row r="783" spans="85:112" x14ac:dyDescent="0.25">
      <c r="CG783" t="s">
        <v>639</v>
      </c>
      <c r="CH783" t="s">
        <v>3</v>
      </c>
      <c r="CI783" t="s">
        <v>32</v>
      </c>
      <c r="CJ783">
        <v>46142</v>
      </c>
      <c r="CK783">
        <v>1</v>
      </c>
      <c r="CL783">
        <v>1</v>
      </c>
      <c r="CN783">
        <v>1</v>
      </c>
      <c r="CP783">
        <v>2.3148148148148149E-4</v>
      </c>
      <c r="CQ783">
        <v>2.3148148148148149E-4</v>
      </c>
      <c r="CR783">
        <v>0.17439814814814814</v>
      </c>
      <c r="CS783">
        <v>0.16250000000000001</v>
      </c>
      <c r="CT783">
        <v>118</v>
      </c>
      <c r="CU783">
        <v>241</v>
      </c>
      <c r="CV783">
        <v>42</v>
      </c>
      <c r="CW783" t="s">
        <v>912</v>
      </c>
      <c r="CX783">
        <v>29846</v>
      </c>
      <c r="CY783">
        <v>0.35589999999999999</v>
      </c>
      <c r="DG783">
        <v>64</v>
      </c>
    </row>
    <row r="784" spans="85:112" x14ac:dyDescent="0.25">
      <c r="CG784" t="s">
        <v>639</v>
      </c>
      <c r="CH784" t="s">
        <v>3</v>
      </c>
      <c r="CI784" t="s">
        <v>564</v>
      </c>
      <c r="CJ784">
        <v>46142</v>
      </c>
      <c r="CK784">
        <v>1</v>
      </c>
      <c r="CL784">
        <v>1</v>
      </c>
      <c r="CN784">
        <v>1</v>
      </c>
      <c r="CP784">
        <v>0</v>
      </c>
      <c r="CQ784">
        <v>0</v>
      </c>
      <c r="CR784">
        <v>0.18738425925925925</v>
      </c>
      <c r="CS784">
        <v>0.19574074074074074</v>
      </c>
      <c r="CT784">
        <v>109</v>
      </c>
      <c r="CU784">
        <v>187</v>
      </c>
      <c r="CV784">
        <v>30</v>
      </c>
      <c r="CW784">
        <v>1.7</v>
      </c>
      <c r="CX784">
        <v>30981</v>
      </c>
      <c r="CY784">
        <v>0.2752</v>
      </c>
      <c r="DG784">
        <v>64</v>
      </c>
    </row>
    <row r="785" spans="85:112" x14ac:dyDescent="0.25">
      <c r="CG785" t="s">
        <v>639</v>
      </c>
      <c r="CH785" t="s">
        <v>3</v>
      </c>
      <c r="CI785" t="s">
        <v>68</v>
      </c>
      <c r="CJ785">
        <v>46140</v>
      </c>
      <c r="CK785">
        <v>1</v>
      </c>
      <c r="CL785">
        <v>1</v>
      </c>
      <c r="CN785">
        <v>1</v>
      </c>
      <c r="CP785">
        <v>1.5393518518518519E-3</v>
      </c>
      <c r="CQ785">
        <v>1.5393518518518519E-3</v>
      </c>
      <c r="CR785">
        <v>0.15690972222222221</v>
      </c>
      <c r="CS785">
        <v>0.15186342592592592</v>
      </c>
      <c r="CT785">
        <v>91</v>
      </c>
      <c r="CU785">
        <v>194</v>
      </c>
      <c r="CV785">
        <v>24</v>
      </c>
      <c r="CW785" t="s">
        <v>679</v>
      </c>
      <c r="CX785">
        <v>39101</v>
      </c>
      <c r="CY785">
        <v>0.26369999999999999</v>
      </c>
      <c r="DG785">
        <v>64</v>
      </c>
    </row>
    <row r="786" spans="85:112" x14ac:dyDescent="0.25">
      <c r="CG786" t="s">
        <v>639</v>
      </c>
      <c r="CH786" t="s">
        <v>125</v>
      </c>
      <c r="CI786" t="s">
        <v>61</v>
      </c>
      <c r="CJ786">
        <v>46113</v>
      </c>
      <c r="CK786">
        <v>1</v>
      </c>
      <c r="CL786">
        <v>1</v>
      </c>
      <c r="CM786">
        <v>1</v>
      </c>
      <c r="CP786">
        <v>5.347222222222222E-3</v>
      </c>
      <c r="CQ786">
        <v>5.347222222222222E-3</v>
      </c>
      <c r="CR786">
        <v>0.28269675925925924</v>
      </c>
      <c r="CS786">
        <v>5.5520833333333332E-2</v>
      </c>
      <c r="CT786">
        <v>131</v>
      </c>
      <c r="CU786">
        <v>270</v>
      </c>
      <c r="CV786">
        <v>39</v>
      </c>
      <c r="CW786" t="s">
        <v>713</v>
      </c>
      <c r="CX786">
        <v>39363</v>
      </c>
      <c r="CY786">
        <v>0.29770000000000002</v>
      </c>
      <c r="CZ786">
        <v>9</v>
      </c>
      <c r="DA786">
        <v>0.23080000000000001</v>
      </c>
      <c r="DB786">
        <v>5953</v>
      </c>
      <c r="DC786">
        <v>661</v>
      </c>
      <c r="DD786">
        <v>4153</v>
      </c>
      <c r="DE786">
        <v>0.6976</v>
      </c>
      <c r="DF786">
        <v>0.1149</v>
      </c>
      <c r="DG786">
        <v>62</v>
      </c>
      <c r="DH786">
        <v>692</v>
      </c>
    </row>
    <row r="787" spans="85:112" x14ac:dyDescent="0.25">
      <c r="CG787" t="s">
        <v>639</v>
      </c>
      <c r="CH787" t="s">
        <v>125</v>
      </c>
      <c r="CI787" t="s">
        <v>72</v>
      </c>
      <c r="CJ787">
        <v>46122</v>
      </c>
      <c r="CK787">
        <v>1</v>
      </c>
      <c r="CL787">
        <v>1</v>
      </c>
      <c r="CM787">
        <v>1</v>
      </c>
      <c r="CP787">
        <v>4.2939814814814811E-3</v>
      </c>
      <c r="CQ787">
        <v>4.2939814814814811E-3</v>
      </c>
      <c r="CR787">
        <v>0.22359953703703703</v>
      </c>
      <c r="CS787">
        <v>0.11967592592592592</v>
      </c>
      <c r="CT787">
        <v>131</v>
      </c>
      <c r="CU787">
        <v>333</v>
      </c>
      <c r="CV787">
        <v>14</v>
      </c>
      <c r="CW787" t="s">
        <v>855</v>
      </c>
      <c r="CX787">
        <v>25751</v>
      </c>
      <c r="CY787">
        <v>0.1069</v>
      </c>
      <c r="CZ787">
        <v>1</v>
      </c>
      <c r="DA787">
        <v>7.1400000000000005E-2</v>
      </c>
      <c r="DB787">
        <v>460</v>
      </c>
      <c r="DC787">
        <v>460</v>
      </c>
      <c r="DG787">
        <v>62</v>
      </c>
    </row>
    <row r="788" spans="85:112" x14ac:dyDescent="0.25">
      <c r="CG788" t="s">
        <v>639</v>
      </c>
      <c r="CH788" t="s">
        <v>125</v>
      </c>
      <c r="CI788" t="s">
        <v>75</v>
      </c>
      <c r="CJ788">
        <v>46113</v>
      </c>
      <c r="CK788">
        <v>1</v>
      </c>
      <c r="CL788">
        <v>1</v>
      </c>
      <c r="CN788">
        <v>1</v>
      </c>
      <c r="CP788">
        <v>1.3888888888888889E-4</v>
      </c>
      <c r="CQ788">
        <v>1.3888888888888889E-4</v>
      </c>
      <c r="CR788">
        <v>0.30777777777777776</v>
      </c>
      <c r="CS788">
        <v>3.6597222222222225E-2</v>
      </c>
      <c r="CT788">
        <v>111</v>
      </c>
      <c r="CU788">
        <v>165</v>
      </c>
      <c r="CV788">
        <v>42</v>
      </c>
      <c r="CW788" t="s">
        <v>1087</v>
      </c>
      <c r="CX788">
        <v>21061</v>
      </c>
      <c r="CY788">
        <v>0.37840000000000001</v>
      </c>
      <c r="CZ788">
        <v>9</v>
      </c>
      <c r="DA788">
        <v>0.21429999999999999</v>
      </c>
      <c r="DB788">
        <v>7633</v>
      </c>
      <c r="DC788">
        <v>848</v>
      </c>
      <c r="DD788">
        <v>6123</v>
      </c>
      <c r="DE788">
        <v>0.80220000000000002</v>
      </c>
      <c r="DG788">
        <v>62</v>
      </c>
      <c r="DH788">
        <v>875</v>
      </c>
    </row>
    <row r="789" spans="85:112" x14ac:dyDescent="0.25">
      <c r="CG789" t="s">
        <v>639</v>
      </c>
      <c r="CH789" t="s">
        <v>2</v>
      </c>
      <c r="CI789" t="s">
        <v>13</v>
      </c>
      <c r="CJ789">
        <v>46113</v>
      </c>
      <c r="CK789">
        <v>1</v>
      </c>
      <c r="CL789">
        <v>1</v>
      </c>
      <c r="CN789">
        <v>1</v>
      </c>
      <c r="CP789">
        <v>2.0833333333333335E-4</v>
      </c>
      <c r="CQ789">
        <v>2.0833333333333335E-4</v>
      </c>
      <c r="CR789">
        <v>0.26891203703703703</v>
      </c>
      <c r="CS789">
        <v>7.2002314814814811E-2</v>
      </c>
      <c r="CT789">
        <v>91</v>
      </c>
      <c r="CU789">
        <v>149</v>
      </c>
      <c r="CV789">
        <v>30</v>
      </c>
      <c r="CW789" t="s">
        <v>815</v>
      </c>
      <c r="CX789">
        <v>32044</v>
      </c>
      <c r="CY789">
        <v>0.32969999999999999</v>
      </c>
      <c r="CZ789">
        <v>6</v>
      </c>
      <c r="DA789">
        <v>0.2</v>
      </c>
      <c r="DB789">
        <v>5128</v>
      </c>
      <c r="DC789">
        <v>855</v>
      </c>
      <c r="DD789">
        <v>2268</v>
      </c>
      <c r="DE789">
        <v>0.44230000000000003</v>
      </c>
      <c r="DF789">
        <v>3.4599999999999999E-2</v>
      </c>
      <c r="DG789">
        <v>62</v>
      </c>
      <c r="DH789">
        <v>756</v>
      </c>
    </row>
    <row r="790" spans="85:112" x14ac:dyDescent="0.25">
      <c r="CG790" t="s">
        <v>639</v>
      </c>
      <c r="CH790" t="s">
        <v>6</v>
      </c>
      <c r="CI790" t="s">
        <v>38</v>
      </c>
      <c r="CJ790">
        <v>46136</v>
      </c>
      <c r="CK790">
        <v>1</v>
      </c>
      <c r="CL790">
        <v>1</v>
      </c>
      <c r="CM790">
        <v>1</v>
      </c>
      <c r="CP790">
        <v>7.1527777777777779E-3</v>
      </c>
      <c r="CQ790">
        <v>7.1527777777777779E-3</v>
      </c>
      <c r="CR790">
        <v>0.20630787037037038</v>
      </c>
      <c r="CS790">
        <v>0.1338425925925926</v>
      </c>
      <c r="CT790">
        <v>97</v>
      </c>
      <c r="CU790">
        <v>144</v>
      </c>
      <c r="CV790">
        <v>31</v>
      </c>
      <c r="CW790" t="s">
        <v>755</v>
      </c>
      <c r="CX790">
        <v>20980</v>
      </c>
      <c r="CY790">
        <v>0.3196</v>
      </c>
      <c r="CZ790">
        <v>2</v>
      </c>
      <c r="DA790">
        <v>6.4500000000000002E-2</v>
      </c>
      <c r="DB790">
        <v>6350</v>
      </c>
      <c r="DC790">
        <v>3175</v>
      </c>
      <c r="DD790">
        <v>6350</v>
      </c>
      <c r="DE790">
        <v>1</v>
      </c>
      <c r="DF790">
        <v>0.1706</v>
      </c>
      <c r="DG790">
        <v>62</v>
      </c>
      <c r="DH790">
        <v>3175</v>
      </c>
    </row>
    <row r="791" spans="85:112" x14ac:dyDescent="0.25">
      <c r="CG791" t="s">
        <v>639</v>
      </c>
      <c r="CH791" t="s">
        <v>6</v>
      </c>
      <c r="CI791" t="s">
        <v>76</v>
      </c>
      <c r="CJ791">
        <v>46136</v>
      </c>
      <c r="CK791">
        <v>1</v>
      </c>
      <c r="CL791">
        <v>1</v>
      </c>
      <c r="CM791">
        <v>1</v>
      </c>
      <c r="CP791">
        <v>1.119212962962963E-2</v>
      </c>
      <c r="CQ791">
        <v>1.119212962962963E-2</v>
      </c>
      <c r="CR791">
        <v>0.18278935185185186</v>
      </c>
      <c r="CS791">
        <v>0.13840277777777779</v>
      </c>
      <c r="CT791">
        <v>100</v>
      </c>
      <c r="CU791">
        <v>148</v>
      </c>
      <c r="CV791">
        <v>16</v>
      </c>
      <c r="CW791">
        <v>2</v>
      </c>
      <c r="CX791">
        <v>9250</v>
      </c>
      <c r="CY791">
        <v>0.16</v>
      </c>
      <c r="CZ791">
        <v>2</v>
      </c>
      <c r="DA791">
        <v>0.125</v>
      </c>
      <c r="DB791">
        <v>7200</v>
      </c>
      <c r="DC791">
        <v>3600</v>
      </c>
      <c r="DD791">
        <v>7200</v>
      </c>
      <c r="DE791">
        <v>1</v>
      </c>
      <c r="DF791">
        <v>0.12870000000000001</v>
      </c>
      <c r="DG791">
        <v>62</v>
      </c>
      <c r="DH791">
        <v>3600</v>
      </c>
    </row>
    <row r="792" spans="85:112" x14ac:dyDescent="0.25">
      <c r="CG792" t="s">
        <v>639</v>
      </c>
      <c r="CH792" t="s">
        <v>7</v>
      </c>
      <c r="CI792" t="s">
        <v>109</v>
      </c>
      <c r="CJ792">
        <v>46136</v>
      </c>
      <c r="CK792">
        <v>1</v>
      </c>
      <c r="CL792">
        <v>1</v>
      </c>
      <c r="CM792">
        <v>1</v>
      </c>
      <c r="CP792">
        <v>1.7372685185185185E-2</v>
      </c>
      <c r="CQ792">
        <v>1.7372685185185185E-2</v>
      </c>
      <c r="CR792">
        <v>0.19467592592592592</v>
      </c>
      <c r="CS792">
        <v>0.1425925925925926</v>
      </c>
      <c r="CT792">
        <v>54</v>
      </c>
      <c r="CU792">
        <v>90</v>
      </c>
      <c r="CV792">
        <v>18</v>
      </c>
      <c r="CW792" t="s">
        <v>720</v>
      </c>
      <c r="CX792">
        <v>21584</v>
      </c>
      <c r="CY792">
        <v>0.33329999999999999</v>
      </c>
      <c r="DG792">
        <v>62</v>
      </c>
    </row>
    <row r="793" spans="85:112" x14ac:dyDescent="0.25">
      <c r="CG793" t="s">
        <v>639</v>
      </c>
      <c r="CH793" t="s">
        <v>7</v>
      </c>
      <c r="CI793" t="s">
        <v>600</v>
      </c>
      <c r="CJ793">
        <v>46136</v>
      </c>
      <c r="CK793">
        <v>1</v>
      </c>
      <c r="CL793">
        <v>1</v>
      </c>
      <c r="CO793">
        <v>1</v>
      </c>
      <c r="CP793">
        <v>0</v>
      </c>
      <c r="CQ793">
        <v>0</v>
      </c>
      <c r="CR793">
        <v>0</v>
      </c>
      <c r="CS793">
        <v>0</v>
      </c>
      <c r="DG793">
        <v>62</v>
      </c>
    </row>
    <row r="794" spans="85:112" x14ac:dyDescent="0.25">
      <c r="CG794" t="s">
        <v>639</v>
      </c>
      <c r="CH794" t="s">
        <v>7</v>
      </c>
      <c r="CI794" t="s">
        <v>565</v>
      </c>
      <c r="CJ794">
        <v>46126</v>
      </c>
      <c r="CK794">
        <v>1</v>
      </c>
      <c r="CL794">
        <v>1</v>
      </c>
      <c r="CM794">
        <v>1</v>
      </c>
      <c r="CP794">
        <v>9.2708333333333341E-3</v>
      </c>
      <c r="CQ794">
        <v>9.2708333333333341E-3</v>
      </c>
      <c r="CR794">
        <v>0.22321759259259261</v>
      </c>
      <c r="CS794">
        <v>0.12681712962962963</v>
      </c>
      <c r="CT794">
        <v>180</v>
      </c>
      <c r="CU794">
        <v>356</v>
      </c>
      <c r="CV794">
        <v>58</v>
      </c>
      <c r="CW794" t="s">
        <v>1015</v>
      </c>
      <c r="CX794">
        <v>8070</v>
      </c>
      <c r="CY794">
        <v>0.32219999999999999</v>
      </c>
      <c r="CZ794">
        <v>1</v>
      </c>
      <c r="DA794">
        <v>1.72E-2</v>
      </c>
      <c r="DB794">
        <v>200</v>
      </c>
      <c r="DC794">
        <v>200</v>
      </c>
      <c r="DD794">
        <v>200</v>
      </c>
      <c r="DE794">
        <v>1</v>
      </c>
      <c r="DG794">
        <v>62</v>
      </c>
      <c r="DH794">
        <v>200</v>
      </c>
    </row>
    <row r="795" spans="85:112" x14ac:dyDescent="0.25">
      <c r="CG795" t="s">
        <v>639</v>
      </c>
      <c r="CH795" t="s">
        <v>7</v>
      </c>
      <c r="CI795" t="s">
        <v>549</v>
      </c>
      <c r="CJ795">
        <v>46136</v>
      </c>
      <c r="CK795">
        <v>1</v>
      </c>
      <c r="CL795">
        <v>1</v>
      </c>
      <c r="CM795">
        <v>1</v>
      </c>
      <c r="CP795">
        <v>6.1921296296296299E-3</v>
      </c>
      <c r="CQ795">
        <v>6.1921296296296299E-3</v>
      </c>
      <c r="CR795">
        <v>0.19006944444444446</v>
      </c>
      <c r="CS795">
        <v>0.14815972222222223</v>
      </c>
      <c r="CT795">
        <v>172</v>
      </c>
      <c r="CU795">
        <v>232</v>
      </c>
      <c r="CV795">
        <v>37</v>
      </c>
      <c r="CW795" t="s">
        <v>833</v>
      </c>
      <c r="CX795">
        <v>9029</v>
      </c>
      <c r="CY795">
        <v>0.21510000000000001</v>
      </c>
      <c r="DG795">
        <v>62</v>
      </c>
    </row>
    <row r="796" spans="85:112" x14ac:dyDescent="0.25">
      <c r="CG796" t="s">
        <v>639</v>
      </c>
      <c r="CH796" t="s">
        <v>7</v>
      </c>
      <c r="CI796" t="s">
        <v>77</v>
      </c>
      <c r="CJ796">
        <v>46113</v>
      </c>
      <c r="CK796">
        <v>1</v>
      </c>
      <c r="CL796">
        <v>1</v>
      </c>
      <c r="CM796">
        <v>1</v>
      </c>
      <c r="CP796">
        <v>4.9537037037037041E-3</v>
      </c>
      <c r="CQ796">
        <v>4.9537037037037041E-3</v>
      </c>
      <c r="CR796">
        <v>0.26325231481481481</v>
      </c>
      <c r="CS796">
        <v>6.4351851851851855E-2</v>
      </c>
      <c r="CT796">
        <v>135</v>
      </c>
      <c r="CU796">
        <v>192</v>
      </c>
      <c r="CV796">
        <v>54</v>
      </c>
      <c r="CW796" t="s">
        <v>1088</v>
      </c>
      <c r="CX796">
        <v>13677</v>
      </c>
      <c r="CY796">
        <v>0.4</v>
      </c>
      <c r="CZ796">
        <v>11</v>
      </c>
      <c r="DA796">
        <v>0.20369999999999999</v>
      </c>
      <c r="DB796">
        <v>6626</v>
      </c>
      <c r="DC796">
        <v>602</v>
      </c>
      <c r="DD796">
        <v>4997</v>
      </c>
      <c r="DE796">
        <v>0.75409999999999999</v>
      </c>
      <c r="DF796">
        <v>0.1103</v>
      </c>
      <c r="DG796">
        <v>62</v>
      </c>
      <c r="DH796">
        <v>625</v>
      </c>
    </row>
    <row r="797" spans="85:112" x14ac:dyDescent="0.25">
      <c r="CG797" t="s">
        <v>639</v>
      </c>
      <c r="CH797" t="s">
        <v>7</v>
      </c>
      <c r="CI797" t="s">
        <v>73</v>
      </c>
      <c r="CJ797">
        <v>46136</v>
      </c>
      <c r="CK797">
        <v>1</v>
      </c>
      <c r="CL797">
        <v>1</v>
      </c>
      <c r="CM797">
        <v>1</v>
      </c>
      <c r="CP797">
        <v>1.6655092592592593E-2</v>
      </c>
      <c r="CQ797">
        <v>1.6655092592592593E-2</v>
      </c>
      <c r="CR797">
        <v>0.20226851851851851</v>
      </c>
      <c r="CS797">
        <v>0.13675925925925925</v>
      </c>
      <c r="CT797">
        <v>87</v>
      </c>
      <c r="CU797">
        <v>132</v>
      </c>
      <c r="CV797">
        <v>18</v>
      </c>
      <c r="CW797" t="s">
        <v>799</v>
      </c>
      <c r="CX797">
        <v>24146</v>
      </c>
      <c r="CY797">
        <v>0.2069</v>
      </c>
      <c r="CZ797">
        <v>1</v>
      </c>
      <c r="DA797">
        <v>5.5599999999999997E-2</v>
      </c>
      <c r="DB797">
        <v>400</v>
      </c>
      <c r="DC797">
        <v>400</v>
      </c>
      <c r="DG797">
        <v>62</v>
      </c>
    </row>
    <row r="798" spans="85:112" x14ac:dyDescent="0.25">
      <c r="CG798" t="s">
        <v>639</v>
      </c>
      <c r="CH798" t="s">
        <v>3</v>
      </c>
      <c r="CI798" t="s">
        <v>85</v>
      </c>
      <c r="CJ798">
        <v>46118</v>
      </c>
      <c r="CK798">
        <v>1</v>
      </c>
      <c r="CL798">
        <v>1</v>
      </c>
      <c r="CM798">
        <v>1</v>
      </c>
      <c r="CP798">
        <v>2.1898148148148149E-2</v>
      </c>
      <c r="CQ798">
        <v>2.1898148148148149E-2</v>
      </c>
      <c r="CR798">
        <v>0.25961805555555556</v>
      </c>
      <c r="CS798">
        <v>6.987268518518519E-2</v>
      </c>
      <c r="CT798">
        <v>99</v>
      </c>
      <c r="CU798">
        <v>261</v>
      </c>
      <c r="CV798">
        <v>48</v>
      </c>
      <c r="CW798" t="s">
        <v>1089</v>
      </c>
      <c r="CX798">
        <v>23690</v>
      </c>
      <c r="CY798">
        <v>0.48480000000000001</v>
      </c>
      <c r="CZ798">
        <v>4</v>
      </c>
      <c r="DA798">
        <v>8.3299999999999999E-2</v>
      </c>
      <c r="DB798">
        <v>4773</v>
      </c>
      <c r="DC798">
        <v>1193</v>
      </c>
      <c r="DD798">
        <v>3875</v>
      </c>
      <c r="DE798">
        <v>0.81189999999999996</v>
      </c>
      <c r="DG798">
        <v>62</v>
      </c>
      <c r="DH798">
        <v>1938</v>
      </c>
    </row>
    <row r="799" spans="85:112" x14ac:dyDescent="0.25">
      <c r="CG799" t="s">
        <v>639</v>
      </c>
      <c r="CH799" t="s">
        <v>3</v>
      </c>
      <c r="CI799" t="s">
        <v>85</v>
      </c>
      <c r="CJ799">
        <v>46132</v>
      </c>
      <c r="CK799">
        <v>1</v>
      </c>
      <c r="CL799">
        <v>1</v>
      </c>
      <c r="CM799">
        <v>1</v>
      </c>
      <c r="CP799">
        <v>6.6087962962962966E-3</v>
      </c>
      <c r="CQ799">
        <v>6.6087962962962966E-3</v>
      </c>
      <c r="CR799">
        <v>0.19359953703703703</v>
      </c>
      <c r="CS799">
        <v>0.1462037037037037</v>
      </c>
      <c r="CT799">
        <v>74</v>
      </c>
      <c r="CU799">
        <v>179</v>
      </c>
      <c r="CV799">
        <v>20</v>
      </c>
      <c r="CW799">
        <v>1.6</v>
      </c>
      <c r="CX799">
        <v>55224</v>
      </c>
      <c r="CY799">
        <v>0.27029999999999998</v>
      </c>
      <c r="CZ799">
        <v>1</v>
      </c>
      <c r="DA799">
        <v>0.05</v>
      </c>
      <c r="DB799">
        <v>400</v>
      </c>
      <c r="DC799">
        <v>400</v>
      </c>
      <c r="DG799">
        <v>62</v>
      </c>
    </row>
    <row r="800" spans="85:112" x14ac:dyDescent="0.25">
      <c r="CG800" t="s">
        <v>639</v>
      </c>
      <c r="CH800" t="s">
        <v>3</v>
      </c>
      <c r="CI800" t="s">
        <v>174</v>
      </c>
      <c r="CJ800">
        <v>46125</v>
      </c>
      <c r="CK800">
        <v>1</v>
      </c>
      <c r="CL800">
        <v>1</v>
      </c>
      <c r="CO800">
        <v>1</v>
      </c>
      <c r="CP800">
        <v>0</v>
      </c>
      <c r="CQ800">
        <v>0</v>
      </c>
      <c r="CR800">
        <v>0</v>
      </c>
      <c r="CS800">
        <v>0</v>
      </c>
      <c r="DG800">
        <v>62</v>
      </c>
    </row>
    <row r="801" spans="85:112" x14ac:dyDescent="0.25">
      <c r="CG801" t="s">
        <v>639</v>
      </c>
      <c r="CH801" t="s">
        <v>3</v>
      </c>
      <c r="CI801" t="s">
        <v>493</v>
      </c>
      <c r="CJ801">
        <v>46118</v>
      </c>
      <c r="CK801">
        <v>1</v>
      </c>
      <c r="CL801">
        <v>1</v>
      </c>
      <c r="CN801">
        <v>1</v>
      </c>
      <c r="CP801">
        <v>6.9444444444444444E-5</v>
      </c>
      <c r="CQ801">
        <v>6.9444444444444444E-5</v>
      </c>
      <c r="CR801">
        <v>0.27243055555555556</v>
      </c>
      <c r="CS801">
        <v>7.6504629629629631E-2</v>
      </c>
      <c r="CT801">
        <v>176</v>
      </c>
      <c r="CU801">
        <v>348</v>
      </c>
      <c r="CV801">
        <v>35</v>
      </c>
      <c r="CW801" t="s">
        <v>689</v>
      </c>
      <c r="CX801">
        <v>14535</v>
      </c>
      <c r="CY801">
        <v>0.19889999999999999</v>
      </c>
      <c r="CZ801">
        <v>3</v>
      </c>
      <c r="DA801">
        <v>8.5699999999999998E-2</v>
      </c>
      <c r="DB801">
        <v>3718</v>
      </c>
      <c r="DC801">
        <v>1239</v>
      </c>
      <c r="DD801">
        <v>310</v>
      </c>
      <c r="DE801">
        <v>8.3400000000000002E-2</v>
      </c>
      <c r="DF801">
        <v>2.9499999999999998E-2</v>
      </c>
      <c r="DG801">
        <v>62</v>
      </c>
      <c r="DH801">
        <v>310</v>
      </c>
    </row>
    <row r="802" spans="85:112" x14ac:dyDescent="0.25">
      <c r="CG802" t="s">
        <v>639</v>
      </c>
      <c r="CH802" t="s">
        <v>3</v>
      </c>
      <c r="CI802" t="s">
        <v>96</v>
      </c>
      <c r="CJ802">
        <v>46127</v>
      </c>
      <c r="CK802">
        <v>1</v>
      </c>
      <c r="CL802">
        <v>1</v>
      </c>
      <c r="CP802">
        <v>3.9004629629629628E-3</v>
      </c>
      <c r="CQ802">
        <v>3.9004629629629628E-3</v>
      </c>
      <c r="CR802">
        <v>0.20704861111111111</v>
      </c>
      <c r="CS802">
        <v>0.13703703703703704</v>
      </c>
      <c r="CT802">
        <v>99</v>
      </c>
      <c r="CU802">
        <v>191</v>
      </c>
      <c r="CV802">
        <v>30</v>
      </c>
      <c r="CW802" t="s">
        <v>708</v>
      </c>
      <c r="CX802">
        <v>15511</v>
      </c>
      <c r="CY802">
        <v>0.30299999999999999</v>
      </c>
      <c r="CZ802">
        <v>1</v>
      </c>
      <c r="DA802">
        <v>3.3300000000000003E-2</v>
      </c>
      <c r="DB802">
        <v>3000</v>
      </c>
      <c r="DC802">
        <v>3000</v>
      </c>
      <c r="DD802">
        <v>3000</v>
      </c>
      <c r="DE802">
        <v>1</v>
      </c>
      <c r="DF802">
        <v>0.1295</v>
      </c>
      <c r="DG802">
        <v>62</v>
      </c>
      <c r="DH802">
        <v>3000</v>
      </c>
    </row>
    <row r="803" spans="85:112" x14ac:dyDescent="0.25">
      <c r="CG803" t="s">
        <v>639</v>
      </c>
      <c r="CH803" t="s">
        <v>3</v>
      </c>
      <c r="CI803" t="s">
        <v>79</v>
      </c>
      <c r="CJ803">
        <v>46125</v>
      </c>
      <c r="CK803">
        <v>1</v>
      </c>
      <c r="CL803">
        <v>1</v>
      </c>
      <c r="CM803">
        <v>1</v>
      </c>
      <c r="CP803">
        <v>2.1238425925925924E-2</v>
      </c>
      <c r="CQ803">
        <v>2.1238425925925924E-2</v>
      </c>
      <c r="CR803">
        <v>0.22155092592592593</v>
      </c>
      <c r="CS803">
        <v>0.11324074074074074</v>
      </c>
      <c r="CT803">
        <v>111</v>
      </c>
      <c r="CU803">
        <v>239</v>
      </c>
      <c r="CV803">
        <v>33</v>
      </c>
      <c r="CW803" t="s">
        <v>678</v>
      </c>
      <c r="CX803">
        <v>23838</v>
      </c>
      <c r="CY803">
        <v>0.29730000000000001</v>
      </c>
      <c r="DG803">
        <v>62</v>
      </c>
    </row>
    <row r="804" spans="85:112" x14ac:dyDescent="0.25">
      <c r="CG804" t="s">
        <v>639</v>
      </c>
      <c r="CH804" t="s">
        <v>2</v>
      </c>
      <c r="CI804" t="s">
        <v>15</v>
      </c>
      <c r="CJ804">
        <v>46140</v>
      </c>
      <c r="CK804">
        <v>1</v>
      </c>
      <c r="CL804">
        <v>1</v>
      </c>
      <c r="CN804">
        <v>1</v>
      </c>
      <c r="CP804">
        <v>8.1018518518518516E-5</v>
      </c>
      <c r="CQ804">
        <v>8.1018518518518516E-5</v>
      </c>
      <c r="CR804">
        <v>0.169375</v>
      </c>
      <c r="CS804">
        <v>0.16210648148148149</v>
      </c>
      <c r="CT804">
        <v>120</v>
      </c>
      <c r="CU804">
        <v>144</v>
      </c>
      <c r="CV804">
        <v>7</v>
      </c>
      <c r="CW804" t="s">
        <v>750</v>
      </c>
      <c r="CX804">
        <v>25392</v>
      </c>
      <c r="CY804">
        <v>5.8299999999999998E-2</v>
      </c>
      <c r="DG804">
        <v>60</v>
      </c>
    </row>
    <row r="805" spans="85:112" x14ac:dyDescent="0.25">
      <c r="CG805" t="s">
        <v>639</v>
      </c>
      <c r="CH805" t="s">
        <v>2</v>
      </c>
      <c r="CI805" t="s">
        <v>22</v>
      </c>
      <c r="CJ805">
        <v>46129</v>
      </c>
      <c r="CK805">
        <v>1</v>
      </c>
      <c r="CL805">
        <v>1</v>
      </c>
      <c r="CM805">
        <v>1</v>
      </c>
      <c r="CP805">
        <v>8.5879629629629622E-3</v>
      </c>
      <c r="CQ805">
        <v>8.5879629629629622E-3</v>
      </c>
      <c r="CR805">
        <v>0.14472222222222222</v>
      </c>
      <c r="CS805">
        <v>0.11975694444444444</v>
      </c>
      <c r="CT805">
        <v>75</v>
      </c>
      <c r="CU805">
        <v>142</v>
      </c>
      <c r="CV805">
        <v>25</v>
      </c>
      <c r="CW805">
        <v>1.68</v>
      </c>
      <c r="CX805">
        <v>35347</v>
      </c>
      <c r="CY805">
        <v>0.33329999999999999</v>
      </c>
      <c r="DG805">
        <v>60</v>
      </c>
    </row>
    <row r="806" spans="85:112" x14ac:dyDescent="0.25">
      <c r="CG806" t="s">
        <v>639</v>
      </c>
      <c r="CH806" t="s">
        <v>2</v>
      </c>
      <c r="CI806" t="s">
        <v>22</v>
      </c>
      <c r="CJ806">
        <v>46140</v>
      </c>
      <c r="CK806">
        <v>1</v>
      </c>
      <c r="CL806">
        <v>1</v>
      </c>
      <c r="CN806">
        <v>1</v>
      </c>
      <c r="CP806">
        <v>7.1759259259259259E-4</v>
      </c>
      <c r="CQ806">
        <v>7.1759259259259259E-4</v>
      </c>
      <c r="CR806">
        <v>0.14034722222222223</v>
      </c>
      <c r="CS806">
        <v>0.19391203703703705</v>
      </c>
      <c r="CT806">
        <v>69</v>
      </c>
      <c r="CU806">
        <v>109</v>
      </c>
      <c r="CV806">
        <v>15</v>
      </c>
      <c r="CW806" t="s">
        <v>728</v>
      </c>
      <c r="CX806">
        <v>29638</v>
      </c>
      <c r="CY806">
        <v>0.21740000000000001</v>
      </c>
      <c r="DG806">
        <v>60</v>
      </c>
    </row>
    <row r="807" spans="85:112" x14ac:dyDescent="0.25">
      <c r="CG807" t="s">
        <v>639</v>
      </c>
      <c r="CH807" t="s">
        <v>2</v>
      </c>
      <c r="CI807" t="s">
        <v>50</v>
      </c>
      <c r="CJ807">
        <v>46118</v>
      </c>
      <c r="CK807">
        <v>1</v>
      </c>
      <c r="CL807">
        <v>1</v>
      </c>
      <c r="CM807">
        <v>1</v>
      </c>
      <c r="CP807">
        <v>6.4236111111111105E-2</v>
      </c>
      <c r="CQ807">
        <v>6.4236111111111105E-2</v>
      </c>
      <c r="CR807">
        <v>0.18115740740740741</v>
      </c>
      <c r="CS807">
        <v>9.644675925925926E-2</v>
      </c>
      <c r="CT807">
        <v>88</v>
      </c>
      <c r="CU807">
        <v>166</v>
      </c>
      <c r="CV807">
        <v>11</v>
      </c>
      <c r="CW807" t="s">
        <v>775</v>
      </c>
      <c r="CX807">
        <v>13519</v>
      </c>
      <c r="CY807">
        <v>0.125</v>
      </c>
      <c r="CZ807">
        <v>1</v>
      </c>
      <c r="DA807">
        <v>9.0899999999999995E-2</v>
      </c>
      <c r="DB807">
        <v>2410</v>
      </c>
      <c r="DC807">
        <v>2410</v>
      </c>
      <c r="DG807">
        <v>60</v>
      </c>
    </row>
    <row r="808" spans="85:112" x14ac:dyDescent="0.25">
      <c r="CG808" t="s">
        <v>639</v>
      </c>
      <c r="CH808" t="s">
        <v>2</v>
      </c>
      <c r="CI808" t="s">
        <v>50</v>
      </c>
      <c r="CJ808">
        <v>46129</v>
      </c>
      <c r="CK808">
        <v>1</v>
      </c>
      <c r="CL808">
        <v>1</v>
      </c>
      <c r="CO808">
        <v>1</v>
      </c>
      <c r="CP808">
        <v>0</v>
      </c>
      <c r="CQ808">
        <v>0</v>
      </c>
      <c r="CR808">
        <v>0</v>
      </c>
      <c r="CS808">
        <v>0</v>
      </c>
      <c r="DG808">
        <v>60</v>
      </c>
    </row>
    <row r="809" spans="85:112" x14ac:dyDescent="0.25">
      <c r="CG809" t="s">
        <v>639</v>
      </c>
      <c r="CH809" t="s">
        <v>2</v>
      </c>
      <c r="CI809" t="s">
        <v>25</v>
      </c>
      <c r="CJ809">
        <v>46129</v>
      </c>
      <c r="CK809">
        <v>1</v>
      </c>
      <c r="CL809">
        <v>1</v>
      </c>
      <c r="CM809">
        <v>1</v>
      </c>
      <c r="CP809">
        <v>3.5949074074074071E-2</v>
      </c>
      <c r="CQ809">
        <v>3.5949074074074071E-2</v>
      </c>
      <c r="CR809">
        <v>5.738425925925926E-2</v>
      </c>
      <c r="CS809">
        <v>7.0578703703703699E-2</v>
      </c>
      <c r="CT809">
        <v>19</v>
      </c>
      <c r="CU809">
        <v>39</v>
      </c>
      <c r="CV809">
        <v>8</v>
      </c>
      <c r="CW809">
        <v>1.75</v>
      </c>
      <c r="CX809">
        <v>47630</v>
      </c>
      <c r="CY809">
        <v>0.42109999999999997</v>
      </c>
      <c r="DG809">
        <v>60</v>
      </c>
    </row>
    <row r="810" spans="85:112" x14ac:dyDescent="0.25">
      <c r="CG810" t="s">
        <v>639</v>
      </c>
      <c r="CH810" t="s">
        <v>6</v>
      </c>
      <c r="CI810" t="s">
        <v>105</v>
      </c>
      <c r="CJ810">
        <v>46128</v>
      </c>
      <c r="CK810">
        <v>1</v>
      </c>
      <c r="CL810">
        <v>1</v>
      </c>
      <c r="CN810">
        <v>1</v>
      </c>
      <c r="CP810">
        <v>2.6620370370370372E-4</v>
      </c>
      <c r="CQ810">
        <v>2.6620370370370372E-4</v>
      </c>
      <c r="CR810">
        <v>0.21855324074074073</v>
      </c>
      <c r="CS810">
        <v>0.14393518518518519</v>
      </c>
      <c r="CT810">
        <v>102</v>
      </c>
      <c r="CU810">
        <v>186</v>
      </c>
      <c r="CV810">
        <v>30</v>
      </c>
      <c r="CW810" t="s">
        <v>868</v>
      </c>
      <c r="CX810">
        <v>17816</v>
      </c>
      <c r="CY810">
        <v>0.29409999999999997</v>
      </c>
      <c r="CZ810">
        <v>1</v>
      </c>
      <c r="DA810">
        <v>3.3300000000000003E-2</v>
      </c>
      <c r="DB810">
        <v>6000</v>
      </c>
      <c r="DC810">
        <v>6000</v>
      </c>
      <c r="DD810">
        <v>6000</v>
      </c>
      <c r="DE810">
        <v>1</v>
      </c>
      <c r="DF810">
        <v>0.16159999999999999</v>
      </c>
      <c r="DG810">
        <v>60</v>
      </c>
      <c r="DH810">
        <v>6000</v>
      </c>
    </row>
    <row r="811" spans="85:112" x14ac:dyDescent="0.25">
      <c r="CG811" t="s">
        <v>639</v>
      </c>
      <c r="CH811" t="s">
        <v>6</v>
      </c>
      <c r="CI811" t="s">
        <v>35</v>
      </c>
      <c r="CJ811">
        <v>46133</v>
      </c>
      <c r="CK811">
        <v>1</v>
      </c>
      <c r="CL811">
        <v>1</v>
      </c>
      <c r="CN811">
        <v>1</v>
      </c>
      <c r="CP811">
        <v>4.6296296296296294E-5</v>
      </c>
      <c r="CQ811">
        <v>4.6296296296296294E-5</v>
      </c>
      <c r="CR811">
        <v>0.23576388888888888</v>
      </c>
      <c r="CS811">
        <v>0.18686342592592592</v>
      </c>
      <c r="CT811">
        <v>96</v>
      </c>
      <c r="CU811">
        <v>187</v>
      </c>
      <c r="CV811">
        <v>31</v>
      </c>
      <c r="CW811" t="s">
        <v>803</v>
      </c>
      <c r="CX811">
        <v>16461</v>
      </c>
      <c r="CY811">
        <v>0.32290000000000002</v>
      </c>
      <c r="CZ811">
        <v>2</v>
      </c>
      <c r="DA811">
        <v>6.4500000000000002E-2</v>
      </c>
      <c r="DB811">
        <v>1074</v>
      </c>
      <c r="DC811">
        <v>537</v>
      </c>
      <c r="DG811">
        <v>60</v>
      </c>
    </row>
    <row r="812" spans="85:112" x14ac:dyDescent="0.25">
      <c r="CG812" t="s">
        <v>639</v>
      </c>
      <c r="CH812" t="s">
        <v>6</v>
      </c>
      <c r="CI812" t="s">
        <v>11</v>
      </c>
      <c r="CJ812">
        <v>46126</v>
      </c>
      <c r="CK812">
        <v>1</v>
      </c>
      <c r="CL812">
        <v>1</v>
      </c>
      <c r="CM812">
        <v>1</v>
      </c>
      <c r="CP812">
        <v>7.743055555555556E-3</v>
      </c>
      <c r="CQ812">
        <v>7.743055555555556E-3</v>
      </c>
      <c r="CR812">
        <v>0.27886574074074072</v>
      </c>
      <c r="CS812">
        <v>0.10664351851851851</v>
      </c>
      <c r="CT812">
        <v>164</v>
      </c>
      <c r="CU812">
        <v>298</v>
      </c>
      <c r="CV812">
        <v>38</v>
      </c>
      <c r="CW812" t="s">
        <v>993</v>
      </c>
      <c r="CX812">
        <v>18632</v>
      </c>
      <c r="CY812">
        <v>0.23169999999999999</v>
      </c>
      <c r="DG812">
        <v>60</v>
      </c>
    </row>
    <row r="813" spans="85:112" x14ac:dyDescent="0.25">
      <c r="CG813" t="s">
        <v>639</v>
      </c>
      <c r="CH813" t="s">
        <v>6</v>
      </c>
      <c r="CI813" t="s">
        <v>97</v>
      </c>
      <c r="CJ813">
        <v>46129</v>
      </c>
      <c r="CK813">
        <v>1</v>
      </c>
      <c r="CL813">
        <v>1</v>
      </c>
      <c r="CN813">
        <v>1</v>
      </c>
      <c r="CP813">
        <v>1.1574074074074073E-5</v>
      </c>
      <c r="CQ813">
        <v>1.1574074074074073E-5</v>
      </c>
      <c r="CR813">
        <v>0.26553240740740741</v>
      </c>
      <c r="CS813">
        <v>8.1516203703703702E-2</v>
      </c>
      <c r="CT813">
        <v>152</v>
      </c>
      <c r="CU813">
        <v>236</v>
      </c>
      <c r="CV813">
        <v>29</v>
      </c>
      <c r="CW813" t="s">
        <v>872</v>
      </c>
      <c r="CX813">
        <v>27150</v>
      </c>
      <c r="CY813">
        <v>0.1908</v>
      </c>
      <c r="CZ813">
        <v>1</v>
      </c>
      <c r="DA813">
        <v>3.4500000000000003E-2</v>
      </c>
      <c r="DB813">
        <v>1050</v>
      </c>
      <c r="DC813">
        <v>1050</v>
      </c>
      <c r="DD813">
        <v>1050</v>
      </c>
      <c r="DE813">
        <v>1</v>
      </c>
      <c r="DG813">
        <v>60</v>
      </c>
      <c r="DH813">
        <v>1050</v>
      </c>
    </row>
    <row r="814" spans="85:112" x14ac:dyDescent="0.25">
      <c r="CG814" t="s">
        <v>639</v>
      </c>
      <c r="CH814" t="s">
        <v>6</v>
      </c>
      <c r="CI814" t="s">
        <v>34</v>
      </c>
      <c r="CJ814">
        <v>46126</v>
      </c>
      <c r="CK814">
        <v>1</v>
      </c>
      <c r="CL814">
        <v>1</v>
      </c>
      <c r="CP814">
        <v>4.1435185185185186E-3</v>
      </c>
      <c r="CQ814">
        <v>4.1435185185185186E-3</v>
      </c>
      <c r="CR814">
        <v>0.27258101851851851</v>
      </c>
      <c r="CS814">
        <v>0.10815972222222223</v>
      </c>
      <c r="CT814">
        <v>274</v>
      </c>
      <c r="CU814">
        <v>302</v>
      </c>
      <c r="CV814">
        <v>17</v>
      </c>
      <c r="CW814" t="s">
        <v>826</v>
      </c>
      <c r="CX814">
        <v>22475</v>
      </c>
      <c r="CY814">
        <v>6.2E-2</v>
      </c>
      <c r="DG814">
        <v>60</v>
      </c>
    </row>
    <row r="815" spans="85:112" x14ac:dyDescent="0.25">
      <c r="CG815" t="s">
        <v>639</v>
      </c>
      <c r="CH815" t="s">
        <v>6</v>
      </c>
      <c r="CI815" t="s">
        <v>76</v>
      </c>
      <c r="CJ815">
        <v>46126</v>
      </c>
      <c r="CK815">
        <v>1</v>
      </c>
      <c r="CL815">
        <v>1</v>
      </c>
      <c r="CM815">
        <v>1</v>
      </c>
      <c r="CP815">
        <v>3.7546296296296293E-2</v>
      </c>
      <c r="CQ815">
        <v>3.7546296296296293E-2</v>
      </c>
      <c r="CR815">
        <v>0.18248842592592593</v>
      </c>
      <c r="CS815">
        <v>0.1370949074074074</v>
      </c>
      <c r="CT815">
        <v>132</v>
      </c>
      <c r="CU815">
        <v>180</v>
      </c>
      <c r="CV815">
        <v>24</v>
      </c>
      <c r="CW815">
        <v>1.75</v>
      </c>
      <c r="CX815">
        <v>13528</v>
      </c>
      <c r="CY815">
        <v>0.18179999999999999</v>
      </c>
      <c r="DG815">
        <v>60</v>
      </c>
    </row>
    <row r="816" spans="85:112" x14ac:dyDescent="0.25">
      <c r="CG816" t="s">
        <v>639</v>
      </c>
      <c r="CH816" t="s">
        <v>6</v>
      </c>
      <c r="CI816" t="s">
        <v>76</v>
      </c>
      <c r="CJ816">
        <v>46142</v>
      </c>
      <c r="CK816">
        <v>1</v>
      </c>
      <c r="CL816">
        <v>1</v>
      </c>
      <c r="CM816">
        <v>1</v>
      </c>
      <c r="CP816">
        <v>2.210648148148148E-2</v>
      </c>
      <c r="CQ816">
        <v>2.210648148148148E-2</v>
      </c>
      <c r="CR816">
        <v>0.14855324074074075</v>
      </c>
      <c r="CS816">
        <v>0.19465277777777779</v>
      </c>
      <c r="CT816">
        <v>140</v>
      </c>
      <c r="CU816">
        <v>201</v>
      </c>
      <c r="CV816">
        <v>21</v>
      </c>
      <c r="CW816" t="s">
        <v>808</v>
      </c>
      <c r="CX816">
        <v>23689</v>
      </c>
      <c r="CY816">
        <v>0.15</v>
      </c>
      <c r="CZ816">
        <v>1</v>
      </c>
      <c r="DA816">
        <v>4.7600000000000003E-2</v>
      </c>
      <c r="DB816">
        <v>3500</v>
      </c>
      <c r="DC816">
        <v>3500</v>
      </c>
      <c r="DD816">
        <v>3500</v>
      </c>
      <c r="DE816">
        <v>1</v>
      </c>
      <c r="DF816">
        <v>0.17499999999999999</v>
      </c>
      <c r="DG816">
        <v>60</v>
      </c>
      <c r="DH816">
        <v>3500</v>
      </c>
    </row>
    <row r="817" spans="85:112" x14ac:dyDescent="0.25">
      <c r="CG817" t="s">
        <v>639</v>
      </c>
      <c r="CH817" t="s">
        <v>7</v>
      </c>
      <c r="CI817" t="s">
        <v>109</v>
      </c>
      <c r="CJ817">
        <v>46113</v>
      </c>
      <c r="CK817">
        <v>1</v>
      </c>
      <c r="CL817">
        <v>1</v>
      </c>
      <c r="CN817">
        <v>1</v>
      </c>
      <c r="CP817">
        <v>1.9675925925925926E-4</v>
      </c>
      <c r="CQ817">
        <v>1.9675925925925926E-4</v>
      </c>
      <c r="CR817">
        <v>0.29616898148148146</v>
      </c>
      <c r="CS817">
        <v>5.3310185185185183E-2</v>
      </c>
      <c r="CT817">
        <v>147</v>
      </c>
      <c r="CU817">
        <v>233</v>
      </c>
      <c r="CV817">
        <v>26</v>
      </c>
      <c r="CW817" t="s">
        <v>716</v>
      </c>
      <c r="CX817">
        <v>21063</v>
      </c>
      <c r="CY817">
        <v>0.1769</v>
      </c>
      <c r="CZ817">
        <v>4</v>
      </c>
      <c r="DA817">
        <v>0.15379999999999999</v>
      </c>
      <c r="DB817">
        <v>2723</v>
      </c>
      <c r="DC817">
        <v>681</v>
      </c>
      <c r="DD817">
        <v>1673</v>
      </c>
      <c r="DE817">
        <v>0.61439999999999995</v>
      </c>
      <c r="DG817">
        <v>60</v>
      </c>
      <c r="DH817">
        <v>558</v>
      </c>
    </row>
    <row r="818" spans="85:112" x14ac:dyDescent="0.25">
      <c r="CG818" t="s">
        <v>639</v>
      </c>
      <c r="CH818" t="s">
        <v>7</v>
      </c>
      <c r="CI818" t="s">
        <v>495</v>
      </c>
      <c r="CJ818">
        <v>46142</v>
      </c>
      <c r="CK818">
        <v>1</v>
      </c>
      <c r="CL818">
        <v>1</v>
      </c>
      <c r="CN818">
        <v>1</v>
      </c>
      <c r="CP818">
        <v>1.8749999999999999E-3</v>
      </c>
      <c r="CQ818">
        <v>1.8749999999999999E-3</v>
      </c>
      <c r="CR818">
        <v>0.16858796296296297</v>
      </c>
      <c r="CS818">
        <v>0.21249999999999999</v>
      </c>
      <c r="CT818">
        <v>100</v>
      </c>
      <c r="CU818">
        <v>210</v>
      </c>
      <c r="CV818">
        <v>21</v>
      </c>
      <c r="CW818" t="s">
        <v>967</v>
      </c>
      <c r="CX818">
        <v>25975</v>
      </c>
      <c r="CY818">
        <v>0.21</v>
      </c>
      <c r="DG818">
        <v>60</v>
      </c>
    </row>
    <row r="819" spans="85:112" x14ac:dyDescent="0.25">
      <c r="CG819" t="s">
        <v>639</v>
      </c>
      <c r="CH819" t="s">
        <v>7</v>
      </c>
      <c r="CI819" t="s">
        <v>600</v>
      </c>
      <c r="CJ819">
        <v>46142</v>
      </c>
      <c r="CK819">
        <v>1</v>
      </c>
      <c r="CL819">
        <v>1</v>
      </c>
      <c r="CN819">
        <v>1</v>
      </c>
      <c r="CP819">
        <v>2.6157407407407405E-3</v>
      </c>
      <c r="CQ819">
        <v>2.6157407407407405E-3</v>
      </c>
      <c r="CR819">
        <v>0.18944444444444444</v>
      </c>
      <c r="CS819">
        <v>0.19996527777777778</v>
      </c>
      <c r="CT819">
        <v>120</v>
      </c>
      <c r="CU819">
        <v>154</v>
      </c>
      <c r="CV819">
        <v>31</v>
      </c>
      <c r="CW819" t="s">
        <v>927</v>
      </c>
      <c r="CX819">
        <v>19806</v>
      </c>
      <c r="CY819">
        <v>0.25829999999999997</v>
      </c>
      <c r="DG819">
        <v>60</v>
      </c>
    </row>
    <row r="820" spans="85:112" x14ac:dyDescent="0.25">
      <c r="CG820" t="s">
        <v>639</v>
      </c>
      <c r="CH820" t="s">
        <v>7</v>
      </c>
      <c r="CI820" t="s">
        <v>77</v>
      </c>
      <c r="CJ820">
        <v>46142</v>
      </c>
      <c r="CK820">
        <v>1</v>
      </c>
      <c r="CL820">
        <v>1</v>
      </c>
      <c r="CN820">
        <v>1</v>
      </c>
      <c r="CP820">
        <v>0</v>
      </c>
      <c r="CQ820">
        <v>0</v>
      </c>
      <c r="CR820">
        <v>0.15921296296296297</v>
      </c>
      <c r="CS820">
        <v>0.21219907407407407</v>
      </c>
      <c r="CT820">
        <v>81</v>
      </c>
      <c r="CU820">
        <v>152</v>
      </c>
      <c r="CV820">
        <v>27</v>
      </c>
      <c r="CW820" t="s">
        <v>782</v>
      </c>
      <c r="CX820">
        <v>29944</v>
      </c>
      <c r="CY820">
        <v>0.33329999999999999</v>
      </c>
      <c r="DG820">
        <v>60</v>
      </c>
    </row>
    <row r="821" spans="85:112" x14ac:dyDescent="0.25">
      <c r="CG821" t="s">
        <v>639</v>
      </c>
      <c r="CH821" t="s">
        <v>7</v>
      </c>
      <c r="CI821" t="s">
        <v>73</v>
      </c>
      <c r="CJ821">
        <v>46125</v>
      </c>
      <c r="CK821">
        <v>1</v>
      </c>
      <c r="CL821">
        <v>1</v>
      </c>
      <c r="CO821">
        <v>1</v>
      </c>
      <c r="CP821">
        <v>0</v>
      </c>
      <c r="CQ821">
        <v>0</v>
      </c>
      <c r="CR821">
        <v>0</v>
      </c>
      <c r="CS821">
        <v>0</v>
      </c>
      <c r="DG821">
        <v>60</v>
      </c>
    </row>
    <row r="822" spans="85:112" x14ac:dyDescent="0.25">
      <c r="CG822" t="s">
        <v>639</v>
      </c>
      <c r="CH822" t="s">
        <v>7</v>
      </c>
      <c r="CI822" t="s">
        <v>48</v>
      </c>
      <c r="CJ822">
        <v>46142</v>
      </c>
      <c r="CK822">
        <v>1</v>
      </c>
      <c r="CL822">
        <v>1</v>
      </c>
      <c r="CN822">
        <v>1</v>
      </c>
      <c r="CP822">
        <v>4.6296296296296294E-5</v>
      </c>
      <c r="CQ822">
        <v>4.6296296296296294E-5</v>
      </c>
      <c r="CR822">
        <v>0.1978125</v>
      </c>
      <c r="CS822">
        <v>0.18290509259259261</v>
      </c>
      <c r="CT822">
        <v>82</v>
      </c>
      <c r="CU822">
        <v>117</v>
      </c>
      <c r="CV822">
        <v>23</v>
      </c>
      <c r="CW822" t="s">
        <v>832</v>
      </c>
      <c r="CX822">
        <v>30996</v>
      </c>
      <c r="CY822">
        <v>0.28050000000000003</v>
      </c>
      <c r="DG822">
        <v>60</v>
      </c>
    </row>
    <row r="823" spans="85:112" x14ac:dyDescent="0.25">
      <c r="CG823" t="s">
        <v>639</v>
      </c>
      <c r="CH823" t="s">
        <v>3</v>
      </c>
      <c r="CI823" t="s">
        <v>493</v>
      </c>
      <c r="CJ823">
        <v>46133</v>
      </c>
      <c r="CK823">
        <v>1</v>
      </c>
      <c r="CL823">
        <v>1</v>
      </c>
      <c r="CN823">
        <v>1</v>
      </c>
      <c r="CP823">
        <v>0</v>
      </c>
      <c r="CQ823">
        <v>0</v>
      </c>
      <c r="CR823">
        <v>0.30237268518518517</v>
      </c>
      <c r="CS823">
        <v>0.12023148148148148</v>
      </c>
      <c r="CT823">
        <v>193</v>
      </c>
      <c r="CU823">
        <v>329</v>
      </c>
      <c r="CV823">
        <v>59</v>
      </c>
      <c r="CW823">
        <v>1.8813559322033899</v>
      </c>
      <c r="CX823">
        <v>17083</v>
      </c>
      <c r="CY823">
        <v>0.30570000000000003</v>
      </c>
      <c r="DG823">
        <v>60</v>
      </c>
    </row>
    <row r="824" spans="85:112" x14ac:dyDescent="0.25">
      <c r="CG824" t="s">
        <v>639</v>
      </c>
      <c r="CH824" t="s">
        <v>3</v>
      </c>
      <c r="CI824" t="s">
        <v>96</v>
      </c>
      <c r="CJ824">
        <v>46113</v>
      </c>
      <c r="CK824">
        <v>1</v>
      </c>
      <c r="CL824">
        <v>1</v>
      </c>
      <c r="CN824">
        <v>1</v>
      </c>
      <c r="CP824">
        <v>1.5277777777777779E-3</v>
      </c>
      <c r="CQ824">
        <v>1.5277777777777779E-3</v>
      </c>
      <c r="CR824">
        <v>0.27721064814814816</v>
      </c>
      <c r="CS824">
        <v>7.3275462962962959E-2</v>
      </c>
      <c r="CT824">
        <v>93</v>
      </c>
      <c r="CU824">
        <v>161</v>
      </c>
      <c r="CV824">
        <v>35</v>
      </c>
      <c r="CW824" t="s">
        <v>684</v>
      </c>
      <c r="CX824">
        <v>19952</v>
      </c>
      <c r="CY824">
        <v>0.37630000000000002</v>
      </c>
      <c r="CZ824">
        <v>3</v>
      </c>
      <c r="DA824">
        <v>8.5699999999999998E-2</v>
      </c>
      <c r="DB824">
        <v>4623</v>
      </c>
      <c r="DC824">
        <v>1541</v>
      </c>
      <c r="DD824">
        <v>1200</v>
      </c>
      <c r="DE824">
        <v>0.2596</v>
      </c>
      <c r="DG824">
        <v>60</v>
      </c>
      <c r="DH824">
        <v>1200</v>
      </c>
    </row>
    <row r="825" spans="85:112" x14ac:dyDescent="0.25">
      <c r="CG825" t="s">
        <v>639</v>
      </c>
      <c r="CH825" t="s">
        <v>3</v>
      </c>
      <c r="CI825" t="s">
        <v>29</v>
      </c>
      <c r="CJ825">
        <v>46133</v>
      </c>
      <c r="CK825">
        <v>1</v>
      </c>
      <c r="CL825">
        <v>1</v>
      </c>
      <c r="CN825">
        <v>1</v>
      </c>
      <c r="CP825">
        <v>2.5000000000000001E-3</v>
      </c>
      <c r="CQ825">
        <v>2.5000000000000001E-3</v>
      </c>
      <c r="CR825">
        <v>0.25633101851851853</v>
      </c>
      <c r="CS825">
        <v>0.14233796296296297</v>
      </c>
      <c r="CT825">
        <v>134</v>
      </c>
      <c r="CU825">
        <v>274</v>
      </c>
      <c r="CV825">
        <v>44</v>
      </c>
      <c r="CW825" t="s">
        <v>791</v>
      </c>
      <c r="CX825">
        <v>17624</v>
      </c>
      <c r="CY825">
        <v>0.32840000000000003</v>
      </c>
      <c r="DG825">
        <v>60</v>
      </c>
    </row>
    <row r="826" spans="85:112" x14ac:dyDescent="0.25">
      <c r="CG826" t="s">
        <v>639</v>
      </c>
      <c r="CH826" t="s">
        <v>3</v>
      </c>
      <c r="CI826" t="s">
        <v>79</v>
      </c>
      <c r="CJ826">
        <v>46113</v>
      </c>
      <c r="CK826">
        <v>1</v>
      </c>
      <c r="CL826">
        <v>1</v>
      </c>
      <c r="CM826">
        <v>1</v>
      </c>
      <c r="CP826">
        <v>4.8495370370370368E-3</v>
      </c>
      <c r="CQ826">
        <v>4.8495370370370368E-3</v>
      </c>
      <c r="CR826">
        <v>0.2832175925925926</v>
      </c>
      <c r="CS826">
        <v>9.5138888888888884E-2</v>
      </c>
      <c r="CT826">
        <v>90</v>
      </c>
      <c r="CU826">
        <v>161</v>
      </c>
      <c r="CV826">
        <v>34</v>
      </c>
      <c r="CW826" t="s">
        <v>733</v>
      </c>
      <c r="CX826">
        <v>35683</v>
      </c>
      <c r="CY826">
        <v>0.37780000000000002</v>
      </c>
      <c r="CZ826">
        <v>7</v>
      </c>
      <c r="DA826">
        <v>0.2059</v>
      </c>
      <c r="DB826">
        <v>18320</v>
      </c>
      <c r="DC826">
        <v>2617</v>
      </c>
      <c r="DD826">
        <v>11250</v>
      </c>
      <c r="DE826">
        <v>0.61409999999999998</v>
      </c>
      <c r="DG826">
        <v>60</v>
      </c>
      <c r="DH826">
        <v>3750</v>
      </c>
    </row>
    <row r="827" spans="85:112" x14ac:dyDescent="0.25">
      <c r="CG827" t="s">
        <v>639</v>
      </c>
      <c r="CH827" t="s">
        <v>125</v>
      </c>
      <c r="CI827" t="s">
        <v>18</v>
      </c>
      <c r="CJ827">
        <v>46119</v>
      </c>
      <c r="CK827">
        <v>1</v>
      </c>
      <c r="CL827">
        <v>1</v>
      </c>
      <c r="CP827">
        <v>3.8773148148148148E-3</v>
      </c>
      <c r="CQ827">
        <v>3.8773148148148148E-3</v>
      </c>
      <c r="CR827">
        <v>0.25836805555555553</v>
      </c>
      <c r="CS827">
        <v>0.1032175925925926</v>
      </c>
      <c r="CT827">
        <v>166</v>
      </c>
      <c r="CU827">
        <v>281</v>
      </c>
      <c r="CV827">
        <v>10</v>
      </c>
      <c r="CW827">
        <v>1.4</v>
      </c>
      <c r="CX827">
        <v>29486</v>
      </c>
      <c r="CY827">
        <v>6.0199999999999997E-2</v>
      </c>
      <c r="DG827">
        <v>58</v>
      </c>
    </row>
    <row r="828" spans="85:112" x14ac:dyDescent="0.25">
      <c r="CG828" t="s">
        <v>639</v>
      </c>
      <c r="CH828" t="s">
        <v>125</v>
      </c>
      <c r="CI828" t="s">
        <v>18</v>
      </c>
      <c r="CJ828">
        <v>46126</v>
      </c>
      <c r="CK828">
        <v>1</v>
      </c>
      <c r="CL828">
        <v>1</v>
      </c>
      <c r="CM828">
        <v>1</v>
      </c>
      <c r="CP828">
        <v>7.8240740740740736E-3</v>
      </c>
      <c r="CQ828">
        <v>7.8240740740740736E-3</v>
      </c>
      <c r="CR828">
        <v>0.27083333333333331</v>
      </c>
      <c r="CS828">
        <v>0.11329861111111111</v>
      </c>
      <c r="CT828">
        <v>170</v>
      </c>
      <c r="CU828">
        <v>337</v>
      </c>
      <c r="CV828">
        <v>12</v>
      </c>
      <c r="CW828" t="s">
        <v>679</v>
      </c>
      <c r="CX828">
        <v>37194</v>
      </c>
      <c r="CY828">
        <v>7.0599999999999996E-2</v>
      </c>
      <c r="DG828">
        <v>58</v>
      </c>
    </row>
    <row r="829" spans="85:112" x14ac:dyDescent="0.25">
      <c r="CG829" t="s">
        <v>639</v>
      </c>
      <c r="CH829" t="s">
        <v>125</v>
      </c>
      <c r="CI829" t="s">
        <v>60</v>
      </c>
      <c r="CJ829">
        <v>46119</v>
      </c>
      <c r="CK829">
        <v>1</v>
      </c>
      <c r="CL829">
        <v>1</v>
      </c>
      <c r="CM829">
        <v>1</v>
      </c>
      <c r="CP829">
        <v>1.8148148148148149E-2</v>
      </c>
      <c r="CQ829">
        <v>1.8148148148148149E-2</v>
      </c>
      <c r="CR829">
        <v>0.22416666666666665</v>
      </c>
      <c r="CS829">
        <v>9.7442129629629629E-2</v>
      </c>
      <c r="CT829">
        <v>96</v>
      </c>
      <c r="CU829">
        <v>124</v>
      </c>
      <c r="CV829">
        <v>5</v>
      </c>
      <c r="CW829">
        <v>1.4</v>
      </c>
      <c r="CX829">
        <v>9862</v>
      </c>
      <c r="CY829">
        <v>5.21E-2</v>
      </c>
      <c r="DG829">
        <v>58</v>
      </c>
    </row>
    <row r="830" spans="85:112" x14ac:dyDescent="0.25">
      <c r="CG830" t="s">
        <v>639</v>
      </c>
      <c r="CH830" t="s">
        <v>125</v>
      </c>
      <c r="CI830" t="s">
        <v>61</v>
      </c>
      <c r="CJ830">
        <v>46118</v>
      </c>
      <c r="CK830">
        <v>1</v>
      </c>
      <c r="CL830">
        <v>1</v>
      </c>
      <c r="CO830">
        <v>1</v>
      </c>
      <c r="CP830">
        <v>0</v>
      </c>
      <c r="CQ830">
        <v>0</v>
      </c>
      <c r="CR830">
        <v>0</v>
      </c>
      <c r="CS830">
        <v>0</v>
      </c>
      <c r="DG830">
        <v>58</v>
      </c>
    </row>
    <row r="831" spans="85:112" x14ac:dyDescent="0.25">
      <c r="CG831" t="s">
        <v>639</v>
      </c>
      <c r="CH831" t="s">
        <v>125</v>
      </c>
      <c r="CI831" t="s">
        <v>61</v>
      </c>
      <c r="CJ831">
        <v>46135</v>
      </c>
      <c r="CK831">
        <v>1</v>
      </c>
      <c r="CL831">
        <v>1</v>
      </c>
      <c r="CM831">
        <v>1</v>
      </c>
      <c r="CP831">
        <v>8.3217592592592596E-3</v>
      </c>
      <c r="CQ831">
        <v>8.3217592592592596E-3</v>
      </c>
      <c r="CR831">
        <v>0.20821759259259259</v>
      </c>
      <c r="CS831">
        <v>0.13380787037037037</v>
      </c>
      <c r="CT831">
        <v>86</v>
      </c>
      <c r="CU831">
        <v>195</v>
      </c>
      <c r="CV831">
        <v>17</v>
      </c>
      <c r="CW831" t="s">
        <v>787</v>
      </c>
      <c r="CX831">
        <v>68796</v>
      </c>
      <c r="CY831">
        <v>0.19769999999999999</v>
      </c>
      <c r="DG831">
        <v>58</v>
      </c>
    </row>
    <row r="832" spans="85:112" x14ac:dyDescent="0.25">
      <c r="CG832" t="s">
        <v>639</v>
      </c>
      <c r="CH832" t="s">
        <v>125</v>
      </c>
      <c r="CI832" t="s">
        <v>61</v>
      </c>
      <c r="CJ832">
        <v>46136</v>
      </c>
      <c r="CK832">
        <v>1</v>
      </c>
      <c r="CL832">
        <v>1</v>
      </c>
      <c r="CM832">
        <v>1</v>
      </c>
      <c r="CP832">
        <v>8.6458333333333335E-3</v>
      </c>
      <c r="CQ832">
        <v>8.6458333333333335E-3</v>
      </c>
      <c r="CR832">
        <v>0.19766203703703702</v>
      </c>
      <c r="CS832">
        <v>0.1310763888888889</v>
      </c>
      <c r="CT832">
        <v>85</v>
      </c>
      <c r="CU832">
        <v>188</v>
      </c>
      <c r="CV832">
        <v>19</v>
      </c>
      <c r="CW832" t="s">
        <v>955</v>
      </c>
      <c r="CX832">
        <v>41119</v>
      </c>
      <c r="CY832">
        <v>0.2235</v>
      </c>
      <c r="DG832">
        <v>58</v>
      </c>
    </row>
    <row r="833" spans="85:112" x14ac:dyDescent="0.25">
      <c r="CG833" t="s">
        <v>639</v>
      </c>
      <c r="CH833" t="s">
        <v>125</v>
      </c>
      <c r="CI833" t="s">
        <v>72</v>
      </c>
      <c r="CJ833">
        <v>46113</v>
      </c>
      <c r="CK833">
        <v>1</v>
      </c>
      <c r="CL833">
        <v>1</v>
      </c>
      <c r="CM833">
        <v>1</v>
      </c>
      <c r="CP833">
        <v>9.9652777777777778E-3</v>
      </c>
      <c r="CQ833">
        <v>9.9652777777777778E-3</v>
      </c>
      <c r="CR833">
        <v>0.24333333333333335</v>
      </c>
      <c r="CS833">
        <v>9.3449074074074073E-2</v>
      </c>
      <c r="CT833">
        <v>149</v>
      </c>
      <c r="CU833">
        <v>242</v>
      </c>
      <c r="CV833">
        <v>27</v>
      </c>
      <c r="CW833" t="s">
        <v>834</v>
      </c>
      <c r="CX833">
        <v>34646</v>
      </c>
      <c r="CY833">
        <v>0.1812</v>
      </c>
      <c r="CZ833">
        <v>5</v>
      </c>
      <c r="DA833">
        <v>0.1852</v>
      </c>
      <c r="DB833">
        <v>5963</v>
      </c>
      <c r="DC833">
        <v>1193</v>
      </c>
      <c r="DD833">
        <v>4988</v>
      </c>
      <c r="DE833">
        <v>0.83650000000000002</v>
      </c>
      <c r="DF833">
        <v>0.1053</v>
      </c>
      <c r="DG833">
        <v>58</v>
      </c>
      <c r="DH833">
        <v>1663</v>
      </c>
    </row>
    <row r="834" spans="85:112" x14ac:dyDescent="0.25">
      <c r="CG834" t="s">
        <v>639</v>
      </c>
      <c r="CH834" t="s">
        <v>125</v>
      </c>
      <c r="CI834" t="s">
        <v>12</v>
      </c>
      <c r="CJ834">
        <v>46135</v>
      </c>
      <c r="CK834">
        <v>1</v>
      </c>
      <c r="CL834">
        <v>1</v>
      </c>
      <c r="CM834">
        <v>1</v>
      </c>
      <c r="CP834">
        <v>8.7673611111111105E-2</v>
      </c>
      <c r="CQ834">
        <v>8.7673611111111105E-2</v>
      </c>
      <c r="CR834">
        <v>0.10543981481481482</v>
      </c>
      <c r="CS834">
        <v>0.16034722222222222</v>
      </c>
      <c r="CT834">
        <v>80</v>
      </c>
      <c r="CU834">
        <v>197</v>
      </c>
      <c r="CV834">
        <v>12</v>
      </c>
      <c r="CW834" t="s">
        <v>708</v>
      </c>
      <c r="CX834">
        <v>20477</v>
      </c>
      <c r="CY834">
        <v>0.15</v>
      </c>
      <c r="DG834">
        <v>58</v>
      </c>
    </row>
    <row r="835" spans="85:112" x14ac:dyDescent="0.25">
      <c r="CG835" t="s">
        <v>639</v>
      </c>
      <c r="CH835" t="s">
        <v>125</v>
      </c>
      <c r="CI835" t="s">
        <v>122</v>
      </c>
      <c r="CJ835">
        <v>46118</v>
      </c>
      <c r="CK835">
        <v>1</v>
      </c>
      <c r="CL835">
        <v>1</v>
      </c>
      <c r="CM835">
        <v>1</v>
      </c>
      <c r="CP835">
        <v>2.4837962962962964E-2</v>
      </c>
      <c r="CQ835">
        <v>2.4837962962962964E-2</v>
      </c>
      <c r="CR835">
        <v>0.23733796296296297</v>
      </c>
      <c r="CS835">
        <v>4.1192129629629627E-2</v>
      </c>
      <c r="CT835">
        <v>63</v>
      </c>
      <c r="CU835">
        <v>232</v>
      </c>
      <c r="CV835">
        <v>15</v>
      </c>
      <c r="CW835">
        <v>2</v>
      </c>
      <c r="CX835">
        <v>15190</v>
      </c>
      <c r="CY835">
        <v>0.23810000000000001</v>
      </c>
      <c r="DG835">
        <v>58</v>
      </c>
    </row>
    <row r="836" spans="85:112" x14ac:dyDescent="0.25">
      <c r="CG836" t="s">
        <v>639</v>
      </c>
      <c r="CH836" t="s">
        <v>125</v>
      </c>
      <c r="CI836" t="s">
        <v>122</v>
      </c>
      <c r="CJ836">
        <v>46126</v>
      </c>
      <c r="CK836">
        <v>1</v>
      </c>
      <c r="CL836">
        <v>1</v>
      </c>
      <c r="CP836">
        <v>3.7731481481481483E-3</v>
      </c>
      <c r="CQ836">
        <v>3.7731481481481483E-3</v>
      </c>
      <c r="CR836">
        <v>0.24281249999999999</v>
      </c>
      <c r="CS836">
        <v>5.0949074074074077E-2</v>
      </c>
      <c r="CT836">
        <v>72</v>
      </c>
      <c r="CU836">
        <v>213</v>
      </c>
      <c r="CV836">
        <v>21</v>
      </c>
      <c r="CW836" t="s">
        <v>679</v>
      </c>
      <c r="CX836">
        <v>21502</v>
      </c>
      <c r="CY836">
        <v>0.29170000000000001</v>
      </c>
      <c r="DG836">
        <v>58</v>
      </c>
    </row>
    <row r="837" spans="85:112" x14ac:dyDescent="0.25">
      <c r="CG837" t="s">
        <v>639</v>
      </c>
      <c r="CH837" t="s">
        <v>125</v>
      </c>
      <c r="CI837" t="s">
        <v>122</v>
      </c>
      <c r="CJ837">
        <v>46135</v>
      </c>
      <c r="CK837">
        <v>1</v>
      </c>
      <c r="CL837">
        <v>1</v>
      </c>
      <c r="CM837">
        <v>1</v>
      </c>
      <c r="CP837">
        <v>7.1990740740740739E-3</v>
      </c>
      <c r="CQ837">
        <v>7.1990740740740739E-3</v>
      </c>
      <c r="CR837">
        <v>0.2069212962962963</v>
      </c>
      <c r="CS837">
        <v>0.10122685185185185</v>
      </c>
      <c r="CT837">
        <v>68</v>
      </c>
      <c r="CU837">
        <v>219</v>
      </c>
      <c r="CV837">
        <v>19</v>
      </c>
      <c r="CW837" t="s">
        <v>797</v>
      </c>
      <c r="CX837">
        <v>37244</v>
      </c>
      <c r="CY837">
        <v>0.27939999999999998</v>
      </c>
      <c r="DG837">
        <v>58</v>
      </c>
    </row>
    <row r="838" spans="85:112" x14ac:dyDescent="0.25">
      <c r="CG838" t="s">
        <v>639</v>
      </c>
      <c r="CH838" t="s">
        <v>125</v>
      </c>
      <c r="CI838" t="s">
        <v>122</v>
      </c>
      <c r="CJ838">
        <v>46136</v>
      </c>
      <c r="CK838">
        <v>1</v>
      </c>
      <c r="CL838">
        <v>1</v>
      </c>
      <c r="CM838">
        <v>1</v>
      </c>
      <c r="CP838">
        <v>1.6446759259259258E-2</v>
      </c>
      <c r="CQ838">
        <v>1.6446759259259258E-2</v>
      </c>
      <c r="CR838">
        <v>0.17349537037037038</v>
      </c>
      <c r="CS838">
        <v>0.13774305555555555</v>
      </c>
      <c r="CT838">
        <v>44</v>
      </c>
      <c r="CU838">
        <v>215</v>
      </c>
      <c r="CV838">
        <v>13</v>
      </c>
      <c r="CW838" t="s">
        <v>716</v>
      </c>
      <c r="CX838">
        <v>37038</v>
      </c>
      <c r="CY838">
        <v>0.29549999999999998</v>
      </c>
      <c r="DG838">
        <v>58</v>
      </c>
    </row>
    <row r="839" spans="85:112" x14ac:dyDescent="0.25">
      <c r="CG839" t="s">
        <v>639</v>
      </c>
      <c r="CH839" t="s">
        <v>125</v>
      </c>
      <c r="CI839" t="s">
        <v>75</v>
      </c>
      <c r="CJ839">
        <v>46118</v>
      </c>
      <c r="CK839">
        <v>1</v>
      </c>
      <c r="CL839">
        <v>1</v>
      </c>
      <c r="CM839">
        <v>1</v>
      </c>
      <c r="CP839">
        <v>2.8807870370370369E-2</v>
      </c>
      <c r="CQ839">
        <v>2.8807870370370369E-2</v>
      </c>
      <c r="CR839">
        <v>0.27111111111111114</v>
      </c>
      <c r="CS839">
        <v>5.5983796296296295E-2</v>
      </c>
      <c r="CT839">
        <v>145</v>
      </c>
      <c r="CU839">
        <v>266</v>
      </c>
      <c r="CV839">
        <v>24</v>
      </c>
      <c r="CW839">
        <v>2.75</v>
      </c>
      <c r="CX839">
        <v>15575</v>
      </c>
      <c r="CY839">
        <v>0.16550000000000001</v>
      </c>
      <c r="DG839">
        <v>58</v>
      </c>
    </row>
    <row r="840" spans="85:112" x14ac:dyDescent="0.25">
      <c r="CG840" t="s">
        <v>639</v>
      </c>
      <c r="CH840" t="s">
        <v>125</v>
      </c>
      <c r="CI840" t="s">
        <v>75</v>
      </c>
      <c r="CJ840">
        <v>46136</v>
      </c>
      <c r="CK840">
        <v>1</v>
      </c>
      <c r="CL840">
        <v>1</v>
      </c>
      <c r="CM840">
        <v>1</v>
      </c>
      <c r="CP840">
        <v>5.3888888888888889E-2</v>
      </c>
      <c r="CQ840">
        <v>5.3888888888888889E-2</v>
      </c>
      <c r="CR840">
        <v>0.16134259259259259</v>
      </c>
      <c r="CS840">
        <v>0.11863425925925926</v>
      </c>
      <c r="CT840">
        <v>70</v>
      </c>
      <c r="CU840">
        <v>151</v>
      </c>
      <c r="CV840">
        <v>7</v>
      </c>
      <c r="CW840" t="s">
        <v>684</v>
      </c>
      <c r="CX840">
        <v>16813</v>
      </c>
      <c r="CY840">
        <v>0.1</v>
      </c>
      <c r="DG840">
        <v>58</v>
      </c>
    </row>
    <row r="841" spans="85:112" x14ac:dyDescent="0.25">
      <c r="CG841" t="s">
        <v>639</v>
      </c>
      <c r="CH841" t="s">
        <v>125</v>
      </c>
      <c r="CI841" t="s">
        <v>59</v>
      </c>
      <c r="CJ841">
        <v>46119</v>
      </c>
      <c r="CK841">
        <v>1</v>
      </c>
      <c r="CL841">
        <v>1</v>
      </c>
      <c r="CM841">
        <v>1</v>
      </c>
      <c r="CP841">
        <v>1.6724537037037038E-2</v>
      </c>
      <c r="CQ841">
        <v>1.6724537037037038E-2</v>
      </c>
      <c r="CR841">
        <v>0.24424768518518519</v>
      </c>
      <c r="CS841">
        <v>0.12189814814814814</v>
      </c>
      <c r="CT841">
        <v>278</v>
      </c>
      <c r="CU841">
        <v>391</v>
      </c>
      <c r="CV841">
        <v>21</v>
      </c>
      <c r="CW841" t="s">
        <v>850</v>
      </c>
      <c r="CX841">
        <v>30120</v>
      </c>
      <c r="CY841">
        <v>7.5499999999999998E-2</v>
      </c>
      <c r="DG841">
        <v>58</v>
      </c>
    </row>
    <row r="842" spans="85:112" x14ac:dyDescent="0.25">
      <c r="CG842" t="s">
        <v>639</v>
      </c>
      <c r="CH842" t="s">
        <v>2</v>
      </c>
      <c r="CI842" t="s">
        <v>42</v>
      </c>
      <c r="CJ842">
        <v>46136</v>
      </c>
      <c r="CK842">
        <v>1</v>
      </c>
      <c r="CL842">
        <v>1</v>
      </c>
      <c r="CM842">
        <v>1</v>
      </c>
      <c r="CP842">
        <v>8.9930555555555562E-3</v>
      </c>
      <c r="CQ842">
        <v>8.9930555555555562E-3</v>
      </c>
      <c r="CR842">
        <v>0.13131944444444443</v>
      </c>
      <c r="CS842">
        <v>0.12262731481481481</v>
      </c>
      <c r="CT842">
        <v>63</v>
      </c>
      <c r="CU842">
        <v>88</v>
      </c>
      <c r="CV842">
        <v>13</v>
      </c>
      <c r="CW842" t="s">
        <v>716</v>
      </c>
      <c r="CX842">
        <v>30325</v>
      </c>
      <c r="CY842">
        <v>0.20630000000000001</v>
      </c>
      <c r="DG842">
        <v>58</v>
      </c>
    </row>
    <row r="843" spans="85:112" x14ac:dyDescent="0.25">
      <c r="CG843" t="s">
        <v>639</v>
      </c>
      <c r="CH843" t="s">
        <v>2</v>
      </c>
      <c r="CI843" t="s">
        <v>50</v>
      </c>
      <c r="CJ843">
        <v>46132</v>
      </c>
      <c r="CK843">
        <v>1</v>
      </c>
      <c r="CL843">
        <v>1</v>
      </c>
      <c r="CM843">
        <v>1</v>
      </c>
      <c r="CP843">
        <v>5.185185185185185E-3</v>
      </c>
      <c r="CQ843">
        <v>5.185185185185185E-3</v>
      </c>
      <c r="CR843">
        <v>0.21724537037037037</v>
      </c>
      <c r="CS843">
        <v>0.11268518518518518</v>
      </c>
      <c r="CT843">
        <v>109</v>
      </c>
      <c r="CU843">
        <v>156</v>
      </c>
      <c r="CV843">
        <v>11</v>
      </c>
      <c r="CW843" t="s">
        <v>857</v>
      </c>
      <c r="CX843">
        <v>26661</v>
      </c>
      <c r="CY843">
        <v>0.1009</v>
      </c>
      <c r="DG843">
        <v>58</v>
      </c>
    </row>
    <row r="844" spans="85:112" x14ac:dyDescent="0.25">
      <c r="CG844" t="s">
        <v>639</v>
      </c>
      <c r="CH844" t="s">
        <v>2</v>
      </c>
      <c r="CI844" t="s">
        <v>50</v>
      </c>
      <c r="CJ844">
        <v>46136</v>
      </c>
      <c r="CK844">
        <v>1</v>
      </c>
      <c r="CL844">
        <v>1</v>
      </c>
      <c r="CM844">
        <v>1</v>
      </c>
      <c r="CP844">
        <v>7.4305555555555557E-3</v>
      </c>
      <c r="CQ844">
        <v>7.4305555555555557E-3</v>
      </c>
      <c r="CR844">
        <v>0.19438657407407409</v>
      </c>
      <c r="CS844">
        <v>0.12785879629629629</v>
      </c>
      <c r="CT844">
        <v>77</v>
      </c>
      <c r="CU844">
        <v>115</v>
      </c>
      <c r="CV844">
        <v>5</v>
      </c>
      <c r="CW844">
        <v>1.8</v>
      </c>
      <c r="CX844">
        <v>6828</v>
      </c>
      <c r="CY844">
        <v>6.4899999999999999E-2</v>
      </c>
      <c r="DG844">
        <v>58</v>
      </c>
    </row>
    <row r="845" spans="85:112" x14ac:dyDescent="0.25">
      <c r="CG845" t="s">
        <v>639</v>
      </c>
      <c r="CH845" t="s">
        <v>2</v>
      </c>
      <c r="CI845" t="s">
        <v>25</v>
      </c>
      <c r="CJ845">
        <v>46132</v>
      </c>
      <c r="CK845">
        <v>1</v>
      </c>
      <c r="CL845">
        <v>1</v>
      </c>
      <c r="CM845">
        <v>1</v>
      </c>
      <c r="CP845">
        <v>0.14430555555555555</v>
      </c>
      <c r="CQ845">
        <v>0.14430555555555555</v>
      </c>
      <c r="CR845">
        <v>0.10195601851851852</v>
      </c>
      <c r="CS845">
        <v>0.10415509259259259</v>
      </c>
      <c r="CT845">
        <v>42</v>
      </c>
      <c r="CU845">
        <v>68</v>
      </c>
      <c r="CV845">
        <v>8</v>
      </c>
      <c r="CW845">
        <v>1.375</v>
      </c>
      <c r="CX845">
        <v>27910</v>
      </c>
      <c r="CY845">
        <v>0.1905</v>
      </c>
      <c r="DG845">
        <v>58</v>
      </c>
    </row>
    <row r="846" spans="85:112" x14ac:dyDescent="0.25">
      <c r="CG846" t="s">
        <v>639</v>
      </c>
      <c r="CH846" t="s">
        <v>7</v>
      </c>
      <c r="CI846" t="s">
        <v>495</v>
      </c>
      <c r="CJ846">
        <v>46140</v>
      </c>
      <c r="CK846">
        <v>1</v>
      </c>
      <c r="CL846">
        <v>1</v>
      </c>
      <c r="CM846">
        <v>1</v>
      </c>
      <c r="CP846">
        <v>5.1273148148148146E-3</v>
      </c>
      <c r="CQ846">
        <v>5.1273148148148146E-3</v>
      </c>
      <c r="CR846">
        <v>0.13811342592592593</v>
      </c>
      <c r="CS846">
        <v>0.20403935185185185</v>
      </c>
      <c r="CT846">
        <v>134</v>
      </c>
      <c r="CU846">
        <v>283</v>
      </c>
      <c r="CV846">
        <v>34</v>
      </c>
      <c r="CW846" t="s">
        <v>1049</v>
      </c>
      <c r="CX846">
        <v>23556</v>
      </c>
      <c r="CY846">
        <v>0.25369999999999998</v>
      </c>
      <c r="CZ846">
        <v>1</v>
      </c>
      <c r="DA846">
        <v>2.9399999999999999E-2</v>
      </c>
      <c r="DB846">
        <v>600</v>
      </c>
      <c r="DC846">
        <v>600</v>
      </c>
      <c r="DG846">
        <v>58</v>
      </c>
    </row>
    <row r="847" spans="85:112" x14ac:dyDescent="0.25">
      <c r="CG847" t="s">
        <v>639</v>
      </c>
      <c r="CH847" t="s">
        <v>3</v>
      </c>
      <c r="CI847" t="s">
        <v>85</v>
      </c>
      <c r="CJ847">
        <v>46140</v>
      </c>
      <c r="CK847">
        <v>1</v>
      </c>
      <c r="CL847">
        <v>1</v>
      </c>
      <c r="CM847">
        <v>1</v>
      </c>
      <c r="CP847">
        <v>6.122685185185185E-3</v>
      </c>
      <c r="CQ847">
        <v>6.122685185185185E-3</v>
      </c>
      <c r="CR847">
        <v>0.20270833333333332</v>
      </c>
      <c r="CS847">
        <v>0.12899305555555557</v>
      </c>
      <c r="CT847">
        <v>98</v>
      </c>
      <c r="CU847">
        <v>225</v>
      </c>
      <c r="CV847">
        <v>30</v>
      </c>
      <c r="CW847" t="s">
        <v>1090</v>
      </c>
      <c r="CX847">
        <v>16944</v>
      </c>
      <c r="CY847">
        <v>0.30609999999999998</v>
      </c>
      <c r="DG847">
        <v>58</v>
      </c>
    </row>
    <row r="848" spans="85:112" x14ac:dyDescent="0.25">
      <c r="CG848" t="s">
        <v>639</v>
      </c>
      <c r="CH848" t="s">
        <v>3</v>
      </c>
      <c r="CI848" t="s">
        <v>85</v>
      </c>
      <c r="CJ848">
        <v>46142</v>
      </c>
      <c r="CK848">
        <v>1</v>
      </c>
      <c r="CL848">
        <v>1</v>
      </c>
      <c r="CM848">
        <v>1</v>
      </c>
      <c r="CP848">
        <v>1.0150462962962964E-2</v>
      </c>
      <c r="CQ848">
        <v>1.0150462962962964E-2</v>
      </c>
      <c r="CR848">
        <v>0.1829861111111111</v>
      </c>
      <c r="CS848">
        <v>0.19753472222222221</v>
      </c>
      <c r="CT848">
        <v>80</v>
      </c>
      <c r="CU848">
        <v>231</v>
      </c>
      <c r="CV848">
        <v>24</v>
      </c>
      <c r="CW848" t="s">
        <v>736</v>
      </c>
      <c r="CX848">
        <v>24366</v>
      </c>
      <c r="CY848">
        <v>0.3</v>
      </c>
      <c r="DG848">
        <v>58</v>
      </c>
    </row>
    <row r="849" spans="85:111" x14ac:dyDescent="0.25">
      <c r="CG849" t="s">
        <v>639</v>
      </c>
      <c r="CH849" t="s">
        <v>3</v>
      </c>
      <c r="CI849" t="s">
        <v>564</v>
      </c>
      <c r="CJ849">
        <v>46121</v>
      </c>
      <c r="CK849">
        <v>1</v>
      </c>
      <c r="CL849">
        <v>1</v>
      </c>
      <c r="CM849">
        <v>1</v>
      </c>
      <c r="CP849">
        <v>2.0034722222222221E-2</v>
      </c>
      <c r="CQ849">
        <v>2.0034722222222221E-2</v>
      </c>
      <c r="CR849">
        <v>0.34337962962962965</v>
      </c>
      <c r="CS849">
        <v>7.2418981481481487E-2</v>
      </c>
      <c r="CT849">
        <v>143</v>
      </c>
      <c r="CU849">
        <v>261</v>
      </c>
      <c r="CV849">
        <v>24</v>
      </c>
      <c r="CW849" t="s">
        <v>736</v>
      </c>
      <c r="CX849">
        <v>29960</v>
      </c>
      <c r="CY849">
        <v>0.1678</v>
      </c>
      <c r="CZ849">
        <v>2</v>
      </c>
      <c r="DA849">
        <v>8.3299999999999999E-2</v>
      </c>
      <c r="DB849">
        <v>790</v>
      </c>
      <c r="DC849">
        <v>395</v>
      </c>
      <c r="DG849">
        <v>58</v>
      </c>
    </row>
    <row r="850" spans="85:111" x14ac:dyDescent="0.25">
      <c r="CG850" t="s">
        <v>639</v>
      </c>
      <c r="CH850" t="s">
        <v>3</v>
      </c>
      <c r="CI850" t="s">
        <v>68</v>
      </c>
      <c r="CJ850">
        <v>46142</v>
      </c>
      <c r="CK850">
        <v>1</v>
      </c>
      <c r="CL850">
        <v>1</v>
      </c>
      <c r="CM850">
        <v>1</v>
      </c>
      <c r="CP850">
        <v>9.0162037037037034E-3</v>
      </c>
      <c r="CQ850">
        <v>9.0162037037037034E-3</v>
      </c>
      <c r="CR850">
        <v>0.16688657407407406</v>
      </c>
      <c r="CS850">
        <v>0.12833333333333333</v>
      </c>
      <c r="CT850">
        <v>71</v>
      </c>
      <c r="CU850">
        <v>148</v>
      </c>
      <c r="CV850">
        <v>24</v>
      </c>
      <c r="CW850" t="s">
        <v>736</v>
      </c>
      <c r="CX850">
        <v>32912</v>
      </c>
      <c r="CY850">
        <v>0.33800000000000002</v>
      </c>
      <c r="DG850">
        <v>58</v>
      </c>
    </row>
    <row r="851" spans="85:111" x14ac:dyDescent="0.25">
      <c r="CG851" t="s">
        <v>639</v>
      </c>
      <c r="CH851" t="s">
        <v>3</v>
      </c>
      <c r="CI851" t="s">
        <v>29</v>
      </c>
      <c r="CJ851">
        <v>46140</v>
      </c>
      <c r="CK851">
        <v>1</v>
      </c>
      <c r="CL851">
        <v>1</v>
      </c>
      <c r="CM851">
        <v>1</v>
      </c>
      <c r="CP851">
        <v>6.2615740740740739E-3</v>
      </c>
      <c r="CQ851">
        <v>6.2615740740740739E-3</v>
      </c>
      <c r="CR851">
        <v>0.18898148148148147</v>
      </c>
      <c r="CS851">
        <v>0.11769675925925926</v>
      </c>
      <c r="CT851">
        <v>108</v>
      </c>
      <c r="CU851">
        <v>209</v>
      </c>
      <c r="CV851">
        <v>23</v>
      </c>
      <c r="CW851" t="s">
        <v>900</v>
      </c>
      <c r="CX851">
        <v>15121</v>
      </c>
      <c r="CY851">
        <v>0.21299999999999999</v>
      </c>
      <c r="DG851">
        <v>58</v>
      </c>
    </row>
    <row r="852" spans="85:111" x14ac:dyDescent="0.25">
      <c r="CG852" t="s">
        <v>639</v>
      </c>
      <c r="CH852" t="s">
        <v>3</v>
      </c>
      <c r="CI852" t="s">
        <v>79</v>
      </c>
      <c r="CJ852">
        <v>46140</v>
      </c>
      <c r="CK852">
        <v>1</v>
      </c>
      <c r="CL852">
        <v>1</v>
      </c>
      <c r="CM852">
        <v>1</v>
      </c>
      <c r="CP852">
        <v>9.5833333333333326E-3</v>
      </c>
      <c r="CQ852">
        <v>9.5833333333333326E-3</v>
      </c>
      <c r="CR852">
        <v>0.15633101851851852</v>
      </c>
      <c r="CS852">
        <v>0.18048611111111112</v>
      </c>
      <c r="CT852">
        <v>91</v>
      </c>
      <c r="CU852">
        <v>216</v>
      </c>
      <c r="CV852">
        <v>23</v>
      </c>
      <c r="CW852" t="s">
        <v>753</v>
      </c>
      <c r="CX852">
        <v>25141</v>
      </c>
      <c r="CY852">
        <v>0.25269999999999998</v>
      </c>
      <c r="DG852">
        <v>58</v>
      </c>
    </row>
    <row r="853" spans="85:111" x14ac:dyDescent="0.25">
      <c r="CG853" t="s">
        <v>639</v>
      </c>
      <c r="CH853" t="s">
        <v>125</v>
      </c>
      <c r="CI853" t="s">
        <v>18</v>
      </c>
      <c r="CJ853">
        <v>46127</v>
      </c>
      <c r="CK853">
        <v>1</v>
      </c>
      <c r="CL853">
        <v>1</v>
      </c>
      <c r="CP853">
        <v>3.5300925925925925E-3</v>
      </c>
      <c r="CQ853">
        <v>3.5300925925925925E-3</v>
      </c>
      <c r="CR853">
        <v>0.21844907407407407</v>
      </c>
      <c r="CS853">
        <v>0.11866898148148149</v>
      </c>
      <c r="CT853">
        <v>130</v>
      </c>
      <c r="CU853">
        <v>259</v>
      </c>
      <c r="CV853">
        <v>16</v>
      </c>
      <c r="CW853">
        <v>1.375</v>
      </c>
      <c r="CX853">
        <v>43782</v>
      </c>
      <c r="CY853">
        <v>0.1231</v>
      </c>
      <c r="DG853">
        <v>56</v>
      </c>
    </row>
    <row r="854" spans="85:111" x14ac:dyDescent="0.25">
      <c r="CG854" t="s">
        <v>639</v>
      </c>
      <c r="CH854" t="s">
        <v>125</v>
      </c>
      <c r="CI854" t="s">
        <v>18</v>
      </c>
      <c r="CJ854">
        <v>46140</v>
      </c>
      <c r="CK854">
        <v>1</v>
      </c>
      <c r="CL854">
        <v>1</v>
      </c>
      <c r="CO854">
        <v>1</v>
      </c>
      <c r="CP854">
        <v>0</v>
      </c>
      <c r="CQ854">
        <v>0</v>
      </c>
      <c r="CR854">
        <v>0</v>
      </c>
      <c r="CS854">
        <v>0</v>
      </c>
      <c r="DG854">
        <v>56</v>
      </c>
    </row>
    <row r="855" spans="85:111" x14ac:dyDescent="0.25">
      <c r="CG855" t="s">
        <v>639</v>
      </c>
      <c r="CH855" t="s">
        <v>125</v>
      </c>
      <c r="CI855" t="s">
        <v>60</v>
      </c>
      <c r="CJ855">
        <v>46120</v>
      </c>
      <c r="CK855">
        <v>1</v>
      </c>
      <c r="CL855">
        <v>1</v>
      </c>
      <c r="CM855">
        <v>1</v>
      </c>
      <c r="CP855">
        <v>1.6747685185185185E-2</v>
      </c>
      <c r="CQ855">
        <v>1.6747685185185185E-2</v>
      </c>
      <c r="CR855">
        <v>0.22442129629629629</v>
      </c>
      <c r="CS855">
        <v>8.188657407407407E-2</v>
      </c>
      <c r="CT855">
        <v>91</v>
      </c>
      <c r="CU855">
        <v>120</v>
      </c>
      <c r="CV855">
        <v>4</v>
      </c>
      <c r="CW855">
        <v>1.75</v>
      </c>
      <c r="CX855">
        <v>52488</v>
      </c>
      <c r="CY855">
        <v>4.3999999999999997E-2</v>
      </c>
      <c r="DG855">
        <v>56</v>
      </c>
    </row>
    <row r="856" spans="85:111" x14ac:dyDescent="0.25">
      <c r="CG856" t="s">
        <v>639</v>
      </c>
      <c r="CH856" t="s">
        <v>125</v>
      </c>
      <c r="CI856" t="s">
        <v>60</v>
      </c>
      <c r="CJ856">
        <v>46122</v>
      </c>
      <c r="CK856">
        <v>1</v>
      </c>
      <c r="CL856">
        <v>1</v>
      </c>
      <c r="CN856">
        <v>1</v>
      </c>
      <c r="CP856">
        <v>9.2592592592592588E-5</v>
      </c>
      <c r="CQ856">
        <v>9.2592592592592588E-5</v>
      </c>
      <c r="CR856">
        <v>0.24381944444444445</v>
      </c>
      <c r="CS856">
        <v>8.1365740740740738E-2</v>
      </c>
      <c r="CT856">
        <v>101</v>
      </c>
      <c r="CU856">
        <v>110</v>
      </c>
      <c r="CV856">
        <v>4</v>
      </c>
      <c r="CW856">
        <v>1.5</v>
      </c>
      <c r="CX856">
        <v>23553</v>
      </c>
      <c r="CY856">
        <v>3.9600000000000003E-2</v>
      </c>
      <c r="DG856">
        <v>56</v>
      </c>
    </row>
    <row r="857" spans="85:111" x14ac:dyDescent="0.25">
      <c r="CG857" t="s">
        <v>639</v>
      </c>
      <c r="CH857" t="s">
        <v>125</v>
      </c>
      <c r="CI857" t="s">
        <v>61</v>
      </c>
      <c r="CJ857">
        <v>46120</v>
      </c>
      <c r="CK857">
        <v>1</v>
      </c>
      <c r="CL857">
        <v>1</v>
      </c>
      <c r="CM857">
        <v>1</v>
      </c>
      <c r="CP857">
        <v>1.0185185185185186E-2</v>
      </c>
      <c r="CQ857">
        <v>1.0185185185185186E-2</v>
      </c>
      <c r="CR857">
        <v>0.21508101851851852</v>
      </c>
      <c r="CS857">
        <v>0.11278935185185185</v>
      </c>
      <c r="CT857">
        <v>166</v>
      </c>
      <c r="CU857">
        <v>328</v>
      </c>
      <c r="CV857">
        <v>19</v>
      </c>
      <c r="CW857" t="s">
        <v>866</v>
      </c>
      <c r="CX857">
        <v>25595</v>
      </c>
      <c r="CY857">
        <v>0.1145</v>
      </c>
      <c r="DG857">
        <v>56</v>
      </c>
    </row>
    <row r="858" spans="85:111" x14ac:dyDescent="0.25">
      <c r="CG858" t="s">
        <v>639</v>
      </c>
      <c r="CH858" t="s">
        <v>125</v>
      </c>
      <c r="CI858" t="s">
        <v>61</v>
      </c>
      <c r="CJ858">
        <v>46127</v>
      </c>
      <c r="CK858">
        <v>1</v>
      </c>
      <c r="CL858">
        <v>1</v>
      </c>
      <c r="CM858">
        <v>1</v>
      </c>
      <c r="CP858">
        <v>1.8900462962962963E-2</v>
      </c>
      <c r="CQ858">
        <v>1.8900462962962963E-2</v>
      </c>
      <c r="CR858">
        <v>0.22067129629629631</v>
      </c>
      <c r="CS858">
        <v>0.1134375</v>
      </c>
      <c r="CT858">
        <v>113</v>
      </c>
      <c r="CU858">
        <v>244</v>
      </c>
      <c r="CV858">
        <v>24</v>
      </c>
      <c r="CW858" t="s">
        <v>874</v>
      </c>
      <c r="CX858">
        <v>40838</v>
      </c>
      <c r="CY858">
        <v>0.21240000000000001</v>
      </c>
      <c r="DG858">
        <v>56</v>
      </c>
    </row>
    <row r="859" spans="85:111" x14ac:dyDescent="0.25">
      <c r="CG859" t="s">
        <v>639</v>
      </c>
      <c r="CH859" t="s">
        <v>125</v>
      </c>
      <c r="CI859" t="s">
        <v>80</v>
      </c>
      <c r="CJ859">
        <v>46122</v>
      </c>
      <c r="CK859">
        <v>1</v>
      </c>
      <c r="CL859">
        <v>1</v>
      </c>
      <c r="CN859">
        <v>1</v>
      </c>
      <c r="CP859">
        <v>1.3888888888888889E-4</v>
      </c>
      <c r="CQ859">
        <v>1.3888888888888889E-4</v>
      </c>
      <c r="CR859">
        <v>0.2374074074074074</v>
      </c>
      <c r="CS859">
        <v>9.9583333333333329E-2</v>
      </c>
      <c r="CT859">
        <v>100</v>
      </c>
      <c r="CU859">
        <v>136</v>
      </c>
      <c r="CV859">
        <v>4</v>
      </c>
      <c r="CW859">
        <v>1.75</v>
      </c>
      <c r="CX859">
        <v>30206</v>
      </c>
      <c r="CY859">
        <v>0.04</v>
      </c>
      <c r="DG859">
        <v>56</v>
      </c>
    </row>
    <row r="860" spans="85:111" x14ac:dyDescent="0.25">
      <c r="CG860" t="s">
        <v>639</v>
      </c>
      <c r="CH860" t="s">
        <v>125</v>
      </c>
      <c r="CI860" t="s">
        <v>80</v>
      </c>
      <c r="CJ860">
        <v>46134</v>
      </c>
      <c r="CK860">
        <v>1</v>
      </c>
      <c r="CL860">
        <v>1</v>
      </c>
      <c r="CN860">
        <v>1</v>
      </c>
      <c r="CP860">
        <v>2.3148148148148147E-5</v>
      </c>
      <c r="CQ860">
        <v>2.3148148148148147E-5</v>
      </c>
      <c r="CR860">
        <v>0.18270833333333333</v>
      </c>
      <c r="CS860">
        <v>0.15945601851851851</v>
      </c>
      <c r="CT860">
        <v>87</v>
      </c>
      <c r="CU860">
        <v>214</v>
      </c>
      <c r="CV860">
        <v>16</v>
      </c>
      <c r="CW860">
        <v>1.6875</v>
      </c>
      <c r="CX860">
        <v>12872</v>
      </c>
      <c r="CY860">
        <v>0.18390000000000001</v>
      </c>
      <c r="DG860">
        <v>56</v>
      </c>
    </row>
    <row r="861" spans="85:111" x14ac:dyDescent="0.25">
      <c r="CG861" t="s">
        <v>639</v>
      </c>
      <c r="CH861" t="s">
        <v>125</v>
      </c>
      <c r="CI861" t="s">
        <v>80</v>
      </c>
      <c r="CJ861">
        <v>46139</v>
      </c>
      <c r="CK861">
        <v>1</v>
      </c>
      <c r="CL861">
        <v>1</v>
      </c>
      <c r="CN861">
        <v>1</v>
      </c>
      <c r="CP861">
        <v>1.1574074074074075E-4</v>
      </c>
      <c r="CQ861">
        <v>1.1574074074074075E-4</v>
      </c>
      <c r="CR861">
        <v>0.17320601851851852</v>
      </c>
      <c r="CS861">
        <v>0.16072916666666667</v>
      </c>
      <c r="CT861">
        <v>80</v>
      </c>
      <c r="CU861">
        <v>177</v>
      </c>
      <c r="CV861">
        <v>9</v>
      </c>
      <c r="CW861" t="s">
        <v>723</v>
      </c>
      <c r="CX861">
        <v>30016</v>
      </c>
      <c r="CY861">
        <v>0.1125</v>
      </c>
      <c r="DG861">
        <v>56</v>
      </c>
    </row>
    <row r="862" spans="85:111" x14ac:dyDescent="0.25">
      <c r="CG862" t="s">
        <v>639</v>
      </c>
      <c r="CH862" t="s">
        <v>125</v>
      </c>
      <c r="CI862" t="s">
        <v>72</v>
      </c>
      <c r="CJ862">
        <v>46134</v>
      </c>
      <c r="CK862">
        <v>1</v>
      </c>
      <c r="CL862">
        <v>1</v>
      </c>
      <c r="CN862">
        <v>1</v>
      </c>
      <c r="CP862">
        <v>4.3981481481481481E-4</v>
      </c>
      <c r="CQ862">
        <v>4.3981481481481481E-4</v>
      </c>
      <c r="CR862">
        <v>0.17971064814814816</v>
      </c>
      <c r="CS862">
        <v>0.15550925925925926</v>
      </c>
      <c r="CT862">
        <v>129</v>
      </c>
      <c r="CU862">
        <v>321</v>
      </c>
      <c r="CV862">
        <v>16</v>
      </c>
      <c r="CW862">
        <v>1.8125</v>
      </c>
      <c r="CX862">
        <v>33922</v>
      </c>
      <c r="CY862">
        <v>0.124</v>
      </c>
      <c r="DG862">
        <v>56</v>
      </c>
    </row>
    <row r="863" spans="85:111" x14ac:dyDescent="0.25">
      <c r="CG863" t="s">
        <v>639</v>
      </c>
      <c r="CH863" t="s">
        <v>125</v>
      </c>
      <c r="CI863" t="s">
        <v>72</v>
      </c>
      <c r="CJ863">
        <v>46139</v>
      </c>
      <c r="CK863">
        <v>1</v>
      </c>
      <c r="CL863">
        <v>1</v>
      </c>
      <c r="CN863">
        <v>1</v>
      </c>
      <c r="CP863">
        <v>3.4722222222222222E-5</v>
      </c>
      <c r="CQ863">
        <v>3.4722222222222222E-5</v>
      </c>
      <c r="CR863">
        <v>0.16809027777777777</v>
      </c>
      <c r="CS863">
        <v>0.15524305555555556</v>
      </c>
      <c r="CT863">
        <v>136</v>
      </c>
      <c r="CU863">
        <v>323</v>
      </c>
      <c r="CV863">
        <v>35</v>
      </c>
      <c r="CW863" t="s">
        <v>855</v>
      </c>
      <c r="CX863">
        <v>33524</v>
      </c>
      <c r="CY863">
        <v>0.25740000000000002</v>
      </c>
      <c r="DG863">
        <v>56</v>
      </c>
    </row>
    <row r="864" spans="85:111" x14ac:dyDescent="0.25">
      <c r="CG864" t="s">
        <v>639</v>
      </c>
      <c r="CH864" t="s">
        <v>125</v>
      </c>
      <c r="CI864" t="s">
        <v>12</v>
      </c>
      <c r="CJ864">
        <v>46122</v>
      </c>
      <c r="CK864">
        <v>1</v>
      </c>
      <c r="CL864">
        <v>1</v>
      </c>
      <c r="CN864">
        <v>1</v>
      </c>
      <c r="CP864">
        <v>1.273148148148148E-4</v>
      </c>
      <c r="CQ864">
        <v>1.273148148148148E-4</v>
      </c>
      <c r="CR864">
        <v>0.21880787037037036</v>
      </c>
      <c r="CS864">
        <v>0.12153935185185186</v>
      </c>
      <c r="CT864">
        <v>78</v>
      </c>
      <c r="CU864">
        <v>176</v>
      </c>
      <c r="CV864">
        <v>26</v>
      </c>
      <c r="CW864" t="s">
        <v>709</v>
      </c>
      <c r="CX864">
        <v>33216</v>
      </c>
      <c r="CY864">
        <v>0.33329999999999999</v>
      </c>
      <c r="DG864">
        <v>56</v>
      </c>
    </row>
    <row r="865" spans="85:112" x14ac:dyDescent="0.25">
      <c r="CG865" t="s">
        <v>639</v>
      </c>
      <c r="CH865" t="s">
        <v>125</v>
      </c>
      <c r="CI865" t="s">
        <v>12</v>
      </c>
      <c r="CJ865">
        <v>46134</v>
      </c>
      <c r="CK865">
        <v>1</v>
      </c>
      <c r="CL865">
        <v>1</v>
      </c>
      <c r="CN865">
        <v>1</v>
      </c>
      <c r="CP865">
        <v>4.6296296296296294E-5</v>
      </c>
      <c r="CQ865">
        <v>4.6296296296296294E-5</v>
      </c>
      <c r="CR865">
        <v>0.17215277777777777</v>
      </c>
      <c r="CS865">
        <v>0.18201388888888889</v>
      </c>
      <c r="CT865">
        <v>96</v>
      </c>
      <c r="CU865">
        <v>327</v>
      </c>
      <c r="CV865">
        <v>14</v>
      </c>
      <c r="CW865" t="s">
        <v>684</v>
      </c>
      <c r="CX865">
        <v>36298</v>
      </c>
      <c r="CY865">
        <v>0.14580000000000001</v>
      </c>
      <c r="DG865">
        <v>56</v>
      </c>
    </row>
    <row r="866" spans="85:112" x14ac:dyDescent="0.25">
      <c r="CG866" t="s">
        <v>639</v>
      </c>
      <c r="CH866" t="s">
        <v>125</v>
      </c>
      <c r="CI866" t="s">
        <v>26</v>
      </c>
      <c r="CJ866">
        <v>46139</v>
      </c>
      <c r="CK866">
        <v>1</v>
      </c>
      <c r="CL866">
        <v>1</v>
      </c>
      <c r="CN866">
        <v>1</v>
      </c>
      <c r="CP866">
        <v>6.9444444444444444E-5</v>
      </c>
      <c r="CQ866">
        <v>6.9444444444444444E-5</v>
      </c>
      <c r="CR866">
        <v>0.27135416666666667</v>
      </c>
      <c r="CS866">
        <v>0.1091087962962963</v>
      </c>
      <c r="CT866">
        <v>167</v>
      </c>
      <c r="CU866">
        <v>321</v>
      </c>
      <c r="CV866">
        <v>32</v>
      </c>
      <c r="CW866">
        <v>1.59375</v>
      </c>
      <c r="CX866">
        <v>40036</v>
      </c>
      <c r="CY866">
        <v>0.19159999999999999</v>
      </c>
      <c r="DG866">
        <v>56</v>
      </c>
    </row>
    <row r="867" spans="85:112" x14ac:dyDescent="0.25">
      <c r="CG867" t="s">
        <v>639</v>
      </c>
      <c r="CH867" t="s">
        <v>125</v>
      </c>
      <c r="CI867" t="s">
        <v>122</v>
      </c>
      <c r="CJ867">
        <v>46127</v>
      </c>
      <c r="CK867">
        <v>1</v>
      </c>
      <c r="CL867">
        <v>1</v>
      </c>
      <c r="CM867">
        <v>1</v>
      </c>
      <c r="CP867">
        <v>6.9328703703703705E-3</v>
      </c>
      <c r="CQ867">
        <v>6.9328703703703705E-3</v>
      </c>
      <c r="CR867">
        <v>0.18590277777777778</v>
      </c>
      <c r="CS867">
        <v>5.2534722222222219E-2</v>
      </c>
      <c r="CT867">
        <v>33</v>
      </c>
      <c r="CU867">
        <v>182</v>
      </c>
      <c r="CV867">
        <v>13</v>
      </c>
      <c r="CW867">
        <v>2</v>
      </c>
      <c r="CX867">
        <v>26087</v>
      </c>
      <c r="CY867">
        <v>0.39389999999999997</v>
      </c>
      <c r="DG867">
        <v>56</v>
      </c>
    </row>
    <row r="868" spans="85:112" x14ac:dyDescent="0.25">
      <c r="CG868" t="s">
        <v>639</v>
      </c>
      <c r="CH868" t="s">
        <v>125</v>
      </c>
      <c r="CI868" t="s">
        <v>122</v>
      </c>
      <c r="CJ868">
        <v>46134</v>
      </c>
      <c r="CK868">
        <v>1</v>
      </c>
      <c r="CL868">
        <v>1</v>
      </c>
      <c r="CN868">
        <v>1</v>
      </c>
      <c r="CP868">
        <v>0</v>
      </c>
      <c r="CQ868">
        <v>0</v>
      </c>
      <c r="CR868">
        <v>0.14776620370370369</v>
      </c>
      <c r="CS868">
        <v>0.13342592592592592</v>
      </c>
      <c r="CT868">
        <v>66</v>
      </c>
      <c r="CU868">
        <v>219</v>
      </c>
      <c r="CV868">
        <v>15</v>
      </c>
      <c r="CW868" t="s">
        <v>744</v>
      </c>
      <c r="CX868">
        <v>23845</v>
      </c>
      <c r="CY868">
        <v>0.2273</v>
      </c>
      <c r="DG868">
        <v>56</v>
      </c>
    </row>
    <row r="869" spans="85:112" x14ac:dyDescent="0.25">
      <c r="CG869" t="s">
        <v>639</v>
      </c>
      <c r="CH869" t="s">
        <v>125</v>
      </c>
      <c r="CI869" t="s">
        <v>75</v>
      </c>
      <c r="CJ869">
        <v>46122</v>
      </c>
      <c r="CK869">
        <v>1</v>
      </c>
      <c r="CL869">
        <v>1</v>
      </c>
      <c r="CN869">
        <v>1</v>
      </c>
      <c r="CP869">
        <v>7.407407407407407E-4</v>
      </c>
      <c r="CQ869">
        <v>7.407407407407407E-4</v>
      </c>
      <c r="CR869">
        <v>0.24111111111111111</v>
      </c>
      <c r="CS869">
        <v>8.8009259259259259E-2</v>
      </c>
      <c r="CT869">
        <v>82</v>
      </c>
      <c r="CU869">
        <v>143</v>
      </c>
      <c r="CV869">
        <v>9</v>
      </c>
      <c r="CW869" t="s">
        <v>679</v>
      </c>
      <c r="CX869">
        <v>22454</v>
      </c>
      <c r="CY869">
        <v>0.10979999999999999</v>
      </c>
      <c r="DG869">
        <v>56</v>
      </c>
    </row>
    <row r="870" spans="85:112" x14ac:dyDescent="0.25">
      <c r="CG870" t="s">
        <v>639</v>
      </c>
      <c r="CH870" t="s">
        <v>125</v>
      </c>
      <c r="CI870" t="s">
        <v>59</v>
      </c>
      <c r="CJ870">
        <v>46140</v>
      </c>
      <c r="CK870">
        <v>1</v>
      </c>
      <c r="CL870">
        <v>1</v>
      </c>
      <c r="CM870">
        <v>1</v>
      </c>
      <c r="CP870">
        <v>4.6874999999999998E-3</v>
      </c>
      <c r="CQ870">
        <v>4.6874999999999998E-3</v>
      </c>
      <c r="CR870">
        <v>0.17804398148148148</v>
      </c>
      <c r="CS870">
        <v>0.16670138888888889</v>
      </c>
      <c r="CT870">
        <v>196</v>
      </c>
      <c r="CU870">
        <v>308</v>
      </c>
      <c r="CV870">
        <v>19</v>
      </c>
      <c r="CW870" t="s">
        <v>696</v>
      </c>
      <c r="CX870">
        <v>38244</v>
      </c>
      <c r="CY870">
        <v>9.69E-2</v>
      </c>
      <c r="DG870">
        <v>56</v>
      </c>
    </row>
    <row r="871" spans="85:112" x14ac:dyDescent="0.25">
      <c r="CG871" t="s">
        <v>639</v>
      </c>
      <c r="CH871" t="s">
        <v>125</v>
      </c>
      <c r="CI871" t="s">
        <v>10</v>
      </c>
      <c r="CJ871">
        <v>46122</v>
      </c>
      <c r="CK871">
        <v>1</v>
      </c>
      <c r="CL871">
        <v>1</v>
      </c>
      <c r="CN871">
        <v>1</v>
      </c>
      <c r="CP871">
        <v>1.1574074074074075E-4</v>
      </c>
      <c r="CQ871">
        <v>1.1574074074074075E-4</v>
      </c>
      <c r="CR871">
        <v>0.25137731481481479</v>
      </c>
      <c r="CS871">
        <v>9.4085648148148154E-2</v>
      </c>
      <c r="CT871">
        <v>194</v>
      </c>
      <c r="CU871">
        <v>306</v>
      </c>
      <c r="CV871">
        <v>10</v>
      </c>
      <c r="CW871">
        <v>1.4</v>
      </c>
      <c r="CX871">
        <v>23679</v>
      </c>
      <c r="CY871">
        <v>5.1499999999999997E-2</v>
      </c>
      <c r="DG871">
        <v>56</v>
      </c>
    </row>
    <row r="872" spans="85:112" x14ac:dyDescent="0.25">
      <c r="CG872" t="s">
        <v>639</v>
      </c>
      <c r="CH872" t="s">
        <v>2</v>
      </c>
      <c r="CI872" t="s">
        <v>81</v>
      </c>
      <c r="CJ872">
        <v>46119</v>
      </c>
      <c r="CK872">
        <v>1</v>
      </c>
      <c r="CL872">
        <v>1</v>
      </c>
      <c r="CN872">
        <v>1</v>
      </c>
      <c r="CP872">
        <v>1.6203703703703703E-4</v>
      </c>
      <c r="CQ872">
        <v>1.6203703703703703E-4</v>
      </c>
      <c r="CR872">
        <v>0.29959490740740741</v>
      </c>
      <c r="CS872">
        <v>9.5729166666666671E-2</v>
      </c>
      <c r="CT872">
        <v>153</v>
      </c>
      <c r="CU872">
        <v>240</v>
      </c>
      <c r="CV872">
        <v>12</v>
      </c>
      <c r="CW872" t="s">
        <v>761</v>
      </c>
      <c r="CX872">
        <v>36123</v>
      </c>
      <c r="CY872">
        <v>7.8399999999999997E-2</v>
      </c>
      <c r="DG872">
        <v>56</v>
      </c>
    </row>
    <row r="873" spans="85:112" x14ac:dyDescent="0.25">
      <c r="CG873" t="s">
        <v>639</v>
      </c>
      <c r="CH873" t="s">
        <v>2</v>
      </c>
      <c r="CI873" t="s">
        <v>22</v>
      </c>
      <c r="CJ873">
        <v>46119</v>
      </c>
      <c r="CK873">
        <v>1</v>
      </c>
      <c r="CL873">
        <v>1</v>
      </c>
      <c r="CN873">
        <v>1</v>
      </c>
      <c r="CP873">
        <v>3.7037037037037035E-4</v>
      </c>
      <c r="CQ873">
        <v>3.7037037037037035E-4</v>
      </c>
      <c r="CR873">
        <v>0.26383101851851853</v>
      </c>
      <c r="CS873">
        <v>0.12311342592592593</v>
      </c>
      <c r="CT873">
        <v>99</v>
      </c>
      <c r="CU873">
        <v>161</v>
      </c>
      <c r="CV873">
        <v>14</v>
      </c>
      <c r="CW873">
        <v>1.5</v>
      </c>
      <c r="CX873">
        <v>20948</v>
      </c>
      <c r="CY873">
        <v>0.1414</v>
      </c>
      <c r="DG873">
        <v>56</v>
      </c>
    </row>
    <row r="874" spans="85:112" x14ac:dyDescent="0.25">
      <c r="CG874" t="s">
        <v>639</v>
      </c>
      <c r="CH874" t="s">
        <v>2</v>
      </c>
      <c r="CI874" t="s">
        <v>65</v>
      </c>
      <c r="CJ874">
        <v>46122</v>
      </c>
      <c r="CK874">
        <v>1</v>
      </c>
      <c r="CL874">
        <v>1</v>
      </c>
      <c r="CN874">
        <v>1</v>
      </c>
      <c r="CP874">
        <v>7.1759259259259259E-4</v>
      </c>
      <c r="CQ874">
        <v>7.1759259259259259E-4</v>
      </c>
      <c r="CR874">
        <v>0.2509837962962963</v>
      </c>
      <c r="CS874">
        <v>9.7465277777777776E-2</v>
      </c>
      <c r="CT874">
        <v>39</v>
      </c>
      <c r="CU874">
        <v>84</v>
      </c>
      <c r="CV874">
        <v>7</v>
      </c>
      <c r="CW874" t="s">
        <v>735</v>
      </c>
      <c r="CX874">
        <v>22716</v>
      </c>
      <c r="CY874">
        <v>0.17949999999999999</v>
      </c>
      <c r="DG874">
        <v>56</v>
      </c>
    </row>
    <row r="875" spans="85:112" x14ac:dyDescent="0.25">
      <c r="CG875" t="s">
        <v>639</v>
      </c>
      <c r="CH875" t="s">
        <v>2</v>
      </c>
      <c r="CI875" t="s">
        <v>50</v>
      </c>
      <c r="CJ875">
        <v>46119</v>
      </c>
      <c r="CK875">
        <v>1</v>
      </c>
      <c r="CL875">
        <v>1</v>
      </c>
      <c r="CN875">
        <v>1</v>
      </c>
      <c r="CP875">
        <v>4.6296296296296294E-5</v>
      </c>
      <c r="CQ875">
        <v>4.6296296296296294E-5</v>
      </c>
      <c r="CR875">
        <v>0.27120370370370372</v>
      </c>
      <c r="CS875">
        <v>0.12103009259259259</v>
      </c>
      <c r="CT875">
        <v>135</v>
      </c>
      <c r="CU875">
        <v>206</v>
      </c>
      <c r="CV875">
        <v>7</v>
      </c>
      <c r="CW875" t="s">
        <v>855</v>
      </c>
      <c r="CX875">
        <v>21749</v>
      </c>
      <c r="CY875">
        <v>5.1900000000000002E-2</v>
      </c>
      <c r="DG875">
        <v>56</v>
      </c>
    </row>
    <row r="876" spans="85:112" x14ac:dyDescent="0.25">
      <c r="CG876" t="s">
        <v>639</v>
      </c>
      <c r="CH876" t="s">
        <v>6</v>
      </c>
      <c r="CI876" t="s">
        <v>105</v>
      </c>
      <c r="CJ876">
        <v>46122</v>
      </c>
      <c r="CK876">
        <v>1</v>
      </c>
      <c r="CL876">
        <v>1</v>
      </c>
      <c r="CN876">
        <v>1</v>
      </c>
      <c r="CP876">
        <v>1.7361111111111112E-4</v>
      </c>
      <c r="CQ876">
        <v>1.7361111111111112E-4</v>
      </c>
      <c r="CR876">
        <v>0.22328703703703703</v>
      </c>
      <c r="CS876">
        <v>8.7164351851851854E-2</v>
      </c>
      <c r="CT876">
        <v>101</v>
      </c>
      <c r="CU876">
        <v>211</v>
      </c>
      <c r="CV876">
        <v>9</v>
      </c>
      <c r="CW876" t="s">
        <v>774</v>
      </c>
      <c r="CX876">
        <v>60807</v>
      </c>
      <c r="CY876">
        <v>8.9099999999999999E-2</v>
      </c>
      <c r="DG876">
        <v>56</v>
      </c>
    </row>
    <row r="877" spans="85:112" x14ac:dyDescent="0.25">
      <c r="CG877" t="s">
        <v>639</v>
      </c>
      <c r="CH877" t="s">
        <v>6</v>
      </c>
      <c r="CI877" t="s">
        <v>105</v>
      </c>
      <c r="CJ877">
        <v>46141</v>
      </c>
      <c r="CK877">
        <v>1</v>
      </c>
      <c r="CL877">
        <v>1</v>
      </c>
      <c r="CM877">
        <v>1</v>
      </c>
      <c r="CP877">
        <v>6.9907407407407409E-3</v>
      </c>
      <c r="CQ877">
        <v>6.9907407407407409E-3</v>
      </c>
      <c r="CR877">
        <v>0.1464236111111111</v>
      </c>
      <c r="CS877">
        <v>0.18055555555555555</v>
      </c>
      <c r="CT877">
        <v>103</v>
      </c>
      <c r="CU877">
        <v>192</v>
      </c>
      <c r="CV877">
        <v>29</v>
      </c>
      <c r="CW877" t="s">
        <v>872</v>
      </c>
      <c r="CX877">
        <v>34543</v>
      </c>
      <c r="CY877">
        <v>0.28160000000000002</v>
      </c>
      <c r="DG877">
        <v>56</v>
      </c>
    </row>
    <row r="878" spans="85:112" x14ac:dyDescent="0.25">
      <c r="CG878" t="s">
        <v>639</v>
      </c>
      <c r="CH878" t="s">
        <v>6</v>
      </c>
      <c r="CI878" t="s">
        <v>35</v>
      </c>
      <c r="CJ878">
        <v>46121</v>
      </c>
      <c r="CK878">
        <v>1</v>
      </c>
      <c r="CL878">
        <v>1</v>
      </c>
      <c r="CN878">
        <v>1</v>
      </c>
      <c r="CP878">
        <v>1.9675925925925926E-4</v>
      </c>
      <c r="CQ878">
        <v>1.9675925925925926E-4</v>
      </c>
      <c r="CR878">
        <v>0.31738425925925928</v>
      </c>
      <c r="CS878">
        <v>0.10041666666666667</v>
      </c>
      <c r="CT878">
        <v>107</v>
      </c>
      <c r="CU878">
        <v>188</v>
      </c>
      <c r="CV878">
        <v>18</v>
      </c>
      <c r="CW878">
        <v>1.5</v>
      </c>
      <c r="CX878">
        <v>17815</v>
      </c>
      <c r="CY878">
        <v>0.16819999999999999</v>
      </c>
      <c r="DG878">
        <v>56</v>
      </c>
    </row>
    <row r="879" spans="85:112" x14ac:dyDescent="0.25">
      <c r="CG879" t="s">
        <v>639</v>
      </c>
      <c r="CH879" t="s">
        <v>6</v>
      </c>
      <c r="CI879" t="s">
        <v>35</v>
      </c>
      <c r="CJ879">
        <v>46122</v>
      </c>
      <c r="CK879">
        <v>1</v>
      </c>
      <c r="CL879">
        <v>1</v>
      </c>
      <c r="CN879">
        <v>1</v>
      </c>
      <c r="CP879">
        <v>4.6296296296296294E-5</v>
      </c>
      <c r="CQ879">
        <v>4.6296296296296294E-5</v>
      </c>
      <c r="CR879">
        <v>0.21059027777777778</v>
      </c>
      <c r="CS879">
        <v>9.5081018518518523E-2</v>
      </c>
      <c r="CT879">
        <v>75</v>
      </c>
      <c r="CU879">
        <v>134</v>
      </c>
      <c r="CV879">
        <v>10</v>
      </c>
      <c r="CW879">
        <v>2.1</v>
      </c>
      <c r="CX879">
        <v>17660</v>
      </c>
      <c r="CY879">
        <v>0.1333</v>
      </c>
      <c r="DG879">
        <v>56</v>
      </c>
    </row>
    <row r="880" spans="85:112" x14ac:dyDescent="0.25">
      <c r="CG880" t="s">
        <v>639</v>
      </c>
      <c r="CH880" t="s">
        <v>6</v>
      </c>
      <c r="CI880" t="s">
        <v>35</v>
      </c>
      <c r="CJ880">
        <v>46129</v>
      </c>
      <c r="CK880">
        <v>1</v>
      </c>
      <c r="CL880">
        <v>1</v>
      </c>
      <c r="CM880">
        <v>1</v>
      </c>
      <c r="CP880">
        <v>5.7500000000000002E-2</v>
      </c>
      <c r="CQ880">
        <v>5.7500000000000002E-2</v>
      </c>
      <c r="CR880">
        <v>0.18422453703703703</v>
      </c>
      <c r="CS880">
        <v>9.9131944444444439E-2</v>
      </c>
      <c r="CT880">
        <v>58</v>
      </c>
      <c r="CU880">
        <v>116</v>
      </c>
      <c r="CV880">
        <v>16</v>
      </c>
      <c r="CW880">
        <v>1.8125</v>
      </c>
      <c r="CX880">
        <v>17720</v>
      </c>
      <c r="CY880">
        <v>0.27589999999999998</v>
      </c>
      <c r="CZ880">
        <v>1</v>
      </c>
      <c r="DA880">
        <v>6.25E-2</v>
      </c>
      <c r="DB880">
        <v>1000</v>
      </c>
      <c r="DC880">
        <v>1000</v>
      </c>
      <c r="DD880">
        <v>1000</v>
      </c>
      <c r="DE880">
        <v>1</v>
      </c>
      <c r="DG880">
        <v>56</v>
      </c>
      <c r="DH880">
        <v>1000</v>
      </c>
    </row>
    <row r="881" spans="85:112" x14ac:dyDescent="0.25">
      <c r="CG881" t="s">
        <v>639</v>
      </c>
      <c r="CH881" t="s">
        <v>6</v>
      </c>
      <c r="CI881" t="s">
        <v>35</v>
      </c>
      <c r="CJ881">
        <v>46142</v>
      </c>
      <c r="CK881">
        <v>1</v>
      </c>
      <c r="CL881">
        <v>1</v>
      </c>
      <c r="CN881">
        <v>1</v>
      </c>
      <c r="CP881">
        <v>6.9444444444444444E-5</v>
      </c>
      <c r="CQ881">
        <v>6.9444444444444444E-5</v>
      </c>
      <c r="CR881">
        <v>0.1203587962962963</v>
      </c>
      <c r="CS881">
        <v>0.29467592592592595</v>
      </c>
      <c r="CT881">
        <v>80</v>
      </c>
      <c r="CU881">
        <v>159</v>
      </c>
      <c r="CV881">
        <v>22</v>
      </c>
      <c r="CW881" t="s">
        <v>703</v>
      </c>
      <c r="CX881">
        <v>17496</v>
      </c>
      <c r="CY881">
        <v>0.27500000000000002</v>
      </c>
      <c r="CZ881">
        <v>1</v>
      </c>
      <c r="DA881">
        <v>4.5499999999999999E-2</v>
      </c>
      <c r="DB881">
        <v>1200</v>
      </c>
      <c r="DC881">
        <v>1200</v>
      </c>
      <c r="DD881">
        <v>1200</v>
      </c>
      <c r="DE881">
        <v>1</v>
      </c>
      <c r="DG881">
        <v>56</v>
      </c>
      <c r="DH881">
        <v>1200</v>
      </c>
    </row>
    <row r="882" spans="85:112" x14ac:dyDescent="0.25">
      <c r="CG882" t="s">
        <v>639</v>
      </c>
      <c r="CH882" t="s">
        <v>6</v>
      </c>
      <c r="CI882" t="s">
        <v>38</v>
      </c>
      <c r="CJ882">
        <v>46113</v>
      </c>
      <c r="CK882">
        <v>1</v>
      </c>
      <c r="CL882">
        <v>1</v>
      </c>
      <c r="CN882">
        <v>1</v>
      </c>
      <c r="CP882">
        <v>2.7777777777777778E-4</v>
      </c>
      <c r="CQ882">
        <v>2.7777777777777778E-4</v>
      </c>
      <c r="CR882">
        <v>0.19263888888888889</v>
      </c>
      <c r="CS882">
        <v>0.11586805555555556</v>
      </c>
      <c r="CT882">
        <v>94</v>
      </c>
      <c r="CU882">
        <v>129</v>
      </c>
      <c r="CV882">
        <v>43</v>
      </c>
      <c r="CW882" t="s">
        <v>1091</v>
      </c>
      <c r="CX882">
        <v>17492</v>
      </c>
      <c r="CY882">
        <v>0.45739999999999997</v>
      </c>
      <c r="CZ882">
        <v>14</v>
      </c>
      <c r="DA882">
        <v>0.3256</v>
      </c>
      <c r="DB882">
        <v>16427</v>
      </c>
      <c r="DC882">
        <v>1173</v>
      </c>
      <c r="DD882">
        <v>7577</v>
      </c>
      <c r="DE882">
        <v>0.46129999999999999</v>
      </c>
      <c r="DF882">
        <v>0.60029999999999994</v>
      </c>
      <c r="DG882">
        <v>56</v>
      </c>
      <c r="DH882">
        <v>631</v>
      </c>
    </row>
    <row r="883" spans="85:112" x14ac:dyDescent="0.25">
      <c r="CG883" t="s">
        <v>639</v>
      </c>
      <c r="CH883" t="s">
        <v>6</v>
      </c>
      <c r="CI883" t="s">
        <v>11</v>
      </c>
      <c r="CJ883">
        <v>46129</v>
      </c>
      <c r="CK883">
        <v>1</v>
      </c>
      <c r="CL883">
        <v>1</v>
      </c>
      <c r="CN883">
        <v>1</v>
      </c>
      <c r="CP883">
        <v>6.9444444444444444E-5</v>
      </c>
      <c r="CQ883">
        <v>6.9444444444444444E-5</v>
      </c>
      <c r="CR883">
        <v>0.2610763888888889</v>
      </c>
      <c r="CS883">
        <v>8.4502314814814808E-2</v>
      </c>
      <c r="CT883">
        <v>104</v>
      </c>
      <c r="CU883">
        <v>199</v>
      </c>
      <c r="CV883">
        <v>31</v>
      </c>
      <c r="CW883" t="s">
        <v>755</v>
      </c>
      <c r="CX883">
        <v>23595</v>
      </c>
      <c r="CY883">
        <v>0.29809999999999998</v>
      </c>
      <c r="CZ883">
        <v>2</v>
      </c>
      <c r="DA883">
        <v>6.4500000000000002E-2</v>
      </c>
      <c r="DB883">
        <v>400</v>
      </c>
      <c r="DC883">
        <v>200</v>
      </c>
      <c r="DD883">
        <v>100</v>
      </c>
      <c r="DE883">
        <v>0.24990000000000001</v>
      </c>
      <c r="DF883">
        <v>0.25390000000000001</v>
      </c>
      <c r="DG883">
        <v>56</v>
      </c>
      <c r="DH883">
        <v>100</v>
      </c>
    </row>
    <row r="884" spans="85:112" x14ac:dyDescent="0.25">
      <c r="CG884" t="s">
        <v>639</v>
      </c>
      <c r="CH884" t="s">
        <v>6</v>
      </c>
      <c r="CI884" t="s">
        <v>97</v>
      </c>
      <c r="CJ884">
        <v>46139</v>
      </c>
      <c r="CK884">
        <v>1</v>
      </c>
      <c r="CL884">
        <v>1</v>
      </c>
      <c r="CN884">
        <v>1</v>
      </c>
      <c r="CP884">
        <v>2.3148148148148147E-5</v>
      </c>
      <c r="CQ884">
        <v>2.3148148148148147E-5</v>
      </c>
      <c r="CR884">
        <v>0.19554398148148147</v>
      </c>
      <c r="CS884">
        <v>0.15560185185185185</v>
      </c>
      <c r="CT884">
        <v>141</v>
      </c>
      <c r="CU884">
        <v>186</v>
      </c>
      <c r="CV884">
        <v>26</v>
      </c>
      <c r="CW884" t="s">
        <v>1092</v>
      </c>
      <c r="CX884">
        <v>13082</v>
      </c>
      <c r="CY884">
        <v>0.18440000000000001</v>
      </c>
      <c r="CZ884">
        <v>1</v>
      </c>
      <c r="DA884">
        <v>3.85E-2</v>
      </c>
      <c r="DB884">
        <v>300</v>
      </c>
      <c r="DC884">
        <v>300</v>
      </c>
      <c r="DG884">
        <v>56</v>
      </c>
    </row>
    <row r="885" spans="85:112" x14ac:dyDescent="0.25">
      <c r="CG885" t="s">
        <v>639</v>
      </c>
      <c r="CH885" t="s">
        <v>6</v>
      </c>
      <c r="CI885" t="s">
        <v>76</v>
      </c>
      <c r="CJ885">
        <v>46122</v>
      </c>
      <c r="CK885">
        <v>1</v>
      </c>
      <c r="CL885">
        <v>1</v>
      </c>
      <c r="CM885">
        <v>1</v>
      </c>
      <c r="CP885">
        <v>8.1712962962962963E-3</v>
      </c>
      <c r="CQ885">
        <v>8.1712962962962963E-3</v>
      </c>
      <c r="CR885">
        <v>0.21412037037037038</v>
      </c>
      <c r="CS885">
        <v>7.3344907407407414E-2</v>
      </c>
      <c r="CT885">
        <v>90</v>
      </c>
      <c r="CU885">
        <v>125</v>
      </c>
      <c r="CV885">
        <v>18</v>
      </c>
      <c r="CW885" t="s">
        <v>754</v>
      </c>
      <c r="CX885">
        <v>17639</v>
      </c>
      <c r="CY885">
        <v>0.2</v>
      </c>
      <c r="CZ885">
        <v>2</v>
      </c>
      <c r="DA885">
        <v>0.1111</v>
      </c>
      <c r="DB885">
        <v>3000</v>
      </c>
      <c r="DC885">
        <v>1500</v>
      </c>
      <c r="DD885">
        <v>2000</v>
      </c>
      <c r="DE885">
        <v>0.66669999999999996</v>
      </c>
      <c r="DG885">
        <v>56</v>
      </c>
      <c r="DH885">
        <v>2000</v>
      </c>
    </row>
    <row r="886" spans="85:112" x14ac:dyDescent="0.25">
      <c r="CG886" t="s">
        <v>639</v>
      </c>
      <c r="CH886" t="s">
        <v>7</v>
      </c>
      <c r="CI886" t="s">
        <v>109</v>
      </c>
      <c r="CJ886">
        <v>46140</v>
      </c>
      <c r="CK886">
        <v>1</v>
      </c>
      <c r="CL886">
        <v>1</v>
      </c>
      <c r="CN886">
        <v>1</v>
      </c>
      <c r="CP886">
        <v>1.0416666666666667E-4</v>
      </c>
      <c r="CQ886">
        <v>1.0416666666666667E-4</v>
      </c>
      <c r="CR886">
        <v>0.19453703703703704</v>
      </c>
      <c r="CS886">
        <v>0.15266203703703704</v>
      </c>
      <c r="CT886">
        <v>114</v>
      </c>
      <c r="CU886">
        <v>148</v>
      </c>
      <c r="CV886">
        <v>20</v>
      </c>
      <c r="CW886">
        <v>1.55</v>
      </c>
      <c r="CX886">
        <v>31026</v>
      </c>
      <c r="CY886">
        <v>0.1754</v>
      </c>
      <c r="DG886">
        <v>56</v>
      </c>
    </row>
    <row r="887" spans="85:112" x14ac:dyDescent="0.25">
      <c r="CG887" t="s">
        <v>639</v>
      </c>
      <c r="CH887" t="s">
        <v>7</v>
      </c>
      <c r="CI887" t="s">
        <v>73</v>
      </c>
      <c r="CJ887">
        <v>46140</v>
      </c>
      <c r="CK887">
        <v>1</v>
      </c>
      <c r="CL887">
        <v>1</v>
      </c>
      <c r="CN887">
        <v>1</v>
      </c>
      <c r="CP887">
        <v>2.199074074074074E-4</v>
      </c>
      <c r="CQ887">
        <v>2.199074074074074E-4</v>
      </c>
      <c r="CR887">
        <v>0.18365740740740741</v>
      </c>
      <c r="CS887">
        <v>0.17252314814814815</v>
      </c>
      <c r="CT887">
        <v>72</v>
      </c>
      <c r="CU887">
        <v>94</v>
      </c>
      <c r="CV887">
        <v>11</v>
      </c>
      <c r="CW887" t="s">
        <v>1093</v>
      </c>
      <c r="CX887">
        <v>30874</v>
      </c>
      <c r="CY887">
        <v>0.15279999999999999</v>
      </c>
      <c r="DG887">
        <v>56</v>
      </c>
    </row>
    <row r="888" spans="85:112" x14ac:dyDescent="0.25">
      <c r="CG888" t="s">
        <v>639</v>
      </c>
      <c r="CH888" t="s">
        <v>7</v>
      </c>
      <c r="CI888" t="s">
        <v>48</v>
      </c>
      <c r="CJ888">
        <v>46140</v>
      </c>
      <c r="CK888">
        <v>1</v>
      </c>
      <c r="CL888">
        <v>1</v>
      </c>
      <c r="CN888">
        <v>1</v>
      </c>
      <c r="CP888">
        <v>8.1018518518518516E-5</v>
      </c>
      <c r="CQ888">
        <v>8.1018518518518516E-5</v>
      </c>
      <c r="CR888">
        <v>0.17447916666666666</v>
      </c>
      <c r="CS888">
        <v>0.16354166666666667</v>
      </c>
      <c r="CT888">
        <v>89</v>
      </c>
      <c r="CU888">
        <v>126</v>
      </c>
      <c r="CV888">
        <v>23</v>
      </c>
      <c r="CW888" t="s">
        <v>900</v>
      </c>
      <c r="CX888">
        <v>26502</v>
      </c>
      <c r="CY888">
        <v>0.25840000000000002</v>
      </c>
      <c r="DG888">
        <v>56</v>
      </c>
    </row>
    <row r="889" spans="85:112" x14ac:dyDescent="0.25">
      <c r="CG889" t="s">
        <v>639</v>
      </c>
      <c r="CH889" t="s">
        <v>3</v>
      </c>
      <c r="CI889" t="s">
        <v>174</v>
      </c>
      <c r="CJ889">
        <v>46118</v>
      </c>
      <c r="CK889">
        <v>1</v>
      </c>
      <c r="CL889">
        <v>1</v>
      </c>
      <c r="CN889">
        <v>1</v>
      </c>
      <c r="CP889">
        <v>3.4722222222222222E-5</v>
      </c>
      <c r="CQ889">
        <v>3.4722222222222222E-5</v>
      </c>
      <c r="CR889">
        <v>0.25089120370370371</v>
      </c>
      <c r="CS889">
        <v>9.6192129629629627E-2</v>
      </c>
      <c r="CT889">
        <v>122</v>
      </c>
      <c r="CU889">
        <v>264</v>
      </c>
      <c r="CV889">
        <v>37</v>
      </c>
      <c r="CW889" t="s">
        <v>888</v>
      </c>
      <c r="CX889">
        <v>14769</v>
      </c>
      <c r="CY889">
        <v>0.30330000000000001</v>
      </c>
      <c r="CZ889">
        <v>3</v>
      </c>
      <c r="DA889">
        <v>8.1100000000000005E-2</v>
      </c>
      <c r="DB889">
        <v>938</v>
      </c>
      <c r="DC889">
        <v>313</v>
      </c>
      <c r="DD889">
        <v>788</v>
      </c>
      <c r="DE889">
        <v>0.84009999999999996</v>
      </c>
      <c r="DG889">
        <v>56</v>
      </c>
      <c r="DH889">
        <v>394</v>
      </c>
    </row>
    <row r="890" spans="85:112" x14ac:dyDescent="0.25">
      <c r="CG890" t="s">
        <v>639</v>
      </c>
      <c r="CH890" t="s">
        <v>3</v>
      </c>
      <c r="CI890" t="s">
        <v>493</v>
      </c>
      <c r="CJ890">
        <v>46132</v>
      </c>
      <c r="CK890">
        <v>1</v>
      </c>
      <c r="CL890">
        <v>1</v>
      </c>
      <c r="CN890">
        <v>1</v>
      </c>
      <c r="CP890">
        <v>1.1574074074074073E-5</v>
      </c>
      <c r="CQ890">
        <v>1.1574074074074073E-5</v>
      </c>
      <c r="CR890">
        <v>0.21689814814814815</v>
      </c>
      <c r="CS890">
        <v>0.13684027777777777</v>
      </c>
      <c r="CT890">
        <v>135</v>
      </c>
      <c r="CU890">
        <v>294</v>
      </c>
      <c r="CV890">
        <v>35</v>
      </c>
      <c r="CW890" t="s">
        <v>750</v>
      </c>
      <c r="CX890">
        <v>16579</v>
      </c>
      <c r="CY890">
        <v>0.25929999999999997</v>
      </c>
      <c r="DG890">
        <v>56</v>
      </c>
    </row>
    <row r="891" spans="85:112" x14ac:dyDescent="0.25">
      <c r="CG891" t="s">
        <v>639</v>
      </c>
      <c r="CH891" t="s">
        <v>3</v>
      </c>
      <c r="CI891" t="s">
        <v>32</v>
      </c>
      <c r="CJ891">
        <v>46129</v>
      </c>
      <c r="CK891">
        <v>1</v>
      </c>
      <c r="CL891">
        <v>1</v>
      </c>
      <c r="CN891">
        <v>1</v>
      </c>
      <c r="CP891">
        <v>9.2592592592592588E-5</v>
      </c>
      <c r="CQ891">
        <v>9.2592592592592588E-5</v>
      </c>
      <c r="CR891">
        <v>0.20921296296296296</v>
      </c>
      <c r="CS891">
        <v>0.13354166666666667</v>
      </c>
      <c r="CT891">
        <v>115</v>
      </c>
      <c r="CU891">
        <v>249</v>
      </c>
      <c r="CV891">
        <v>50</v>
      </c>
      <c r="CW891">
        <v>1.6</v>
      </c>
      <c r="CX891">
        <v>22417</v>
      </c>
      <c r="CY891">
        <v>0.43480000000000002</v>
      </c>
      <c r="DG891">
        <v>56</v>
      </c>
    </row>
    <row r="892" spans="85:112" x14ac:dyDescent="0.25">
      <c r="CG892" t="s">
        <v>639</v>
      </c>
      <c r="CH892" t="s">
        <v>3</v>
      </c>
      <c r="CI892" t="s">
        <v>32</v>
      </c>
      <c r="CJ892">
        <v>46132</v>
      </c>
      <c r="CK892">
        <v>1</v>
      </c>
      <c r="CL892">
        <v>1</v>
      </c>
      <c r="CN892">
        <v>1</v>
      </c>
      <c r="CP892">
        <v>1.1574074074074075E-4</v>
      </c>
      <c r="CQ892">
        <v>1.1574074074074075E-4</v>
      </c>
      <c r="CR892">
        <v>0.21940972222222221</v>
      </c>
      <c r="CS892">
        <v>0.13524305555555555</v>
      </c>
      <c r="CT892">
        <v>122</v>
      </c>
      <c r="CU892">
        <v>243</v>
      </c>
      <c r="CV892">
        <v>37</v>
      </c>
      <c r="CW892" t="s">
        <v>1094</v>
      </c>
      <c r="CX892">
        <v>18915</v>
      </c>
      <c r="CY892">
        <v>0.30330000000000001</v>
      </c>
      <c r="CZ892">
        <v>1</v>
      </c>
      <c r="DA892">
        <v>2.7E-2</v>
      </c>
      <c r="DB892">
        <v>350</v>
      </c>
      <c r="DC892">
        <v>350</v>
      </c>
      <c r="DG892">
        <v>56</v>
      </c>
    </row>
    <row r="893" spans="85:112" x14ac:dyDescent="0.25">
      <c r="CG893" t="s">
        <v>639</v>
      </c>
      <c r="CH893" t="s">
        <v>3</v>
      </c>
      <c r="CI893" t="s">
        <v>564</v>
      </c>
      <c r="CJ893">
        <v>46129</v>
      </c>
      <c r="CK893">
        <v>1</v>
      </c>
      <c r="CL893">
        <v>1</v>
      </c>
      <c r="CN893">
        <v>1</v>
      </c>
      <c r="CP893">
        <v>0</v>
      </c>
      <c r="CQ893">
        <v>0</v>
      </c>
      <c r="CR893">
        <v>0.23030092592592594</v>
      </c>
      <c r="CS893">
        <v>0.11423611111111111</v>
      </c>
      <c r="CT893">
        <v>136</v>
      </c>
      <c r="CU893">
        <v>208</v>
      </c>
      <c r="CV893">
        <v>27</v>
      </c>
      <c r="CW893" t="s">
        <v>731</v>
      </c>
      <c r="CX893">
        <v>21835</v>
      </c>
      <c r="CY893">
        <v>0.19850000000000001</v>
      </c>
      <c r="DG893">
        <v>56</v>
      </c>
    </row>
    <row r="894" spans="85:112" x14ac:dyDescent="0.25">
      <c r="CG894" t="s">
        <v>639</v>
      </c>
      <c r="CH894" t="s">
        <v>3</v>
      </c>
      <c r="CI894" t="s">
        <v>96</v>
      </c>
      <c r="CJ894">
        <v>46129</v>
      </c>
      <c r="CK894">
        <v>1</v>
      </c>
      <c r="CL894">
        <v>1</v>
      </c>
      <c r="CN894">
        <v>1</v>
      </c>
      <c r="CP894">
        <v>3.2407407407407406E-3</v>
      </c>
      <c r="CQ894">
        <v>3.2407407407407406E-3</v>
      </c>
      <c r="CR894">
        <v>0.21861111111111112</v>
      </c>
      <c r="CS894">
        <v>0.12097222222222222</v>
      </c>
      <c r="CT894">
        <v>101</v>
      </c>
      <c r="CU894">
        <v>209</v>
      </c>
      <c r="CV894">
        <v>36</v>
      </c>
      <c r="CW894" t="s">
        <v>1055</v>
      </c>
      <c r="CX894">
        <v>15735</v>
      </c>
      <c r="CY894">
        <v>0.35639999999999999</v>
      </c>
      <c r="DG894">
        <v>56</v>
      </c>
    </row>
    <row r="895" spans="85:112" x14ac:dyDescent="0.25">
      <c r="CG895" t="s">
        <v>639</v>
      </c>
      <c r="CH895" t="s">
        <v>3</v>
      </c>
      <c r="CI895" t="s">
        <v>29</v>
      </c>
      <c r="CJ895">
        <v>46129</v>
      </c>
      <c r="CK895">
        <v>1</v>
      </c>
      <c r="CL895">
        <v>1</v>
      </c>
      <c r="CN895">
        <v>1</v>
      </c>
      <c r="CP895">
        <v>0</v>
      </c>
      <c r="CQ895">
        <v>0</v>
      </c>
      <c r="CR895">
        <v>0.22752314814814814</v>
      </c>
      <c r="CS895">
        <v>0.10736111111111112</v>
      </c>
      <c r="CT895">
        <v>150</v>
      </c>
      <c r="CU895">
        <v>260</v>
      </c>
      <c r="CV895">
        <v>30</v>
      </c>
      <c r="CW895">
        <v>1.8</v>
      </c>
      <c r="CX895">
        <v>27844</v>
      </c>
      <c r="CY895">
        <v>0.2</v>
      </c>
      <c r="DG895">
        <v>56</v>
      </c>
    </row>
    <row r="896" spans="85:112" x14ac:dyDescent="0.25">
      <c r="CG896" t="s">
        <v>639</v>
      </c>
      <c r="CH896" t="s">
        <v>3</v>
      </c>
      <c r="CI896" t="s">
        <v>29</v>
      </c>
      <c r="CJ896">
        <v>46132</v>
      </c>
      <c r="CK896">
        <v>1</v>
      </c>
      <c r="CL896">
        <v>1</v>
      </c>
      <c r="CN896">
        <v>1</v>
      </c>
      <c r="CP896">
        <v>5.9027777777777778E-4</v>
      </c>
      <c r="CQ896">
        <v>5.9027777777777778E-4</v>
      </c>
      <c r="CR896">
        <v>0.21177083333333332</v>
      </c>
      <c r="CS896">
        <v>0.1165625</v>
      </c>
      <c r="CT896">
        <v>112</v>
      </c>
      <c r="CU896">
        <v>217</v>
      </c>
      <c r="CV896">
        <v>23</v>
      </c>
      <c r="CW896" t="s">
        <v>854</v>
      </c>
      <c r="CX896">
        <v>19610</v>
      </c>
      <c r="CY896">
        <v>0.2054</v>
      </c>
      <c r="DG896">
        <v>56</v>
      </c>
    </row>
    <row r="897" spans="85:112" x14ac:dyDescent="0.25">
      <c r="CG897" t="s">
        <v>639</v>
      </c>
      <c r="CH897" t="s">
        <v>3</v>
      </c>
      <c r="CI897" t="s">
        <v>79</v>
      </c>
      <c r="CJ897">
        <v>46120</v>
      </c>
      <c r="CK897">
        <v>1</v>
      </c>
      <c r="CL897">
        <v>1</v>
      </c>
      <c r="CM897">
        <v>1</v>
      </c>
      <c r="CP897">
        <v>2.6747685185185187E-2</v>
      </c>
      <c r="CQ897">
        <v>2.6747685185185187E-2</v>
      </c>
      <c r="CR897">
        <v>0.29082175925925924</v>
      </c>
      <c r="CS897">
        <v>2.3472222222222221E-2</v>
      </c>
      <c r="CT897">
        <v>84</v>
      </c>
      <c r="CU897">
        <v>154</v>
      </c>
      <c r="CV897">
        <v>20</v>
      </c>
      <c r="CW897">
        <v>1.6</v>
      </c>
      <c r="CX897">
        <v>32594</v>
      </c>
      <c r="CY897">
        <v>0.23810000000000001</v>
      </c>
      <c r="CZ897">
        <v>2</v>
      </c>
      <c r="DA897">
        <v>0.1</v>
      </c>
      <c r="DB897">
        <v>920</v>
      </c>
      <c r="DC897">
        <v>460</v>
      </c>
      <c r="DG897">
        <v>56</v>
      </c>
    </row>
    <row r="898" spans="85:112" x14ac:dyDescent="0.25">
      <c r="CG898" t="s">
        <v>639</v>
      </c>
      <c r="CH898" t="s">
        <v>125</v>
      </c>
      <c r="CI898" t="s">
        <v>26</v>
      </c>
      <c r="CJ898">
        <v>46113</v>
      </c>
      <c r="CK898">
        <v>1</v>
      </c>
      <c r="CL898">
        <v>1</v>
      </c>
      <c r="CN898">
        <v>1</v>
      </c>
      <c r="CP898">
        <v>0</v>
      </c>
      <c r="CQ898">
        <v>0</v>
      </c>
      <c r="CR898">
        <v>0.29171296296296295</v>
      </c>
      <c r="CS898">
        <v>5.9062499999999997E-2</v>
      </c>
      <c r="CT898">
        <v>157</v>
      </c>
      <c r="CU898">
        <v>260</v>
      </c>
      <c r="CV898">
        <v>29</v>
      </c>
      <c r="CW898" t="s">
        <v>872</v>
      </c>
      <c r="CX898">
        <v>26444</v>
      </c>
      <c r="CY898">
        <v>0.1847</v>
      </c>
      <c r="CZ898">
        <v>4</v>
      </c>
      <c r="DA898">
        <v>0.13789999999999999</v>
      </c>
      <c r="DB898">
        <v>2079</v>
      </c>
      <c r="DC898">
        <v>520</v>
      </c>
      <c r="DD898">
        <v>1879</v>
      </c>
      <c r="DE898">
        <v>0.90380000000000005</v>
      </c>
      <c r="DG898">
        <v>54</v>
      </c>
      <c r="DH898">
        <v>470</v>
      </c>
    </row>
    <row r="899" spans="85:112" x14ac:dyDescent="0.25">
      <c r="CG899" t="s">
        <v>639</v>
      </c>
      <c r="CH899" t="s">
        <v>125</v>
      </c>
      <c r="CI899" t="s">
        <v>59</v>
      </c>
      <c r="CJ899">
        <v>46128</v>
      </c>
      <c r="CK899">
        <v>1</v>
      </c>
      <c r="CL899">
        <v>1</v>
      </c>
      <c r="CP899">
        <v>3.4953703703703705E-3</v>
      </c>
      <c r="CQ899">
        <v>3.4953703703703705E-3</v>
      </c>
      <c r="CR899">
        <v>0.31690972222222225</v>
      </c>
      <c r="CS899">
        <v>6.1365740740740742E-2</v>
      </c>
      <c r="CT899">
        <v>220</v>
      </c>
      <c r="CU899">
        <v>369</v>
      </c>
      <c r="CV899">
        <v>27</v>
      </c>
      <c r="CW899" t="s">
        <v>782</v>
      </c>
      <c r="CX899">
        <v>21852</v>
      </c>
      <c r="CY899">
        <v>0.1227</v>
      </c>
      <c r="CZ899">
        <v>2</v>
      </c>
      <c r="DA899">
        <v>7.4099999999999999E-2</v>
      </c>
      <c r="DB899">
        <v>354</v>
      </c>
      <c r="DC899">
        <v>177</v>
      </c>
      <c r="DD899">
        <v>250</v>
      </c>
      <c r="DE899">
        <v>0.70620000000000005</v>
      </c>
      <c r="DF899">
        <v>0.15079999999999999</v>
      </c>
      <c r="DG899">
        <v>54</v>
      </c>
      <c r="DH899">
        <v>250</v>
      </c>
    </row>
    <row r="900" spans="85:112" x14ac:dyDescent="0.25">
      <c r="CG900" t="s">
        <v>639</v>
      </c>
      <c r="CH900" t="s">
        <v>2</v>
      </c>
      <c r="CI900" t="s">
        <v>50</v>
      </c>
      <c r="CJ900">
        <v>46140</v>
      </c>
      <c r="CK900">
        <v>1</v>
      </c>
      <c r="CL900">
        <v>1</v>
      </c>
      <c r="CM900">
        <v>1</v>
      </c>
      <c r="CP900">
        <v>1.0983796296296297E-2</v>
      </c>
      <c r="CQ900">
        <v>1.0983796296296297E-2</v>
      </c>
      <c r="CR900">
        <v>0.18016203703703704</v>
      </c>
      <c r="CS900">
        <v>0.14300925925925925</v>
      </c>
      <c r="CT900">
        <v>78</v>
      </c>
      <c r="CU900">
        <v>126</v>
      </c>
      <c r="CV900">
        <v>6</v>
      </c>
      <c r="CW900">
        <v>1.5</v>
      </c>
      <c r="CX900">
        <v>34551</v>
      </c>
      <c r="CY900">
        <v>7.6899999999999996E-2</v>
      </c>
      <c r="DG900">
        <v>54</v>
      </c>
    </row>
    <row r="901" spans="85:112" x14ac:dyDescent="0.25">
      <c r="CG901" t="s">
        <v>639</v>
      </c>
      <c r="CH901" t="s">
        <v>2</v>
      </c>
      <c r="CI901" t="s">
        <v>25</v>
      </c>
      <c r="CJ901">
        <v>46122</v>
      </c>
      <c r="CK901">
        <v>1</v>
      </c>
      <c r="CL901">
        <v>1</v>
      </c>
      <c r="CM901">
        <v>1</v>
      </c>
      <c r="CP901">
        <v>4.3750000000000004E-3</v>
      </c>
      <c r="CQ901">
        <v>4.3750000000000004E-3</v>
      </c>
      <c r="CR901">
        <v>0.20451388888888888</v>
      </c>
      <c r="CS901">
        <v>0.11494212962962963</v>
      </c>
      <c r="CT901">
        <v>66</v>
      </c>
      <c r="CU901">
        <v>131</v>
      </c>
      <c r="CV901">
        <v>13</v>
      </c>
      <c r="CW901" t="s">
        <v>748</v>
      </c>
      <c r="CX901">
        <v>30534</v>
      </c>
      <c r="CY901">
        <v>0.19700000000000001</v>
      </c>
      <c r="CZ901">
        <v>1</v>
      </c>
      <c r="DA901">
        <v>7.6899999999999996E-2</v>
      </c>
      <c r="DB901">
        <v>400</v>
      </c>
      <c r="DC901">
        <v>400</v>
      </c>
      <c r="DG901">
        <v>54</v>
      </c>
    </row>
    <row r="902" spans="85:112" x14ac:dyDescent="0.25">
      <c r="CG902" t="s">
        <v>639</v>
      </c>
      <c r="CH902" t="s">
        <v>2</v>
      </c>
      <c r="CI902" t="s">
        <v>25</v>
      </c>
      <c r="CJ902">
        <v>46140</v>
      </c>
      <c r="CK902">
        <v>1</v>
      </c>
      <c r="CL902">
        <v>1</v>
      </c>
      <c r="CM902">
        <v>1</v>
      </c>
      <c r="CP902">
        <v>8.9236111111111113E-3</v>
      </c>
      <c r="CQ902">
        <v>8.9236111111111113E-3</v>
      </c>
      <c r="CR902">
        <v>0.15796296296296297</v>
      </c>
      <c r="CS902">
        <v>0.18284722222222222</v>
      </c>
      <c r="CT902">
        <v>72</v>
      </c>
      <c r="CU902">
        <v>122</v>
      </c>
      <c r="CV902">
        <v>12</v>
      </c>
      <c r="CW902">
        <v>1.5</v>
      </c>
      <c r="CX902">
        <v>29181</v>
      </c>
      <c r="CY902">
        <v>0.16669999999999999</v>
      </c>
      <c r="DG902">
        <v>54</v>
      </c>
    </row>
    <row r="903" spans="85:112" x14ac:dyDescent="0.25">
      <c r="CG903" t="s">
        <v>639</v>
      </c>
      <c r="CH903" t="s">
        <v>6</v>
      </c>
      <c r="CI903" t="s">
        <v>34</v>
      </c>
      <c r="CJ903">
        <v>46118</v>
      </c>
      <c r="CK903">
        <v>1</v>
      </c>
      <c r="CL903">
        <v>1</v>
      </c>
      <c r="CN903">
        <v>1</v>
      </c>
      <c r="CP903">
        <v>9.2592592592592588E-5</v>
      </c>
      <c r="CQ903">
        <v>9.2592592592592588E-5</v>
      </c>
      <c r="CR903">
        <v>0.23141203703703703</v>
      </c>
      <c r="CS903">
        <v>0.11420138888888889</v>
      </c>
      <c r="CT903">
        <v>156</v>
      </c>
      <c r="CU903">
        <v>203</v>
      </c>
      <c r="CV903">
        <v>12</v>
      </c>
      <c r="CW903">
        <v>2.25</v>
      </c>
      <c r="CX903">
        <v>22362</v>
      </c>
      <c r="CY903">
        <v>7.6899999999999996E-2</v>
      </c>
      <c r="CZ903">
        <v>1</v>
      </c>
      <c r="DA903">
        <v>8.3299999999999999E-2</v>
      </c>
      <c r="DB903">
        <v>1000</v>
      </c>
      <c r="DC903">
        <v>1000</v>
      </c>
      <c r="DG903">
        <v>54</v>
      </c>
    </row>
    <row r="904" spans="85:112" x14ac:dyDescent="0.25">
      <c r="CG904" t="s">
        <v>639</v>
      </c>
      <c r="CH904" t="s">
        <v>7</v>
      </c>
      <c r="CI904" t="s">
        <v>601</v>
      </c>
      <c r="CJ904">
        <v>46142</v>
      </c>
      <c r="CK904">
        <v>1</v>
      </c>
      <c r="CL904">
        <v>1</v>
      </c>
      <c r="CM904">
        <v>1</v>
      </c>
      <c r="CP904">
        <v>4.3425925925925923E-2</v>
      </c>
      <c r="CQ904">
        <v>4.3425925925925923E-2</v>
      </c>
      <c r="CR904">
        <v>0.13626157407407408</v>
      </c>
      <c r="CS904">
        <v>0.21677083333333333</v>
      </c>
      <c r="CT904">
        <v>81</v>
      </c>
      <c r="CU904">
        <v>114</v>
      </c>
      <c r="CV904">
        <v>18</v>
      </c>
      <c r="CW904" t="s">
        <v>772</v>
      </c>
      <c r="CX904">
        <v>14444</v>
      </c>
      <c r="CY904">
        <v>0.22220000000000001</v>
      </c>
      <c r="DG904">
        <v>54</v>
      </c>
    </row>
    <row r="905" spans="85:112" x14ac:dyDescent="0.25">
      <c r="CG905" t="s">
        <v>639</v>
      </c>
      <c r="CH905" t="s">
        <v>3</v>
      </c>
      <c r="CI905" t="s">
        <v>58</v>
      </c>
      <c r="CJ905">
        <v>46126</v>
      </c>
      <c r="CK905">
        <v>1</v>
      </c>
      <c r="CL905">
        <v>1</v>
      </c>
      <c r="CN905">
        <v>1</v>
      </c>
      <c r="CP905">
        <v>4.6296296296296294E-5</v>
      </c>
      <c r="CQ905">
        <v>4.6296296296296294E-5</v>
      </c>
      <c r="CR905">
        <v>0.27880787037037036</v>
      </c>
      <c r="CS905">
        <v>0.11782407407407407</v>
      </c>
      <c r="CT905">
        <v>195</v>
      </c>
      <c r="CU905">
        <v>323</v>
      </c>
      <c r="CV905">
        <v>51</v>
      </c>
      <c r="CW905" t="s">
        <v>896</v>
      </c>
      <c r="CX905">
        <v>23656</v>
      </c>
      <c r="CY905">
        <v>0.26150000000000001</v>
      </c>
      <c r="CZ905">
        <v>1</v>
      </c>
      <c r="DA905">
        <v>1.9599999999999999E-2</v>
      </c>
      <c r="DB905">
        <v>500</v>
      </c>
      <c r="DC905">
        <v>500</v>
      </c>
      <c r="DG905">
        <v>54</v>
      </c>
    </row>
    <row r="906" spans="85:112" x14ac:dyDescent="0.25">
      <c r="CG906" t="s">
        <v>639</v>
      </c>
      <c r="CH906" t="s">
        <v>3</v>
      </c>
      <c r="CI906" t="s">
        <v>85</v>
      </c>
      <c r="CJ906">
        <v>46133</v>
      </c>
      <c r="CK906">
        <v>1</v>
      </c>
      <c r="CL906">
        <v>1</v>
      </c>
      <c r="CM906">
        <v>1</v>
      </c>
      <c r="CP906">
        <v>5.3819444444444444E-3</v>
      </c>
      <c r="CQ906">
        <v>5.3819444444444444E-3</v>
      </c>
      <c r="CR906">
        <v>0.25295138888888891</v>
      </c>
      <c r="CS906">
        <v>0.11196759259259259</v>
      </c>
      <c r="CT906">
        <v>97</v>
      </c>
      <c r="CU906">
        <v>206</v>
      </c>
      <c r="CV906">
        <v>41</v>
      </c>
      <c r="CW906" t="s">
        <v>1095</v>
      </c>
      <c r="CX906">
        <v>16302</v>
      </c>
      <c r="CY906">
        <v>0.42270000000000002</v>
      </c>
      <c r="DG906">
        <v>54</v>
      </c>
    </row>
    <row r="907" spans="85:112" x14ac:dyDescent="0.25">
      <c r="CG907" t="s">
        <v>639</v>
      </c>
      <c r="CH907" t="s">
        <v>3</v>
      </c>
      <c r="CI907" t="s">
        <v>68</v>
      </c>
      <c r="CJ907">
        <v>46133</v>
      </c>
      <c r="CK907">
        <v>1</v>
      </c>
      <c r="CL907">
        <v>1</v>
      </c>
      <c r="CM907">
        <v>1</v>
      </c>
      <c r="CP907">
        <v>0.12505787037037036</v>
      </c>
      <c r="CQ907">
        <v>0.12505787037037036</v>
      </c>
      <c r="CR907">
        <v>0.14943287037037037</v>
      </c>
      <c r="CS907">
        <v>0.15133101851851852</v>
      </c>
      <c r="CT907">
        <v>96</v>
      </c>
      <c r="CU907">
        <v>187</v>
      </c>
      <c r="CV907">
        <v>38</v>
      </c>
      <c r="CW907" t="s">
        <v>1084</v>
      </c>
      <c r="CX907">
        <v>25312</v>
      </c>
      <c r="CY907">
        <v>0.39579999999999999</v>
      </c>
      <c r="DG907">
        <v>54</v>
      </c>
    </row>
    <row r="908" spans="85:112" x14ac:dyDescent="0.25">
      <c r="CG908" t="s">
        <v>639</v>
      </c>
      <c r="CH908" t="s">
        <v>125</v>
      </c>
      <c r="CI908" t="s">
        <v>61</v>
      </c>
      <c r="CJ908">
        <v>46139</v>
      </c>
      <c r="CK908">
        <v>1</v>
      </c>
      <c r="CL908">
        <v>1</v>
      </c>
      <c r="CM908">
        <v>1</v>
      </c>
      <c r="CP908">
        <v>8.518518518518519E-3</v>
      </c>
      <c r="CQ908">
        <v>8.518518518518519E-3</v>
      </c>
      <c r="CR908">
        <v>0.17777777777777778</v>
      </c>
      <c r="CS908">
        <v>0.16336805555555556</v>
      </c>
      <c r="CT908">
        <v>100</v>
      </c>
      <c r="CU908">
        <v>244</v>
      </c>
      <c r="CV908">
        <v>20</v>
      </c>
      <c r="CW908">
        <v>1.5</v>
      </c>
      <c r="CX908">
        <v>50878</v>
      </c>
      <c r="CY908">
        <v>0.2</v>
      </c>
      <c r="DG908">
        <v>52</v>
      </c>
    </row>
    <row r="909" spans="85:112" x14ac:dyDescent="0.25">
      <c r="CG909" t="s">
        <v>639</v>
      </c>
      <c r="CH909" t="s">
        <v>125</v>
      </c>
      <c r="CI909" t="s">
        <v>122</v>
      </c>
      <c r="CJ909">
        <v>46139</v>
      </c>
      <c r="CK909">
        <v>1</v>
      </c>
      <c r="CL909">
        <v>1</v>
      </c>
      <c r="CO909">
        <v>1</v>
      </c>
      <c r="CP909">
        <v>0</v>
      </c>
      <c r="CQ909">
        <v>0</v>
      </c>
      <c r="CR909">
        <v>0</v>
      </c>
      <c r="CS909">
        <v>0</v>
      </c>
      <c r="DG909">
        <v>52</v>
      </c>
    </row>
    <row r="910" spans="85:112" x14ac:dyDescent="0.25">
      <c r="CG910" t="s">
        <v>639</v>
      </c>
      <c r="CH910" t="s">
        <v>2</v>
      </c>
      <c r="CI910" t="s">
        <v>81</v>
      </c>
      <c r="CJ910">
        <v>46122</v>
      </c>
      <c r="CK910">
        <v>1</v>
      </c>
      <c r="CL910">
        <v>1</v>
      </c>
      <c r="CP910">
        <v>3.6342592592592594E-3</v>
      </c>
      <c r="CQ910">
        <v>3.6342592592592594E-3</v>
      </c>
      <c r="CR910">
        <v>0.26157407407407407</v>
      </c>
      <c r="CS910">
        <v>8.351851851851852E-2</v>
      </c>
      <c r="CT910">
        <v>106</v>
      </c>
      <c r="CU910">
        <v>178</v>
      </c>
      <c r="CV910">
        <v>9</v>
      </c>
      <c r="CW910" t="s">
        <v>723</v>
      </c>
      <c r="CX910">
        <v>12034</v>
      </c>
      <c r="CY910">
        <v>8.4900000000000003E-2</v>
      </c>
      <c r="DG910">
        <v>52</v>
      </c>
    </row>
    <row r="911" spans="85:112" x14ac:dyDescent="0.25">
      <c r="CG911" t="s">
        <v>639</v>
      </c>
      <c r="CH911" t="s">
        <v>2</v>
      </c>
      <c r="CI911" t="s">
        <v>42</v>
      </c>
      <c r="CJ911">
        <v>46122</v>
      </c>
      <c r="CK911">
        <v>1</v>
      </c>
      <c r="CL911">
        <v>1</v>
      </c>
      <c r="CP911">
        <v>3.9930555555555552E-3</v>
      </c>
      <c r="CQ911">
        <v>3.9930555555555552E-3</v>
      </c>
      <c r="CR911">
        <v>0.20199074074074075</v>
      </c>
      <c r="CS911">
        <v>0.10537037037037036</v>
      </c>
      <c r="CT911">
        <v>83</v>
      </c>
      <c r="CU911">
        <v>134</v>
      </c>
      <c r="CV911">
        <v>10</v>
      </c>
      <c r="CW911">
        <v>1.5</v>
      </c>
      <c r="CX911">
        <v>35022</v>
      </c>
      <c r="CY911">
        <v>0.1205</v>
      </c>
      <c r="DG911">
        <v>52</v>
      </c>
    </row>
    <row r="912" spans="85:112" x14ac:dyDescent="0.25">
      <c r="CG912" t="s">
        <v>639</v>
      </c>
      <c r="CH912" t="s">
        <v>6</v>
      </c>
      <c r="CI912" t="s">
        <v>11</v>
      </c>
      <c r="CJ912">
        <v>46134</v>
      </c>
      <c r="CK912">
        <v>1</v>
      </c>
      <c r="CL912">
        <v>1</v>
      </c>
      <c r="CN912">
        <v>1</v>
      </c>
      <c r="CP912">
        <v>1.1574074074074075E-4</v>
      </c>
      <c r="CQ912">
        <v>1.1574074074074075E-4</v>
      </c>
      <c r="CR912">
        <v>0.20878472222222222</v>
      </c>
      <c r="CS912">
        <v>0.14400462962962962</v>
      </c>
      <c r="CT912">
        <v>131</v>
      </c>
      <c r="CU912">
        <v>253</v>
      </c>
      <c r="CV912">
        <v>32</v>
      </c>
      <c r="CW912">
        <v>1.71875</v>
      </c>
      <c r="CX912">
        <v>25517</v>
      </c>
      <c r="CY912">
        <v>0.24429999999999999</v>
      </c>
      <c r="CZ912">
        <v>1</v>
      </c>
      <c r="DA912">
        <v>3.1300000000000001E-2</v>
      </c>
      <c r="DB912">
        <v>900</v>
      </c>
      <c r="DC912">
        <v>900</v>
      </c>
      <c r="DG912">
        <v>52</v>
      </c>
    </row>
    <row r="913" spans="85:112" x14ac:dyDescent="0.25">
      <c r="CG913" t="s">
        <v>639</v>
      </c>
      <c r="CH913" t="s">
        <v>6</v>
      </c>
      <c r="CI913" t="s">
        <v>97</v>
      </c>
      <c r="CJ913">
        <v>46136</v>
      </c>
      <c r="CK913">
        <v>1</v>
      </c>
      <c r="CL913">
        <v>1</v>
      </c>
      <c r="CN913">
        <v>1</v>
      </c>
      <c r="CP913">
        <v>4.6296296296296294E-5</v>
      </c>
      <c r="CQ913">
        <v>4.6296296296296294E-5</v>
      </c>
      <c r="CR913">
        <v>0.19219907407407408</v>
      </c>
      <c r="CS913">
        <v>0.21797453703703704</v>
      </c>
      <c r="CT913">
        <v>110</v>
      </c>
      <c r="CU913">
        <v>150</v>
      </c>
      <c r="CV913">
        <v>21</v>
      </c>
      <c r="CW913" t="s">
        <v>793</v>
      </c>
      <c r="CX913">
        <v>14119</v>
      </c>
      <c r="CY913">
        <v>0.19089999999999999</v>
      </c>
      <c r="CZ913">
        <v>5</v>
      </c>
      <c r="DA913">
        <v>0.23810000000000001</v>
      </c>
      <c r="DB913">
        <v>9085</v>
      </c>
      <c r="DC913">
        <v>1817</v>
      </c>
      <c r="DD913">
        <v>6500</v>
      </c>
      <c r="DE913">
        <v>0.71550000000000002</v>
      </c>
      <c r="DF913">
        <v>0.15240000000000001</v>
      </c>
      <c r="DG913">
        <v>52</v>
      </c>
      <c r="DH913">
        <v>3250</v>
      </c>
    </row>
    <row r="914" spans="85:112" x14ac:dyDescent="0.25">
      <c r="CG914" t="s">
        <v>639</v>
      </c>
      <c r="CH914" t="s">
        <v>7</v>
      </c>
      <c r="CI914" t="s">
        <v>41</v>
      </c>
      <c r="CJ914">
        <v>46126</v>
      </c>
      <c r="CK914">
        <v>1</v>
      </c>
      <c r="CL914">
        <v>1</v>
      </c>
      <c r="CN914">
        <v>1</v>
      </c>
      <c r="CP914">
        <v>1.0416666666666667E-4</v>
      </c>
      <c r="CQ914">
        <v>1.0416666666666667E-4</v>
      </c>
      <c r="CR914">
        <v>0.22443287037037038</v>
      </c>
      <c r="CS914">
        <v>0.15221064814814814</v>
      </c>
      <c r="CT914">
        <v>94</v>
      </c>
      <c r="CU914">
        <v>197</v>
      </c>
      <c r="CV914">
        <v>46</v>
      </c>
      <c r="CW914" t="s">
        <v>929</v>
      </c>
      <c r="CX914">
        <v>9412</v>
      </c>
      <c r="CY914">
        <v>0.4894</v>
      </c>
      <c r="CZ914">
        <v>1</v>
      </c>
      <c r="DA914">
        <v>2.1700000000000001E-2</v>
      </c>
      <c r="DB914">
        <v>240</v>
      </c>
      <c r="DC914">
        <v>240</v>
      </c>
      <c r="DG914">
        <v>52</v>
      </c>
    </row>
    <row r="915" spans="85:112" x14ac:dyDescent="0.25">
      <c r="CG915" t="s">
        <v>639</v>
      </c>
      <c r="CH915" t="s">
        <v>7</v>
      </c>
      <c r="CI915" t="s">
        <v>49</v>
      </c>
      <c r="CJ915">
        <v>46118</v>
      </c>
      <c r="CK915">
        <v>1</v>
      </c>
      <c r="CL915">
        <v>1</v>
      </c>
      <c r="CM915">
        <v>1</v>
      </c>
      <c r="CP915">
        <v>5.324074074074074E-3</v>
      </c>
      <c r="CQ915">
        <v>5.324074074074074E-3</v>
      </c>
      <c r="CR915">
        <v>0.25787037037037036</v>
      </c>
      <c r="CS915">
        <v>8.4837962962962962E-2</v>
      </c>
      <c r="CT915">
        <v>70</v>
      </c>
      <c r="CU915">
        <v>141</v>
      </c>
      <c r="CV915">
        <v>15</v>
      </c>
      <c r="CW915">
        <v>2.4</v>
      </c>
      <c r="CX915">
        <v>11633</v>
      </c>
      <c r="CY915">
        <v>0.21429999999999999</v>
      </c>
      <c r="DG915">
        <v>52</v>
      </c>
    </row>
    <row r="916" spans="85:112" x14ac:dyDescent="0.25">
      <c r="CG916" t="s">
        <v>639</v>
      </c>
      <c r="CH916" t="s">
        <v>7</v>
      </c>
      <c r="CI916" t="s">
        <v>77</v>
      </c>
      <c r="CJ916">
        <v>46118</v>
      </c>
      <c r="CK916">
        <v>1</v>
      </c>
      <c r="CL916">
        <v>1</v>
      </c>
      <c r="CM916">
        <v>1</v>
      </c>
      <c r="CP916">
        <v>2.6342592592592591E-2</v>
      </c>
      <c r="CQ916">
        <v>2.6342592592592591E-2</v>
      </c>
      <c r="CR916">
        <v>0.23681712962962964</v>
      </c>
      <c r="CS916">
        <v>4.4699074074074072E-2</v>
      </c>
      <c r="CT916">
        <v>119</v>
      </c>
      <c r="CU916">
        <v>300</v>
      </c>
      <c r="CV916">
        <v>51</v>
      </c>
      <c r="CW916" t="s">
        <v>770</v>
      </c>
      <c r="CX916">
        <v>14029</v>
      </c>
      <c r="CY916">
        <v>0.42859999999999998</v>
      </c>
      <c r="DG916">
        <v>52</v>
      </c>
    </row>
    <row r="917" spans="85:112" x14ac:dyDescent="0.25">
      <c r="CG917" t="s">
        <v>639</v>
      </c>
      <c r="CH917" t="s">
        <v>7</v>
      </c>
      <c r="CI917" t="s">
        <v>73</v>
      </c>
      <c r="CJ917">
        <v>46118</v>
      </c>
      <c r="CK917">
        <v>1</v>
      </c>
      <c r="CL917">
        <v>1</v>
      </c>
      <c r="CM917">
        <v>1</v>
      </c>
      <c r="CP917">
        <v>1.1921296296296296E-2</v>
      </c>
      <c r="CQ917">
        <v>1.1921296296296296E-2</v>
      </c>
      <c r="CR917">
        <v>0.26175925925925925</v>
      </c>
      <c r="CS917">
        <v>7.2951388888888885E-2</v>
      </c>
      <c r="CT917">
        <v>87</v>
      </c>
      <c r="CU917">
        <v>125</v>
      </c>
      <c r="CV917">
        <v>10</v>
      </c>
      <c r="CW917">
        <v>1.9</v>
      </c>
      <c r="CX917">
        <v>20761</v>
      </c>
      <c r="CY917">
        <v>0.1149</v>
      </c>
      <c r="DG917">
        <v>52</v>
      </c>
    </row>
    <row r="918" spans="85:112" x14ac:dyDescent="0.25">
      <c r="CG918" t="s">
        <v>639</v>
      </c>
      <c r="CH918" t="s">
        <v>3</v>
      </c>
      <c r="CI918" t="s">
        <v>96</v>
      </c>
      <c r="CJ918">
        <v>46121</v>
      </c>
      <c r="CK918">
        <v>1</v>
      </c>
      <c r="CL918">
        <v>1</v>
      </c>
      <c r="CN918">
        <v>1</v>
      </c>
      <c r="CP918">
        <v>5.4398148148148144E-4</v>
      </c>
      <c r="CQ918">
        <v>5.4398148148148144E-4</v>
      </c>
      <c r="CR918">
        <v>0.29994212962962963</v>
      </c>
      <c r="CS918">
        <v>0.10253472222222222</v>
      </c>
      <c r="CT918">
        <v>99</v>
      </c>
      <c r="CU918">
        <v>204</v>
      </c>
      <c r="CV918">
        <v>24</v>
      </c>
      <c r="CW918" t="s">
        <v>954</v>
      </c>
      <c r="CX918">
        <v>23253</v>
      </c>
      <c r="CY918">
        <v>0.2424</v>
      </c>
      <c r="CZ918">
        <v>1</v>
      </c>
      <c r="DA918">
        <v>4.1700000000000001E-2</v>
      </c>
      <c r="DB918">
        <v>1500</v>
      </c>
      <c r="DC918">
        <v>1500</v>
      </c>
      <c r="DG918">
        <v>52</v>
      </c>
    </row>
    <row r="919" spans="85:112" x14ac:dyDescent="0.25">
      <c r="CG919" t="s">
        <v>639</v>
      </c>
      <c r="CH919" t="s">
        <v>125</v>
      </c>
      <c r="CI919" t="s">
        <v>80</v>
      </c>
      <c r="CJ919">
        <v>46133</v>
      </c>
      <c r="CK919">
        <v>1</v>
      </c>
      <c r="CL919">
        <v>1</v>
      </c>
      <c r="CN919">
        <v>1</v>
      </c>
      <c r="CP919">
        <v>9.837962962962962E-4</v>
      </c>
      <c r="CQ919">
        <v>9.837962962962962E-4</v>
      </c>
      <c r="CR919">
        <v>0.23861111111111111</v>
      </c>
      <c r="CS919">
        <v>0.12958333333333333</v>
      </c>
      <c r="CT919">
        <v>118</v>
      </c>
      <c r="CU919">
        <v>263</v>
      </c>
      <c r="CV919">
        <v>37</v>
      </c>
      <c r="CW919" t="s">
        <v>1096</v>
      </c>
      <c r="CX919">
        <v>22262</v>
      </c>
      <c r="CY919">
        <v>0.31359999999999999</v>
      </c>
      <c r="DG919">
        <v>50</v>
      </c>
    </row>
    <row r="920" spans="85:112" x14ac:dyDescent="0.25">
      <c r="CG920" t="s">
        <v>639</v>
      </c>
      <c r="CH920" t="s">
        <v>125</v>
      </c>
      <c r="CI920" t="s">
        <v>72</v>
      </c>
      <c r="CJ920">
        <v>46133</v>
      </c>
      <c r="CK920">
        <v>1</v>
      </c>
      <c r="CL920">
        <v>1</v>
      </c>
      <c r="CN920">
        <v>1</v>
      </c>
      <c r="CP920">
        <v>4.6296296296296294E-5</v>
      </c>
      <c r="CQ920">
        <v>4.6296296296296294E-5</v>
      </c>
      <c r="CR920">
        <v>0.26200231481481484</v>
      </c>
      <c r="CS920">
        <v>0.1426388888888889</v>
      </c>
      <c r="CT920">
        <v>177</v>
      </c>
      <c r="CU920">
        <v>393</v>
      </c>
      <c r="CV920">
        <v>52</v>
      </c>
      <c r="CW920" t="s">
        <v>1097</v>
      </c>
      <c r="CX920">
        <v>22108</v>
      </c>
      <c r="CY920">
        <v>0.29380000000000001</v>
      </c>
      <c r="DG920">
        <v>50</v>
      </c>
    </row>
    <row r="921" spans="85:112" x14ac:dyDescent="0.25">
      <c r="CG921" t="s">
        <v>639</v>
      </c>
      <c r="CH921" t="s">
        <v>125</v>
      </c>
      <c r="CI921" t="s">
        <v>75</v>
      </c>
      <c r="CJ921">
        <v>46133</v>
      </c>
      <c r="CK921">
        <v>1</v>
      </c>
      <c r="CL921">
        <v>1</v>
      </c>
      <c r="CN921">
        <v>1</v>
      </c>
      <c r="CP921">
        <v>3.4722222222222224E-4</v>
      </c>
      <c r="CQ921">
        <v>3.4722222222222224E-4</v>
      </c>
      <c r="CR921">
        <v>0.2829861111111111</v>
      </c>
      <c r="CS921">
        <v>0.11690972222222222</v>
      </c>
      <c r="CT921">
        <v>111</v>
      </c>
      <c r="CU921">
        <v>225</v>
      </c>
      <c r="CV921">
        <v>37</v>
      </c>
      <c r="CW921">
        <v>2</v>
      </c>
      <c r="CX921">
        <v>23729</v>
      </c>
      <c r="CY921">
        <v>0.33329999999999999</v>
      </c>
      <c r="DG921">
        <v>50</v>
      </c>
    </row>
    <row r="922" spans="85:112" x14ac:dyDescent="0.25">
      <c r="CG922" t="s">
        <v>639</v>
      </c>
      <c r="CH922" t="s">
        <v>125</v>
      </c>
      <c r="CI922" t="s">
        <v>59</v>
      </c>
      <c r="CJ922">
        <v>46132</v>
      </c>
      <c r="CK922">
        <v>1</v>
      </c>
      <c r="CL922">
        <v>1</v>
      </c>
      <c r="CN922">
        <v>1</v>
      </c>
      <c r="CP922">
        <v>0</v>
      </c>
      <c r="CQ922">
        <v>0</v>
      </c>
      <c r="CR922">
        <v>0.23584490740740741</v>
      </c>
      <c r="CS922">
        <v>0.11199074074074074</v>
      </c>
      <c r="CT922">
        <v>130</v>
      </c>
      <c r="CU922">
        <v>258</v>
      </c>
      <c r="CV922">
        <v>26</v>
      </c>
      <c r="CW922" t="s">
        <v>1092</v>
      </c>
      <c r="CX922">
        <v>43525</v>
      </c>
      <c r="CY922">
        <v>0.2</v>
      </c>
      <c r="CZ922">
        <v>1</v>
      </c>
      <c r="DA922">
        <v>3.85E-2</v>
      </c>
      <c r="DB922">
        <v>1000</v>
      </c>
      <c r="DC922">
        <v>1000</v>
      </c>
      <c r="DG922">
        <v>50</v>
      </c>
    </row>
    <row r="923" spans="85:112" x14ac:dyDescent="0.25">
      <c r="CG923" t="s">
        <v>639</v>
      </c>
      <c r="CH923" t="s">
        <v>2</v>
      </c>
      <c r="CI923" t="s">
        <v>15</v>
      </c>
      <c r="CJ923">
        <v>46135</v>
      </c>
      <c r="CK923">
        <v>1</v>
      </c>
      <c r="CL923">
        <v>1</v>
      </c>
      <c r="CN923">
        <v>1</v>
      </c>
      <c r="CP923">
        <v>2.3148148148148147E-5</v>
      </c>
      <c r="CQ923">
        <v>2.3148148148148147E-5</v>
      </c>
      <c r="CR923">
        <v>0.18670138888888888</v>
      </c>
      <c r="CS923">
        <v>0.14983796296296295</v>
      </c>
      <c r="CT923">
        <v>69</v>
      </c>
      <c r="CU923">
        <v>99</v>
      </c>
      <c r="CV923">
        <v>17</v>
      </c>
      <c r="CW923" t="s">
        <v>825</v>
      </c>
      <c r="CX923">
        <v>26624</v>
      </c>
      <c r="CY923">
        <v>0.24640000000000001</v>
      </c>
      <c r="DG923">
        <v>50</v>
      </c>
    </row>
    <row r="924" spans="85:112" x14ac:dyDescent="0.25">
      <c r="CG924" t="s">
        <v>639</v>
      </c>
      <c r="CH924" t="s">
        <v>2</v>
      </c>
      <c r="CI924" t="s">
        <v>22</v>
      </c>
      <c r="CJ924">
        <v>46135</v>
      </c>
      <c r="CK924">
        <v>1</v>
      </c>
      <c r="CL924">
        <v>1</v>
      </c>
      <c r="CN924">
        <v>1</v>
      </c>
      <c r="CP924">
        <v>7.291666666666667E-4</v>
      </c>
      <c r="CQ924">
        <v>7.291666666666667E-4</v>
      </c>
      <c r="CR924">
        <v>0.18981481481481483</v>
      </c>
      <c r="CS924">
        <v>7.7766203703703699E-2</v>
      </c>
      <c r="CT924">
        <v>65</v>
      </c>
      <c r="CU924">
        <v>137</v>
      </c>
      <c r="CV924">
        <v>17</v>
      </c>
      <c r="CW924" t="s">
        <v>844</v>
      </c>
      <c r="CX924">
        <v>42464</v>
      </c>
      <c r="CY924">
        <v>0.26150000000000001</v>
      </c>
      <c r="DG924">
        <v>50</v>
      </c>
    </row>
    <row r="925" spans="85:112" x14ac:dyDescent="0.25">
      <c r="CG925" t="s">
        <v>639</v>
      </c>
      <c r="CH925" t="s">
        <v>2</v>
      </c>
      <c r="CI925" t="s">
        <v>24</v>
      </c>
      <c r="CJ925">
        <v>46135</v>
      </c>
      <c r="CK925">
        <v>1</v>
      </c>
      <c r="CL925">
        <v>1</v>
      </c>
      <c r="CN925">
        <v>1</v>
      </c>
      <c r="CP925">
        <v>5.7870370370370373E-5</v>
      </c>
      <c r="CQ925">
        <v>5.7870370370370373E-5</v>
      </c>
      <c r="CR925">
        <v>0.22171296296296297</v>
      </c>
      <c r="CS925">
        <v>0.11724537037037037</v>
      </c>
      <c r="CT925">
        <v>45</v>
      </c>
      <c r="CU925">
        <v>88</v>
      </c>
      <c r="CV925">
        <v>10</v>
      </c>
      <c r="CW925">
        <v>1.8</v>
      </c>
      <c r="CX925">
        <v>32313</v>
      </c>
      <c r="CY925">
        <v>0.22220000000000001</v>
      </c>
      <c r="DG925">
        <v>50</v>
      </c>
    </row>
    <row r="926" spans="85:112" x14ac:dyDescent="0.25">
      <c r="CG926" t="s">
        <v>639</v>
      </c>
      <c r="CH926" t="s">
        <v>6</v>
      </c>
      <c r="CI926" t="s">
        <v>105</v>
      </c>
      <c r="CJ926">
        <v>46121</v>
      </c>
      <c r="CK926">
        <v>1</v>
      </c>
      <c r="CL926">
        <v>1</v>
      </c>
      <c r="CM926">
        <v>1</v>
      </c>
      <c r="CP926">
        <v>6.5972222222222222E-3</v>
      </c>
      <c r="CQ926">
        <v>6.5972222222222222E-3</v>
      </c>
      <c r="CR926">
        <v>0.28357638888888886</v>
      </c>
      <c r="CS926">
        <v>0.12578703703703703</v>
      </c>
      <c r="CT926">
        <v>85</v>
      </c>
      <c r="CU926">
        <v>180</v>
      </c>
      <c r="CV926">
        <v>29</v>
      </c>
      <c r="CW926" t="s">
        <v>1023</v>
      </c>
      <c r="CX926">
        <v>39633</v>
      </c>
      <c r="CY926">
        <v>0.3412</v>
      </c>
      <c r="DG926">
        <v>50</v>
      </c>
    </row>
    <row r="927" spans="85:112" x14ac:dyDescent="0.25">
      <c r="CG927" t="s">
        <v>639</v>
      </c>
      <c r="CH927" t="s">
        <v>6</v>
      </c>
      <c r="CI927" t="s">
        <v>35</v>
      </c>
      <c r="CJ927">
        <v>46120</v>
      </c>
      <c r="CK927">
        <v>1</v>
      </c>
      <c r="CL927">
        <v>1</v>
      </c>
      <c r="CN927">
        <v>1</v>
      </c>
      <c r="CP927">
        <v>3.4722222222222222E-5</v>
      </c>
      <c r="CQ927">
        <v>3.4722222222222222E-5</v>
      </c>
      <c r="CR927">
        <v>0.23900462962962962</v>
      </c>
      <c r="CS927">
        <v>0.11295138888888889</v>
      </c>
      <c r="CT927">
        <v>89</v>
      </c>
      <c r="CU927">
        <v>163</v>
      </c>
      <c r="CV927">
        <v>13</v>
      </c>
      <c r="CW927" t="s">
        <v>716</v>
      </c>
      <c r="CX927">
        <v>11147</v>
      </c>
      <c r="CY927">
        <v>0.14610000000000001</v>
      </c>
      <c r="DG927">
        <v>50</v>
      </c>
    </row>
    <row r="928" spans="85:112" x14ac:dyDescent="0.25">
      <c r="CG928" t="s">
        <v>639</v>
      </c>
      <c r="CH928" t="s">
        <v>6</v>
      </c>
      <c r="CI928" t="s">
        <v>35</v>
      </c>
      <c r="CJ928">
        <v>46135</v>
      </c>
      <c r="CK928">
        <v>1</v>
      </c>
      <c r="CL928">
        <v>1</v>
      </c>
      <c r="CN928">
        <v>1</v>
      </c>
      <c r="CP928">
        <v>2.6620370370370372E-4</v>
      </c>
      <c r="CQ928">
        <v>2.6620370370370372E-4</v>
      </c>
      <c r="CR928">
        <v>0.16342592592592592</v>
      </c>
      <c r="CS928">
        <v>0.16578703703703704</v>
      </c>
      <c r="CT928">
        <v>79</v>
      </c>
      <c r="CU928">
        <v>135</v>
      </c>
      <c r="CV928">
        <v>16</v>
      </c>
      <c r="CW928">
        <v>2</v>
      </c>
      <c r="CX928">
        <v>17677</v>
      </c>
      <c r="CY928">
        <v>0.20250000000000001</v>
      </c>
      <c r="DG928">
        <v>50</v>
      </c>
    </row>
    <row r="929" spans="85:111" x14ac:dyDescent="0.25">
      <c r="CG929" t="s">
        <v>639</v>
      </c>
      <c r="CH929" t="s">
        <v>6</v>
      </c>
      <c r="CI929" t="s">
        <v>38</v>
      </c>
      <c r="CJ929">
        <v>46120</v>
      </c>
      <c r="CK929">
        <v>1</v>
      </c>
      <c r="CL929">
        <v>1</v>
      </c>
      <c r="CN929">
        <v>1</v>
      </c>
      <c r="CP929">
        <v>0</v>
      </c>
      <c r="CQ929">
        <v>0</v>
      </c>
      <c r="CR929">
        <v>0.28012731481481479</v>
      </c>
      <c r="CS929">
        <v>7.0648148148148154E-2</v>
      </c>
      <c r="CT929">
        <v>122</v>
      </c>
      <c r="CU929">
        <v>154</v>
      </c>
      <c r="CV929">
        <v>19</v>
      </c>
      <c r="CW929" t="s">
        <v>797</v>
      </c>
      <c r="CX929">
        <v>27166</v>
      </c>
      <c r="CY929">
        <v>0.15570000000000001</v>
      </c>
      <c r="DG929">
        <v>50</v>
      </c>
    </row>
    <row r="930" spans="85:111" x14ac:dyDescent="0.25">
      <c r="CG930" t="s">
        <v>639</v>
      </c>
      <c r="CH930" t="s">
        <v>6</v>
      </c>
      <c r="CI930" t="s">
        <v>38</v>
      </c>
      <c r="CJ930">
        <v>46135</v>
      </c>
      <c r="CK930">
        <v>1</v>
      </c>
      <c r="CL930">
        <v>1</v>
      </c>
      <c r="CN930">
        <v>1</v>
      </c>
      <c r="CP930">
        <v>2.662037037037037E-3</v>
      </c>
      <c r="CQ930">
        <v>2.662037037037037E-3</v>
      </c>
      <c r="CR930">
        <v>0.1990625</v>
      </c>
      <c r="CS930">
        <v>0.12355324074074074</v>
      </c>
      <c r="CT930">
        <v>128</v>
      </c>
      <c r="CU930">
        <v>168</v>
      </c>
      <c r="CV930">
        <v>25</v>
      </c>
      <c r="CW930">
        <v>1.52</v>
      </c>
      <c r="CX930">
        <v>17556</v>
      </c>
      <c r="CY930">
        <v>0.1953</v>
      </c>
      <c r="DG930">
        <v>50</v>
      </c>
    </row>
    <row r="931" spans="85:111" x14ac:dyDescent="0.25">
      <c r="CG931" t="s">
        <v>639</v>
      </c>
      <c r="CH931" t="s">
        <v>6</v>
      </c>
      <c r="CI931" t="s">
        <v>11</v>
      </c>
      <c r="CJ931">
        <v>46135</v>
      </c>
      <c r="CK931">
        <v>1</v>
      </c>
      <c r="CL931">
        <v>1</v>
      </c>
      <c r="CN931">
        <v>1</v>
      </c>
      <c r="CP931">
        <v>2.6967592592592594E-3</v>
      </c>
      <c r="CQ931">
        <v>2.6967592592592594E-3</v>
      </c>
      <c r="CR931">
        <v>0.20341435185185186</v>
      </c>
      <c r="CS931">
        <v>0.12519675925925927</v>
      </c>
      <c r="CT931">
        <v>101</v>
      </c>
      <c r="CU931">
        <v>171</v>
      </c>
      <c r="CV931">
        <v>21</v>
      </c>
      <c r="CW931" t="s">
        <v>757</v>
      </c>
      <c r="CX931">
        <v>20560</v>
      </c>
      <c r="CY931">
        <v>0.2079</v>
      </c>
      <c r="DG931">
        <v>50</v>
      </c>
    </row>
    <row r="932" spans="85:111" x14ac:dyDescent="0.25">
      <c r="CG932" t="s">
        <v>639</v>
      </c>
      <c r="CH932" t="s">
        <v>6</v>
      </c>
      <c r="CI932" t="s">
        <v>76</v>
      </c>
      <c r="CJ932">
        <v>46120</v>
      </c>
      <c r="CK932">
        <v>1</v>
      </c>
      <c r="CL932">
        <v>1</v>
      </c>
      <c r="CN932">
        <v>1</v>
      </c>
      <c r="CP932">
        <v>5.7870370370370373E-5</v>
      </c>
      <c r="CQ932">
        <v>5.7870370370370373E-5</v>
      </c>
      <c r="CR932">
        <v>0.25775462962962964</v>
      </c>
      <c r="CS932">
        <v>7.7291666666666661E-2</v>
      </c>
      <c r="CT932">
        <v>122</v>
      </c>
      <c r="CU932">
        <v>138</v>
      </c>
      <c r="CV932">
        <v>15</v>
      </c>
      <c r="CW932" t="s">
        <v>723</v>
      </c>
      <c r="CX932">
        <v>33045</v>
      </c>
      <c r="CY932">
        <v>0.123</v>
      </c>
      <c r="DG932">
        <v>50</v>
      </c>
    </row>
    <row r="933" spans="85:111" x14ac:dyDescent="0.25">
      <c r="CG933" t="s">
        <v>639</v>
      </c>
      <c r="CH933" t="s">
        <v>6</v>
      </c>
      <c r="CI933" t="s">
        <v>76</v>
      </c>
      <c r="CJ933">
        <v>46121</v>
      </c>
      <c r="CK933">
        <v>1</v>
      </c>
      <c r="CL933">
        <v>1</v>
      </c>
      <c r="CM933">
        <v>1</v>
      </c>
      <c r="CP933">
        <v>7.1643518518518514E-3</v>
      </c>
      <c r="CQ933">
        <v>7.1643518518518514E-3</v>
      </c>
      <c r="CR933">
        <v>0.27796296296296297</v>
      </c>
      <c r="CS933">
        <v>0.10802083333333333</v>
      </c>
      <c r="CT933">
        <v>129</v>
      </c>
      <c r="CU933">
        <v>150</v>
      </c>
      <c r="CV933">
        <v>13</v>
      </c>
      <c r="CW933" t="s">
        <v>709</v>
      </c>
      <c r="CX933">
        <v>36895</v>
      </c>
      <c r="CY933">
        <v>0.1008</v>
      </c>
      <c r="DG933">
        <v>50</v>
      </c>
    </row>
    <row r="934" spans="85:111" x14ac:dyDescent="0.25">
      <c r="CG934" t="s">
        <v>639</v>
      </c>
      <c r="CH934" t="s">
        <v>7</v>
      </c>
      <c r="CI934" t="s">
        <v>49</v>
      </c>
      <c r="CJ934">
        <v>46126</v>
      </c>
      <c r="CK934">
        <v>1</v>
      </c>
      <c r="CL934">
        <v>1</v>
      </c>
      <c r="CN934">
        <v>1</v>
      </c>
      <c r="CP934">
        <v>0</v>
      </c>
      <c r="CQ934">
        <v>0</v>
      </c>
      <c r="CR934">
        <v>0.22994212962962962</v>
      </c>
      <c r="CS934">
        <v>0.14004629629629631</v>
      </c>
      <c r="CT934">
        <v>61</v>
      </c>
      <c r="CU934">
        <v>103</v>
      </c>
      <c r="CV934">
        <v>18</v>
      </c>
      <c r="CW934" t="s">
        <v>731</v>
      </c>
      <c r="CX934">
        <v>29200</v>
      </c>
      <c r="CY934">
        <v>0.29509999999999997</v>
      </c>
      <c r="DG934">
        <v>50</v>
      </c>
    </row>
    <row r="935" spans="85:111" x14ac:dyDescent="0.25">
      <c r="CG935" t="s">
        <v>639</v>
      </c>
      <c r="CH935" t="s">
        <v>7</v>
      </c>
      <c r="CI935" t="s">
        <v>566</v>
      </c>
      <c r="CJ935">
        <v>46140</v>
      </c>
      <c r="CK935">
        <v>1</v>
      </c>
      <c r="CL935">
        <v>1</v>
      </c>
      <c r="CM935">
        <v>1</v>
      </c>
      <c r="CP935">
        <v>1.9143518518518518E-2</v>
      </c>
      <c r="CQ935">
        <v>1.9143518518518518E-2</v>
      </c>
      <c r="CR935">
        <v>0.16783564814814814</v>
      </c>
      <c r="CS935">
        <v>0.17787037037037037</v>
      </c>
      <c r="CT935">
        <v>138</v>
      </c>
      <c r="CU935">
        <v>236</v>
      </c>
      <c r="CV935">
        <v>38</v>
      </c>
      <c r="CW935" t="s">
        <v>1098</v>
      </c>
      <c r="CX935">
        <v>16279</v>
      </c>
      <c r="CY935">
        <v>0.27539999999999998</v>
      </c>
      <c r="DG935">
        <v>50</v>
      </c>
    </row>
    <row r="936" spans="85:111" x14ac:dyDescent="0.25">
      <c r="CG936" t="s">
        <v>639</v>
      </c>
      <c r="CH936" t="s">
        <v>3</v>
      </c>
      <c r="CI936" t="s">
        <v>58</v>
      </c>
      <c r="CJ936">
        <v>46119</v>
      </c>
      <c r="CK936">
        <v>1</v>
      </c>
      <c r="CL936">
        <v>1</v>
      </c>
      <c r="CN936">
        <v>1</v>
      </c>
      <c r="CP936">
        <v>3.4722222222222222E-5</v>
      </c>
      <c r="CQ936">
        <v>3.4722222222222222E-5</v>
      </c>
      <c r="CR936">
        <v>0.29739583333333336</v>
      </c>
      <c r="CS936">
        <v>8.5023148148148153E-2</v>
      </c>
      <c r="CT936">
        <v>149</v>
      </c>
      <c r="CU936">
        <v>245</v>
      </c>
      <c r="CV936">
        <v>24</v>
      </c>
      <c r="CW936">
        <v>1.75</v>
      </c>
      <c r="CX936">
        <v>26885</v>
      </c>
      <c r="CY936">
        <v>0.16109999999999999</v>
      </c>
      <c r="DG936">
        <v>50</v>
      </c>
    </row>
    <row r="937" spans="85:111" x14ac:dyDescent="0.25">
      <c r="CG937" t="s">
        <v>639</v>
      </c>
      <c r="CH937" t="s">
        <v>3</v>
      </c>
      <c r="CI937" t="s">
        <v>85</v>
      </c>
      <c r="CJ937">
        <v>46141</v>
      </c>
      <c r="CK937">
        <v>1</v>
      </c>
      <c r="CL937">
        <v>1</v>
      </c>
      <c r="CN937">
        <v>1</v>
      </c>
      <c r="CP937">
        <v>4.0509259259259258E-4</v>
      </c>
      <c r="CQ937">
        <v>4.0509259259259258E-4</v>
      </c>
      <c r="CR937">
        <v>0.18504629629629629</v>
      </c>
      <c r="CS937">
        <v>0.1632986111111111</v>
      </c>
      <c r="CT937">
        <v>83</v>
      </c>
      <c r="CU937">
        <v>206</v>
      </c>
      <c r="CV937">
        <v>18</v>
      </c>
      <c r="CW937" t="s">
        <v>754</v>
      </c>
      <c r="CX937">
        <v>40100</v>
      </c>
      <c r="CY937">
        <v>0.21690000000000001</v>
      </c>
      <c r="DG937">
        <v>50</v>
      </c>
    </row>
    <row r="938" spans="85:111" x14ac:dyDescent="0.25">
      <c r="CG938" t="s">
        <v>639</v>
      </c>
      <c r="CH938" t="s">
        <v>3</v>
      </c>
      <c r="CI938" t="s">
        <v>174</v>
      </c>
      <c r="CJ938">
        <v>46141</v>
      </c>
      <c r="CK938">
        <v>1</v>
      </c>
      <c r="CL938">
        <v>1</v>
      </c>
      <c r="CN938">
        <v>1</v>
      </c>
      <c r="CP938">
        <v>3.4722222222222222E-5</v>
      </c>
      <c r="CQ938">
        <v>3.4722222222222222E-5</v>
      </c>
      <c r="CR938">
        <v>0.17951388888888889</v>
      </c>
      <c r="CS938">
        <v>0.18527777777777779</v>
      </c>
      <c r="CT938">
        <v>188</v>
      </c>
      <c r="CU938">
        <v>264</v>
      </c>
      <c r="CV938">
        <v>25</v>
      </c>
      <c r="CW938">
        <v>1.76</v>
      </c>
      <c r="CX938">
        <v>18886</v>
      </c>
      <c r="CY938">
        <v>0.13300000000000001</v>
      </c>
      <c r="DG938">
        <v>50</v>
      </c>
    </row>
    <row r="939" spans="85:111" x14ac:dyDescent="0.25">
      <c r="CG939" t="s">
        <v>639</v>
      </c>
      <c r="CH939" t="s">
        <v>3</v>
      </c>
      <c r="CI939" t="s">
        <v>564</v>
      </c>
      <c r="CJ939">
        <v>46119</v>
      </c>
      <c r="CK939">
        <v>1</v>
      </c>
      <c r="CL939">
        <v>1</v>
      </c>
      <c r="CN939">
        <v>1</v>
      </c>
      <c r="CP939">
        <v>0</v>
      </c>
      <c r="CQ939">
        <v>0</v>
      </c>
      <c r="CR939">
        <v>0.3122800925925926</v>
      </c>
      <c r="CS939">
        <v>9.2627314814814815E-2</v>
      </c>
      <c r="CT939">
        <v>136</v>
      </c>
      <c r="CU939">
        <v>260</v>
      </c>
      <c r="CV939">
        <v>24</v>
      </c>
      <c r="CW939" t="s">
        <v>741</v>
      </c>
      <c r="CX939">
        <v>35296</v>
      </c>
      <c r="CY939">
        <v>0.17649999999999999</v>
      </c>
      <c r="DG939">
        <v>50</v>
      </c>
    </row>
    <row r="940" spans="85:111" x14ac:dyDescent="0.25">
      <c r="CG940" t="s">
        <v>639</v>
      </c>
      <c r="CH940" t="s">
        <v>3</v>
      </c>
      <c r="CI940" t="s">
        <v>96</v>
      </c>
      <c r="CJ940">
        <v>46141</v>
      </c>
      <c r="CK940">
        <v>1</v>
      </c>
      <c r="CL940">
        <v>1</v>
      </c>
      <c r="CN940">
        <v>1</v>
      </c>
      <c r="CP940">
        <v>0</v>
      </c>
      <c r="CQ940">
        <v>0</v>
      </c>
      <c r="CR940">
        <v>0.18310185185185185</v>
      </c>
      <c r="CS940">
        <v>0.1880324074074074</v>
      </c>
      <c r="CT940">
        <v>99</v>
      </c>
      <c r="CU940">
        <v>186</v>
      </c>
      <c r="CV940">
        <v>35</v>
      </c>
      <c r="CW940" t="s">
        <v>750</v>
      </c>
      <c r="CX940">
        <v>26025</v>
      </c>
      <c r="CY940">
        <v>0.35349999999999998</v>
      </c>
      <c r="DG940">
        <v>50</v>
      </c>
    </row>
    <row r="941" spans="85:111" x14ac:dyDescent="0.25">
      <c r="CG941" t="s">
        <v>639</v>
      </c>
      <c r="CH941" t="s">
        <v>125</v>
      </c>
      <c r="CI941" t="s">
        <v>18</v>
      </c>
      <c r="CJ941">
        <v>46134</v>
      </c>
      <c r="CK941">
        <v>1</v>
      </c>
      <c r="CL941">
        <v>1</v>
      </c>
      <c r="CM941">
        <v>1</v>
      </c>
      <c r="CP941">
        <v>7.9282407407407409E-3</v>
      </c>
      <c r="CQ941">
        <v>7.9282407407407409E-3</v>
      </c>
      <c r="CR941">
        <v>0.19137731481481482</v>
      </c>
      <c r="CS941">
        <v>0.13325231481481481</v>
      </c>
      <c r="CT941">
        <v>122</v>
      </c>
      <c r="CU941">
        <v>249</v>
      </c>
      <c r="CV941">
        <v>17</v>
      </c>
      <c r="CW941" t="s">
        <v>733</v>
      </c>
      <c r="CX941">
        <v>20689</v>
      </c>
      <c r="CY941">
        <v>0.13930000000000001</v>
      </c>
      <c r="DG941">
        <v>48</v>
      </c>
    </row>
    <row r="942" spans="85:111" x14ac:dyDescent="0.25">
      <c r="CG942" t="s">
        <v>639</v>
      </c>
      <c r="CH942" t="s">
        <v>2</v>
      </c>
      <c r="CI942" t="s">
        <v>37</v>
      </c>
      <c r="CJ942">
        <v>46119</v>
      </c>
      <c r="CK942">
        <v>1</v>
      </c>
      <c r="CL942">
        <v>1</v>
      </c>
      <c r="CO942">
        <v>1</v>
      </c>
      <c r="CP942">
        <v>0</v>
      </c>
      <c r="CQ942">
        <v>0</v>
      </c>
      <c r="CR942">
        <v>0</v>
      </c>
      <c r="CS942">
        <v>0</v>
      </c>
      <c r="DG942">
        <v>48</v>
      </c>
    </row>
    <row r="943" spans="85:111" x14ac:dyDescent="0.25">
      <c r="CG943" t="s">
        <v>639</v>
      </c>
      <c r="CH943" t="s">
        <v>6</v>
      </c>
      <c r="CI943" t="s">
        <v>105</v>
      </c>
      <c r="CJ943">
        <v>46139</v>
      </c>
      <c r="CK943">
        <v>1</v>
      </c>
      <c r="CL943">
        <v>1</v>
      </c>
      <c r="CN943">
        <v>1</v>
      </c>
      <c r="CP943">
        <v>9.2592592592592588E-5</v>
      </c>
      <c r="CQ943">
        <v>9.2592592592592588E-5</v>
      </c>
      <c r="CR943">
        <v>0.17327546296296295</v>
      </c>
      <c r="CS943">
        <v>0.16826388888888888</v>
      </c>
      <c r="CT943">
        <v>91</v>
      </c>
      <c r="CU943">
        <v>167</v>
      </c>
      <c r="CV943">
        <v>18</v>
      </c>
      <c r="CW943" t="s">
        <v>760</v>
      </c>
      <c r="CX943">
        <v>20386</v>
      </c>
      <c r="CY943">
        <v>0.1978</v>
      </c>
      <c r="DG943">
        <v>48</v>
      </c>
    </row>
    <row r="944" spans="85:111" x14ac:dyDescent="0.25">
      <c r="CG944" t="s">
        <v>639</v>
      </c>
      <c r="CH944" t="s">
        <v>6</v>
      </c>
      <c r="CI944" t="s">
        <v>35</v>
      </c>
      <c r="CJ944">
        <v>46119</v>
      </c>
      <c r="CK944">
        <v>1</v>
      </c>
      <c r="CL944">
        <v>1</v>
      </c>
      <c r="CN944">
        <v>1</v>
      </c>
      <c r="CP944">
        <v>1.0416666666666667E-4</v>
      </c>
      <c r="CQ944">
        <v>1.0416666666666667E-4</v>
      </c>
      <c r="CR944">
        <v>0.26</v>
      </c>
      <c r="CS944">
        <v>0.15086805555555555</v>
      </c>
      <c r="CT944">
        <v>91</v>
      </c>
      <c r="CU944">
        <v>145</v>
      </c>
      <c r="CV944">
        <v>18</v>
      </c>
      <c r="CW944" t="s">
        <v>760</v>
      </c>
      <c r="CX944">
        <v>11463</v>
      </c>
      <c r="CY944">
        <v>0.1978</v>
      </c>
      <c r="CZ944">
        <v>1</v>
      </c>
      <c r="DA944">
        <v>5.5599999999999997E-2</v>
      </c>
      <c r="DB944">
        <v>1000</v>
      </c>
      <c r="DC944">
        <v>1000</v>
      </c>
      <c r="DG944">
        <v>48</v>
      </c>
    </row>
    <row r="945" spans="85:112" x14ac:dyDescent="0.25">
      <c r="CG945" t="s">
        <v>639</v>
      </c>
      <c r="CH945" t="s">
        <v>6</v>
      </c>
      <c r="CI945" t="s">
        <v>38</v>
      </c>
      <c r="CJ945">
        <v>46122</v>
      </c>
      <c r="CK945">
        <v>1</v>
      </c>
      <c r="CL945">
        <v>1</v>
      </c>
      <c r="CP945">
        <v>3.5300925925925925E-3</v>
      </c>
      <c r="CQ945">
        <v>3.5300925925925925E-3</v>
      </c>
      <c r="CR945">
        <v>0.21754629629629629</v>
      </c>
      <c r="CS945">
        <v>9.4699074074074074E-2</v>
      </c>
      <c r="CT945">
        <v>93</v>
      </c>
      <c r="CU945">
        <v>129</v>
      </c>
      <c r="CV945">
        <v>18</v>
      </c>
      <c r="CW945" t="s">
        <v>702</v>
      </c>
      <c r="CX945">
        <v>27050</v>
      </c>
      <c r="CY945">
        <v>0.19350000000000001</v>
      </c>
      <c r="DG945">
        <v>48</v>
      </c>
    </row>
    <row r="946" spans="85:112" x14ac:dyDescent="0.25">
      <c r="CG946" t="s">
        <v>639</v>
      </c>
      <c r="CH946" t="s">
        <v>3</v>
      </c>
      <c r="CI946" t="s">
        <v>58</v>
      </c>
      <c r="CJ946">
        <v>46118</v>
      </c>
      <c r="CK946">
        <v>1</v>
      </c>
      <c r="CL946">
        <v>1</v>
      </c>
      <c r="CM946">
        <v>1</v>
      </c>
      <c r="CP946">
        <v>1.525462962962963E-2</v>
      </c>
      <c r="CQ946">
        <v>1.525462962962963E-2</v>
      </c>
      <c r="CR946">
        <v>0.23756944444444444</v>
      </c>
      <c r="CS946">
        <v>9.1585648148148152E-2</v>
      </c>
      <c r="CT946">
        <v>124</v>
      </c>
      <c r="CU946">
        <v>294</v>
      </c>
      <c r="CV946">
        <v>43</v>
      </c>
      <c r="CW946" t="s">
        <v>1099</v>
      </c>
      <c r="CX946">
        <v>20170</v>
      </c>
      <c r="CY946">
        <v>0.3468</v>
      </c>
      <c r="CZ946">
        <v>3</v>
      </c>
      <c r="DA946">
        <v>6.9800000000000001E-2</v>
      </c>
      <c r="DB946">
        <v>2016</v>
      </c>
      <c r="DC946">
        <v>672</v>
      </c>
      <c r="DD946">
        <v>1316</v>
      </c>
      <c r="DE946">
        <v>0.65280000000000005</v>
      </c>
      <c r="DG946">
        <v>48</v>
      </c>
      <c r="DH946">
        <v>658</v>
      </c>
    </row>
    <row r="947" spans="85:112" x14ac:dyDescent="0.25">
      <c r="CG947" t="s">
        <v>639</v>
      </c>
      <c r="CH947" t="s">
        <v>3</v>
      </c>
      <c r="CI947" t="s">
        <v>85</v>
      </c>
      <c r="CJ947">
        <v>46120</v>
      </c>
      <c r="CK947">
        <v>1</v>
      </c>
      <c r="CL947">
        <v>1</v>
      </c>
      <c r="CN947">
        <v>1</v>
      </c>
      <c r="CP947">
        <v>0</v>
      </c>
      <c r="CQ947">
        <v>0</v>
      </c>
      <c r="CR947">
        <v>0.27002314814814815</v>
      </c>
      <c r="CS947">
        <v>7.7928240740740742E-2</v>
      </c>
      <c r="CT947">
        <v>85</v>
      </c>
      <c r="CU947">
        <v>188</v>
      </c>
      <c r="CV947">
        <v>25</v>
      </c>
      <c r="CW947">
        <v>1.84</v>
      </c>
      <c r="CX947">
        <v>31357</v>
      </c>
      <c r="CY947">
        <v>0.29409999999999997</v>
      </c>
      <c r="CZ947">
        <v>1</v>
      </c>
      <c r="DA947">
        <v>0.04</v>
      </c>
      <c r="DB947">
        <v>360</v>
      </c>
      <c r="DC947">
        <v>360</v>
      </c>
      <c r="DG947">
        <v>48</v>
      </c>
    </row>
    <row r="948" spans="85:112" x14ac:dyDescent="0.25">
      <c r="CG948" t="s">
        <v>639</v>
      </c>
      <c r="CH948" t="s">
        <v>3</v>
      </c>
      <c r="CI948" t="s">
        <v>96</v>
      </c>
      <c r="CJ948">
        <v>46132</v>
      </c>
      <c r="CK948">
        <v>1</v>
      </c>
      <c r="CL948">
        <v>1</v>
      </c>
      <c r="CM948">
        <v>1</v>
      </c>
      <c r="CP948">
        <v>6.9791666666666665E-3</v>
      </c>
      <c r="CQ948">
        <v>6.9791666666666665E-3</v>
      </c>
      <c r="CR948">
        <v>0.17489583333333333</v>
      </c>
      <c r="CS948">
        <v>0.16420138888888888</v>
      </c>
      <c r="CT948">
        <v>110</v>
      </c>
      <c r="CU948">
        <v>180</v>
      </c>
      <c r="CV948">
        <v>21</v>
      </c>
      <c r="CW948" t="s">
        <v>750</v>
      </c>
      <c r="CX948">
        <v>28785</v>
      </c>
      <c r="CY948">
        <v>0.19089999999999999</v>
      </c>
      <c r="DG948">
        <v>48</v>
      </c>
    </row>
    <row r="949" spans="85:112" x14ac:dyDescent="0.25">
      <c r="CG949" t="s">
        <v>639</v>
      </c>
      <c r="CH949" t="s">
        <v>125</v>
      </c>
      <c r="CI949" t="s">
        <v>18</v>
      </c>
      <c r="CJ949">
        <v>46128</v>
      </c>
      <c r="CK949">
        <v>1</v>
      </c>
      <c r="CL949">
        <v>1</v>
      </c>
      <c r="CN949">
        <v>1</v>
      </c>
      <c r="CP949">
        <v>5.0925925925925921E-4</v>
      </c>
      <c r="CQ949">
        <v>5.0925925925925921E-4</v>
      </c>
      <c r="CR949">
        <v>0.2956597222222222</v>
      </c>
      <c r="CS949">
        <v>7.5081018518518519E-2</v>
      </c>
      <c r="CT949">
        <v>176</v>
      </c>
      <c r="CU949">
        <v>351</v>
      </c>
      <c r="CV949">
        <v>25</v>
      </c>
      <c r="CW949">
        <v>1.56</v>
      </c>
      <c r="CX949">
        <v>27233</v>
      </c>
      <c r="CY949">
        <v>0.14199999999999999</v>
      </c>
      <c r="DG949">
        <v>46</v>
      </c>
    </row>
    <row r="950" spans="85:112" x14ac:dyDescent="0.25">
      <c r="CG950" t="s">
        <v>639</v>
      </c>
      <c r="CH950" t="s">
        <v>125</v>
      </c>
      <c r="CI950" t="s">
        <v>18</v>
      </c>
      <c r="CJ950">
        <v>46132</v>
      </c>
      <c r="CK950">
        <v>1</v>
      </c>
      <c r="CL950">
        <v>1</v>
      </c>
      <c r="CN950">
        <v>1</v>
      </c>
      <c r="CP950">
        <v>1.1689814814814816E-3</v>
      </c>
      <c r="CQ950">
        <v>1.1689814814814816E-3</v>
      </c>
      <c r="CR950">
        <v>0.19197916666666667</v>
      </c>
      <c r="CS950">
        <v>0.11797453703703703</v>
      </c>
      <c r="CT950">
        <v>163</v>
      </c>
      <c r="CU950">
        <v>371</v>
      </c>
      <c r="CV950">
        <v>19</v>
      </c>
      <c r="CW950" t="s">
        <v>687</v>
      </c>
      <c r="CX950">
        <v>33438</v>
      </c>
      <c r="CY950">
        <v>0.1166</v>
      </c>
      <c r="DG950">
        <v>46</v>
      </c>
    </row>
    <row r="951" spans="85:112" x14ac:dyDescent="0.25">
      <c r="CG951" t="s">
        <v>639</v>
      </c>
      <c r="CH951" t="s">
        <v>125</v>
      </c>
      <c r="CI951" t="s">
        <v>18</v>
      </c>
      <c r="CJ951">
        <v>46142</v>
      </c>
      <c r="CK951">
        <v>1</v>
      </c>
      <c r="CL951">
        <v>1</v>
      </c>
      <c r="CN951">
        <v>1</v>
      </c>
      <c r="CP951">
        <v>9.0277777777777774E-4</v>
      </c>
      <c r="CQ951">
        <v>9.0277777777777774E-4</v>
      </c>
      <c r="CR951">
        <v>0.22644675925925925</v>
      </c>
      <c r="CS951">
        <v>0.14533564814814814</v>
      </c>
      <c r="CT951">
        <v>120</v>
      </c>
      <c r="CU951">
        <v>210</v>
      </c>
      <c r="CV951">
        <v>16</v>
      </c>
      <c r="CW951">
        <v>1.5625</v>
      </c>
      <c r="CX951">
        <v>47832</v>
      </c>
      <c r="CY951">
        <v>0.1333</v>
      </c>
      <c r="DG951">
        <v>46</v>
      </c>
    </row>
    <row r="952" spans="85:112" x14ac:dyDescent="0.25">
      <c r="CG952" t="s">
        <v>639</v>
      </c>
      <c r="CH952" t="s">
        <v>125</v>
      </c>
      <c r="CI952" t="s">
        <v>60</v>
      </c>
      <c r="CJ952">
        <v>46128</v>
      </c>
      <c r="CK952">
        <v>1</v>
      </c>
      <c r="CL952">
        <v>1</v>
      </c>
      <c r="CN952">
        <v>1</v>
      </c>
      <c r="CP952">
        <v>0</v>
      </c>
      <c r="CQ952">
        <v>0</v>
      </c>
      <c r="CR952">
        <v>0.25677083333333334</v>
      </c>
      <c r="CS952">
        <v>0.10276620370370371</v>
      </c>
      <c r="CT952">
        <v>142</v>
      </c>
      <c r="CU952">
        <v>175</v>
      </c>
      <c r="CV952">
        <v>13</v>
      </c>
      <c r="CW952" t="s">
        <v>804</v>
      </c>
      <c r="CX952">
        <v>40580</v>
      </c>
      <c r="CY952">
        <v>9.1499999999999998E-2</v>
      </c>
      <c r="DG952">
        <v>46</v>
      </c>
    </row>
    <row r="953" spans="85:112" x14ac:dyDescent="0.25">
      <c r="CG953" t="s">
        <v>639</v>
      </c>
      <c r="CH953" t="s">
        <v>125</v>
      </c>
      <c r="CI953" t="s">
        <v>72</v>
      </c>
      <c r="CJ953">
        <v>46128</v>
      </c>
      <c r="CK953">
        <v>1</v>
      </c>
      <c r="CL953">
        <v>1</v>
      </c>
      <c r="CN953">
        <v>1</v>
      </c>
      <c r="CP953">
        <v>1.0416666666666667E-4</v>
      </c>
      <c r="CQ953">
        <v>1.0416666666666667E-4</v>
      </c>
      <c r="CR953">
        <v>0.25061342592592595</v>
      </c>
      <c r="CS953">
        <v>0.12939814814814815</v>
      </c>
      <c r="CT953">
        <v>162</v>
      </c>
      <c r="CU953">
        <v>372</v>
      </c>
      <c r="CV953">
        <v>17</v>
      </c>
      <c r="CW953">
        <v>2</v>
      </c>
      <c r="CX953">
        <v>35327</v>
      </c>
      <c r="CY953">
        <v>0.10489999999999999</v>
      </c>
      <c r="DG953">
        <v>46</v>
      </c>
    </row>
    <row r="954" spans="85:112" x14ac:dyDescent="0.25">
      <c r="CG954" t="s">
        <v>639</v>
      </c>
      <c r="CH954" t="s">
        <v>125</v>
      </c>
      <c r="CI954" t="s">
        <v>72</v>
      </c>
      <c r="CJ954">
        <v>46132</v>
      </c>
      <c r="CK954">
        <v>1</v>
      </c>
      <c r="CL954">
        <v>1</v>
      </c>
      <c r="CN954">
        <v>1</v>
      </c>
      <c r="CP954">
        <v>1.4004629629629629E-3</v>
      </c>
      <c r="CQ954">
        <v>1.4004629629629629E-3</v>
      </c>
      <c r="CR954">
        <v>0.20383101851851851</v>
      </c>
      <c r="CS954">
        <v>0.13696759259259259</v>
      </c>
      <c r="CT954">
        <v>142</v>
      </c>
      <c r="CU954">
        <v>311</v>
      </c>
      <c r="CV954">
        <v>28</v>
      </c>
      <c r="CW954" t="s">
        <v>767</v>
      </c>
      <c r="CX954">
        <v>31499</v>
      </c>
      <c r="CY954">
        <v>0.19719999999999999</v>
      </c>
      <c r="DG954">
        <v>46</v>
      </c>
    </row>
    <row r="955" spans="85:112" x14ac:dyDescent="0.25">
      <c r="CG955" t="s">
        <v>639</v>
      </c>
      <c r="CH955" t="s">
        <v>125</v>
      </c>
      <c r="CI955" t="s">
        <v>72</v>
      </c>
      <c r="CJ955">
        <v>46142</v>
      </c>
      <c r="CK955">
        <v>1</v>
      </c>
      <c r="CL955">
        <v>1</v>
      </c>
      <c r="CN955">
        <v>1</v>
      </c>
      <c r="CP955">
        <v>2.0949074074074073E-3</v>
      </c>
      <c r="CQ955">
        <v>2.0949074074074073E-3</v>
      </c>
      <c r="CR955">
        <v>0.14324074074074075</v>
      </c>
      <c r="CS955">
        <v>0.20304398148148148</v>
      </c>
      <c r="CT955">
        <v>126</v>
      </c>
      <c r="CU955">
        <v>360</v>
      </c>
      <c r="CV955">
        <v>21</v>
      </c>
      <c r="CW955" t="s">
        <v>855</v>
      </c>
      <c r="CX955">
        <v>39392</v>
      </c>
      <c r="CY955">
        <v>0.16669999999999999</v>
      </c>
      <c r="DG955">
        <v>46</v>
      </c>
    </row>
    <row r="956" spans="85:112" x14ac:dyDescent="0.25">
      <c r="CG956" t="s">
        <v>639</v>
      </c>
      <c r="CH956" t="s">
        <v>125</v>
      </c>
      <c r="CI956" t="s">
        <v>26</v>
      </c>
      <c r="CJ956">
        <v>46142</v>
      </c>
      <c r="CK956">
        <v>1</v>
      </c>
      <c r="CL956">
        <v>1</v>
      </c>
      <c r="CN956">
        <v>1</v>
      </c>
      <c r="CP956">
        <v>1.7361111111111112E-4</v>
      </c>
      <c r="CQ956">
        <v>1.7361111111111112E-4</v>
      </c>
      <c r="CR956">
        <v>0.35065972222222225</v>
      </c>
      <c r="CS956">
        <v>6.008101851851852E-2</v>
      </c>
      <c r="CT956">
        <v>151</v>
      </c>
      <c r="CU956">
        <v>328</v>
      </c>
      <c r="CV956">
        <v>31</v>
      </c>
      <c r="CW956" t="s">
        <v>1063</v>
      </c>
      <c r="CX956">
        <v>45584</v>
      </c>
      <c r="CY956">
        <v>0.20530000000000001</v>
      </c>
      <c r="DG956">
        <v>46</v>
      </c>
    </row>
    <row r="957" spans="85:112" x14ac:dyDescent="0.25">
      <c r="CG957" t="s">
        <v>639</v>
      </c>
      <c r="CH957" t="s">
        <v>125</v>
      </c>
      <c r="CI957" t="s">
        <v>122</v>
      </c>
      <c r="CJ957">
        <v>46128</v>
      </c>
      <c r="CK957">
        <v>1</v>
      </c>
      <c r="CL957">
        <v>1</v>
      </c>
      <c r="CN957">
        <v>1</v>
      </c>
      <c r="CP957">
        <v>0</v>
      </c>
      <c r="CQ957">
        <v>0</v>
      </c>
      <c r="CR957">
        <v>0.24668981481481481</v>
      </c>
      <c r="CS957">
        <v>0.12866898148148148</v>
      </c>
      <c r="CT957">
        <v>53</v>
      </c>
      <c r="CU957">
        <v>209</v>
      </c>
      <c r="CV957">
        <v>13</v>
      </c>
      <c r="CW957" t="s">
        <v>716</v>
      </c>
      <c r="CX957">
        <v>22671</v>
      </c>
      <c r="CY957">
        <v>0.24529999999999999</v>
      </c>
      <c r="DG957">
        <v>46</v>
      </c>
    </row>
    <row r="958" spans="85:112" x14ac:dyDescent="0.25">
      <c r="CG958" t="s">
        <v>639</v>
      </c>
      <c r="CH958" t="s">
        <v>125</v>
      </c>
      <c r="CI958" t="s">
        <v>10</v>
      </c>
      <c r="CJ958">
        <v>46142</v>
      </c>
      <c r="CK958">
        <v>1</v>
      </c>
      <c r="CL958">
        <v>1</v>
      </c>
      <c r="CN958">
        <v>1</v>
      </c>
      <c r="CP958">
        <v>6.9444444444444444E-5</v>
      </c>
      <c r="CQ958">
        <v>6.9444444444444444E-5</v>
      </c>
      <c r="CR958">
        <v>0.18959490740740742</v>
      </c>
      <c r="CS958">
        <v>0.19399305555555554</v>
      </c>
      <c r="CT958">
        <v>107</v>
      </c>
      <c r="CU958">
        <v>192</v>
      </c>
      <c r="CV958">
        <v>20</v>
      </c>
      <c r="CW958">
        <v>1.75</v>
      </c>
      <c r="CX958">
        <v>47315</v>
      </c>
      <c r="CY958">
        <v>0.18690000000000001</v>
      </c>
      <c r="DG958">
        <v>46</v>
      </c>
    </row>
    <row r="959" spans="85:112" x14ac:dyDescent="0.25">
      <c r="CG959" t="s">
        <v>639</v>
      </c>
      <c r="CH959" t="s">
        <v>2</v>
      </c>
      <c r="CI959" t="s">
        <v>81</v>
      </c>
      <c r="CJ959">
        <v>46142</v>
      </c>
      <c r="CK959">
        <v>1</v>
      </c>
      <c r="CL959">
        <v>1</v>
      </c>
      <c r="CN959">
        <v>1</v>
      </c>
      <c r="CP959">
        <v>1.9675925925925926E-4</v>
      </c>
      <c r="CQ959">
        <v>1.9675925925925926E-4</v>
      </c>
      <c r="CR959">
        <v>0.19221064814814814</v>
      </c>
      <c r="CS959">
        <v>0.20336805555555557</v>
      </c>
      <c r="CT959">
        <v>68</v>
      </c>
      <c r="CU959">
        <v>138</v>
      </c>
      <c r="CV959">
        <v>13</v>
      </c>
      <c r="CW959" t="s">
        <v>792</v>
      </c>
      <c r="CX959">
        <v>26088</v>
      </c>
      <c r="CY959">
        <v>0.19120000000000001</v>
      </c>
      <c r="DG959">
        <v>46</v>
      </c>
    </row>
    <row r="960" spans="85:112" x14ac:dyDescent="0.25">
      <c r="CG960" t="s">
        <v>639</v>
      </c>
      <c r="CH960" t="s">
        <v>2</v>
      </c>
      <c r="CI960" t="s">
        <v>65</v>
      </c>
      <c r="CJ960">
        <v>46142</v>
      </c>
      <c r="CK960">
        <v>1</v>
      </c>
      <c r="CL960">
        <v>1</v>
      </c>
      <c r="CN960">
        <v>1</v>
      </c>
      <c r="CP960">
        <v>1.9675925925925926E-4</v>
      </c>
      <c r="CQ960">
        <v>1.9675925925925926E-4</v>
      </c>
      <c r="CR960">
        <v>0.12599537037037037</v>
      </c>
      <c r="CS960">
        <v>0.20311342592592593</v>
      </c>
      <c r="CT960">
        <v>23</v>
      </c>
      <c r="CU960">
        <v>97</v>
      </c>
      <c r="CV960">
        <v>5</v>
      </c>
      <c r="CW960">
        <v>1.6</v>
      </c>
      <c r="CX960">
        <v>23935</v>
      </c>
      <c r="CY960">
        <v>0.21740000000000001</v>
      </c>
      <c r="DG960">
        <v>46</v>
      </c>
    </row>
    <row r="961" spans="85:112" x14ac:dyDescent="0.25">
      <c r="CG961" t="s">
        <v>639</v>
      </c>
      <c r="CH961" t="s">
        <v>2</v>
      </c>
      <c r="CI961" t="s">
        <v>31</v>
      </c>
      <c r="CJ961">
        <v>46142</v>
      </c>
      <c r="CK961">
        <v>1</v>
      </c>
      <c r="CL961">
        <v>1</v>
      </c>
      <c r="CN961">
        <v>1</v>
      </c>
      <c r="CP961">
        <v>1.3425925925925925E-3</v>
      </c>
      <c r="CQ961">
        <v>1.3425925925925925E-3</v>
      </c>
      <c r="CR961">
        <v>0.35259259259259257</v>
      </c>
      <c r="CS961">
        <v>0</v>
      </c>
      <c r="CT961">
        <v>55</v>
      </c>
      <c r="CU961">
        <v>92</v>
      </c>
      <c r="CV961">
        <v>18</v>
      </c>
      <c r="CW961" t="s">
        <v>695</v>
      </c>
      <c r="CX961">
        <v>26481</v>
      </c>
      <c r="CY961">
        <v>0.32729999999999998</v>
      </c>
      <c r="DG961">
        <v>46</v>
      </c>
    </row>
    <row r="962" spans="85:112" x14ac:dyDescent="0.25">
      <c r="CG962" t="s">
        <v>639</v>
      </c>
      <c r="CH962" t="s">
        <v>6</v>
      </c>
      <c r="CI962" t="s">
        <v>105</v>
      </c>
      <c r="CJ962">
        <v>46125</v>
      </c>
      <c r="CK962">
        <v>1</v>
      </c>
      <c r="CL962">
        <v>1</v>
      </c>
      <c r="CN962">
        <v>1</v>
      </c>
      <c r="CP962">
        <v>1.5046296296296297E-4</v>
      </c>
      <c r="CQ962">
        <v>1.5046296296296297E-4</v>
      </c>
      <c r="CR962">
        <v>0.2426851851851852</v>
      </c>
      <c r="CS962">
        <v>0.10355324074074074</v>
      </c>
      <c r="CT962">
        <v>113</v>
      </c>
      <c r="CU962">
        <v>213</v>
      </c>
      <c r="CV962">
        <v>48</v>
      </c>
      <c r="CW962" t="s">
        <v>1100</v>
      </c>
      <c r="CX962">
        <v>23741</v>
      </c>
      <c r="CY962">
        <v>0.42480000000000001</v>
      </c>
      <c r="DG962">
        <v>46</v>
      </c>
    </row>
    <row r="963" spans="85:112" x14ac:dyDescent="0.25">
      <c r="CG963" t="s">
        <v>639</v>
      </c>
      <c r="CH963" t="s">
        <v>6</v>
      </c>
      <c r="CI963" t="s">
        <v>105</v>
      </c>
      <c r="CJ963">
        <v>46142</v>
      </c>
      <c r="CK963">
        <v>1</v>
      </c>
      <c r="CL963">
        <v>1</v>
      </c>
      <c r="CN963">
        <v>1</v>
      </c>
      <c r="CP963">
        <v>9.3749999999999997E-4</v>
      </c>
      <c r="CQ963">
        <v>9.3749999999999997E-4</v>
      </c>
      <c r="CR963">
        <v>0.22671296296296295</v>
      </c>
      <c r="CS963">
        <v>0.143125</v>
      </c>
      <c r="CT963">
        <v>90</v>
      </c>
      <c r="CU963">
        <v>181</v>
      </c>
      <c r="CV963">
        <v>25</v>
      </c>
      <c r="CW963">
        <v>1.92</v>
      </c>
      <c r="CX963">
        <v>45965</v>
      </c>
      <c r="CY963">
        <v>0.27779999999999999</v>
      </c>
      <c r="CZ963">
        <v>2</v>
      </c>
      <c r="DA963">
        <v>0.08</v>
      </c>
      <c r="DB963">
        <v>859</v>
      </c>
      <c r="DC963">
        <v>430</v>
      </c>
      <c r="DD963">
        <v>500</v>
      </c>
      <c r="DE963">
        <v>0.58209999999999995</v>
      </c>
      <c r="DG963">
        <v>46</v>
      </c>
      <c r="DH963">
        <v>500</v>
      </c>
    </row>
    <row r="964" spans="85:112" x14ac:dyDescent="0.25">
      <c r="CG964" t="s">
        <v>639</v>
      </c>
      <c r="CH964" t="s">
        <v>6</v>
      </c>
      <c r="CI964" t="s">
        <v>38</v>
      </c>
      <c r="CJ964">
        <v>46125</v>
      </c>
      <c r="CK964">
        <v>1</v>
      </c>
      <c r="CL964">
        <v>1</v>
      </c>
      <c r="CN964">
        <v>1</v>
      </c>
      <c r="CP964">
        <v>2.627314814814815E-3</v>
      </c>
      <c r="CQ964">
        <v>2.627314814814815E-3</v>
      </c>
      <c r="CR964">
        <v>0.25847222222222221</v>
      </c>
      <c r="CS964">
        <v>8.4537037037037036E-2</v>
      </c>
      <c r="CT964">
        <v>122</v>
      </c>
      <c r="CU964">
        <v>182</v>
      </c>
      <c r="CV964">
        <v>57</v>
      </c>
      <c r="CW964" t="s">
        <v>1101</v>
      </c>
      <c r="CX964">
        <v>23476</v>
      </c>
      <c r="CY964">
        <v>0.4672</v>
      </c>
      <c r="DG964">
        <v>46</v>
      </c>
    </row>
    <row r="965" spans="85:112" x14ac:dyDescent="0.25">
      <c r="CG965" t="s">
        <v>639</v>
      </c>
      <c r="CH965" t="s">
        <v>7</v>
      </c>
      <c r="CI965" t="s">
        <v>49</v>
      </c>
      <c r="CJ965">
        <v>46128</v>
      </c>
      <c r="CK965">
        <v>1</v>
      </c>
      <c r="CL965">
        <v>1</v>
      </c>
      <c r="CN965">
        <v>1</v>
      </c>
      <c r="CP965">
        <v>0</v>
      </c>
      <c r="CQ965">
        <v>0</v>
      </c>
      <c r="CR965">
        <v>0.21077546296296296</v>
      </c>
      <c r="CS965">
        <v>0.12599537037037037</v>
      </c>
      <c r="CT965">
        <v>57</v>
      </c>
      <c r="CU965">
        <v>90</v>
      </c>
      <c r="CV965">
        <v>22</v>
      </c>
      <c r="CW965" t="s">
        <v>685</v>
      </c>
      <c r="CX965">
        <v>25886</v>
      </c>
      <c r="CY965">
        <v>0.38600000000000001</v>
      </c>
      <c r="DG965">
        <v>46</v>
      </c>
    </row>
    <row r="966" spans="85:112" x14ac:dyDescent="0.25">
      <c r="CG966" t="s">
        <v>639</v>
      </c>
      <c r="CH966" t="s">
        <v>7</v>
      </c>
      <c r="CI966" t="s">
        <v>48</v>
      </c>
      <c r="CJ966">
        <v>46128</v>
      </c>
      <c r="CK966">
        <v>1</v>
      </c>
      <c r="CL966">
        <v>1</v>
      </c>
      <c r="CN966">
        <v>1</v>
      </c>
      <c r="CP966">
        <v>6.9444444444444444E-5</v>
      </c>
      <c r="CQ966">
        <v>6.9444444444444444E-5</v>
      </c>
      <c r="CR966">
        <v>0.24085648148148148</v>
      </c>
      <c r="CS966">
        <v>0.13625000000000001</v>
      </c>
      <c r="CT966">
        <v>102</v>
      </c>
      <c r="CU966">
        <v>144</v>
      </c>
      <c r="CV966">
        <v>42</v>
      </c>
      <c r="CW966" t="s">
        <v>967</v>
      </c>
      <c r="CX966">
        <v>15519</v>
      </c>
      <c r="CY966">
        <v>0.4118</v>
      </c>
      <c r="DG966">
        <v>46</v>
      </c>
    </row>
    <row r="967" spans="85:112" x14ac:dyDescent="0.25">
      <c r="CG967" t="s">
        <v>639</v>
      </c>
      <c r="CH967" t="s">
        <v>3</v>
      </c>
      <c r="CI967" t="s">
        <v>174</v>
      </c>
      <c r="CJ967">
        <v>46126</v>
      </c>
      <c r="CK967">
        <v>1</v>
      </c>
      <c r="CL967">
        <v>1</v>
      </c>
      <c r="CN967">
        <v>1</v>
      </c>
      <c r="CP967">
        <v>1.1574074074074073E-5</v>
      </c>
      <c r="CQ967">
        <v>1.1574074074074073E-5</v>
      </c>
      <c r="CR967">
        <v>0.27686342592592594</v>
      </c>
      <c r="CS967">
        <v>0.1188425925925926</v>
      </c>
      <c r="CT967">
        <v>207</v>
      </c>
      <c r="CU967">
        <v>311</v>
      </c>
      <c r="CV967">
        <v>48</v>
      </c>
      <c r="CW967">
        <v>2</v>
      </c>
      <c r="CX967">
        <v>17665</v>
      </c>
      <c r="CY967">
        <v>0.2319</v>
      </c>
      <c r="DG967">
        <v>46</v>
      </c>
    </row>
    <row r="968" spans="85:112" x14ac:dyDescent="0.25">
      <c r="CG968" t="s">
        <v>639</v>
      </c>
      <c r="CH968" t="s">
        <v>3</v>
      </c>
      <c r="CI968" t="s">
        <v>68</v>
      </c>
      <c r="CJ968">
        <v>46126</v>
      </c>
      <c r="CK968">
        <v>1</v>
      </c>
      <c r="CL968">
        <v>1</v>
      </c>
      <c r="CN968">
        <v>1</v>
      </c>
      <c r="CP968">
        <v>5.3240740740740744E-4</v>
      </c>
      <c r="CQ968">
        <v>5.3240740740740744E-4</v>
      </c>
      <c r="CR968">
        <v>0.26656249999999998</v>
      </c>
      <c r="CS968">
        <v>0.10759259259259259</v>
      </c>
      <c r="CT968">
        <v>153</v>
      </c>
      <c r="CU968">
        <v>256</v>
      </c>
      <c r="CV968">
        <v>26</v>
      </c>
      <c r="CW968" t="s">
        <v>716</v>
      </c>
      <c r="CX968">
        <v>39279</v>
      </c>
      <c r="CY968">
        <v>0.1699</v>
      </c>
      <c r="DG968">
        <v>46</v>
      </c>
    </row>
    <row r="969" spans="85:112" x14ac:dyDescent="0.25">
      <c r="CG969" t="s">
        <v>639</v>
      </c>
      <c r="CH969" t="s">
        <v>2</v>
      </c>
      <c r="CI969" t="s">
        <v>25</v>
      </c>
      <c r="CJ969">
        <v>46135</v>
      </c>
      <c r="CK969">
        <v>1</v>
      </c>
      <c r="CL969">
        <v>1</v>
      </c>
      <c r="CM969">
        <v>1</v>
      </c>
      <c r="CP969">
        <v>1.7384259259259259E-2</v>
      </c>
      <c r="CQ969">
        <v>1.7384259259259259E-2</v>
      </c>
      <c r="CR969">
        <v>0.17177083333333334</v>
      </c>
      <c r="CS969">
        <v>0.13251157407407407</v>
      </c>
      <c r="CT969">
        <v>65</v>
      </c>
      <c r="CU969">
        <v>114</v>
      </c>
      <c r="CV969">
        <v>18</v>
      </c>
      <c r="CW969" t="s">
        <v>799</v>
      </c>
      <c r="CX969">
        <v>32967</v>
      </c>
      <c r="CY969">
        <v>0.27689999999999998</v>
      </c>
      <c r="DG969">
        <v>44</v>
      </c>
    </row>
    <row r="970" spans="85:112" x14ac:dyDescent="0.25">
      <c r="CG970" t="s">
        <v>639</v>
      </c>
      <c r="CH970" t="s">
        <v>6</v>
      </c>
      <c r="CI970" t="s">
        <v>76</v>
      </c>
      <c r="CJ970">
        <v>46132</v>
      </c>
      <c r="CK970">
        <v>1</v>
      </c>
      <c r="CL970">
        <v>1</v>
      </c>
      <c r="CM970">
        <v>1</v>
      </c>
      <c r="CP970">
        <v>2.8275462962962964E-2</v>
      </c>
      <c r="CQ970">
        <v>2.8275462962962964E-2</v>
      </c>
      <c r="CR970">
        <v>0.19496527777777778</v>
      </c>
      <c r="CS970">
        <v>0.12004629629629629</v>
      </c>
      <c r="CT970">
        <v>122</v>
      </c>
      <c r="CU970">
        <v>160</v>
      </c>
      <c r="CV970">
        <v>21</v>
      </c>
      <c r="CW970" t="s">
        <v>750</v>
      </c>
      <c r="CX970">
        <v>8244</v>
      </c>
      <c r="CY970">
        <v>0.1721</v>
      </c>
      <c r="CZ970">
        <v>2</v>
      </c>
      <c r="DA970">
        <v>9.5200000000000007E-2</v>
      </c>
      <c r="DB970">
        <v>3400</v>
      </c>
      <c r="DC970">
        <v>1700</v>
      </c>
      <c r="DD970">
        <v>200</v>
      </c>
      <c r="DE970">
        <v>5.8799999999999998E-2</v>
      </c>
      <c r="DF970">
        <v>1.46E-2</v>
      </c>
      <c r="DG970">
        <v>44</v>
      </c>
      <c r="DH970">
        <v>200</v>
      </c>
    </row>
    <row r="971" spans="85:112" x14ac:dyDescent="0.25">
      <c r="CG971" t="s">
        <v>639</v>
      </c>
      <c r="CH971" t="s">
        <v>7</v>
      </c>
      <c r="CI971" t="s">
        <v>565</v>
      </c>
      <c r="CJ971">
        <v>46113</v>
      </c>
      <c r="CK971">
        <v>1</v>
      </c>
      <c r="CL971">
        <v>1</v>
      </c>
      <c r="CM971">
        <v>1</v>
      </c>
      <c r="CP971">
        <v>1.2905092592592593E-2</v>
      </c>
      <c r="CQ971">
        <v>1.2905092592592593E-2</v>
      </c>
      <c r="CR971">
        <v>0.23745370370370369</v>
      </c>
      <c r="CS971">
        <v>6.87962962962963E-2</v>
      </c>
      <c r="CT971">
        <v>111</v>
      </c>
      <c r="CU971">
        <v>190</v>
      </c>
      <c r="CV971">
        <v>48</v>
      </c>
      <c r="CW971" t="s">
        <v>717</v>
      </c>
      <c r="CX971">
        <v>6732</v>
      </c>
      <c r="CY971">
        <v>0.43240000000000001</v>
      </c>
      <c r="DG971">
        <v>44</v>
      </c>
    </row>
    <row r="972" spans="85:112" x14ac:dyDescent="0.25">
      <c r="CG972" t="s">
        <v>639</v>
      </c>
      <c r="CH972" t="s">
        <v>7</v>
      </c>
      <c r="CI972" t="s">
        <v>566</v>
      </c>
      <c r="CJ972">
        <v>46126</v>
      </c>
      <c r="CK972">
        <v>1</v>
      </c>
      <c r="CL972">
        <v>1</v>
      </c>
      <c r="CM972">
        <v>1</v>
      </c>
      <c r="CP972">
        <v>1.1944444444444445E-2</v>
      </c>
      <c r="CQ972">
        <v>1.1944444444444445E-2</v>
      </c>
      <c r="CR972">
        <v>0.23444444444444446</v>
      </c>
      <c r="CS972">
        <v>0.13609953703703703</v>
      </c>
      <c r="CT972">
        <v>176</v>
      </c>
      <c r="CU972">
        <v>299</v>
      </c>
      <c r="CV972">
        <v>62</v>
      </c>
      <c r="CW972" t="s">
        <v>851</v>
      </c>
      <c r="CX972">
        <v>9061</v>
      </c>
      <c r="CY972">
        <v>0.3523</v>
      </c>
      <c r="DG972">
        <v>44</v>
      </c>
    </row>
    <row r="973" spans="85:112" x14ac:dyDescent="0.25">
      <c r="CG973" t="s">
        <v>639</v>
      </c>
      <c r="CH973" t="s">
        <v>3</v>
      </c>
      <c r="CI973" t="s">
        <v>96</v>
      </c>
      <c r="CJ973">
        <v>46119</v>
      </c>
      <c r="CK973">
        <v>1</v>
      </c>
      <c r="CL973">
        <v>1</v>
      </c>
      <c r="CM973">
        <v>1</v>
      </c>
      <c r="CP973">
        <v>6.9675925925925929E-3</v>
      </c>
      <c r="CQ973">
        <v>6.9675925925925929E-3</v>
      </c>
      <c r="CR973">
        <v>0.29396990740740742</v>
      </c>
      <c r="CS973">
        <v>8.863425925925926E-2</v>
      </c>
      <c r="CT973">
        <v>119</v>
      </c>
      <c r="CU973">
        <v>198</v>
      </c>
      <c r="CV973">
        <v>34</v>
      </c>
      <c r="CW973" t="s">
        <v>800</v>
      </c>
      <c r="CX973">
        <v>12410</v>
      </c>
      <c r="CY973">
        <v>0.28570000000000001</v>
      </c>
      <c r="DG973">
        <v>44</v>
      </c>
    </row>
    <row r="974" spans="85:112" x14ac:dyDescent="0.25">
      <c r="CG974" t="s">
        <v>639</v>
      </c>
      <c r="CH974" t="s">
        <v>3</v>
      </c>
      <c r="CI974" t="s">
        <v>79</v>
      </c>
      <c r="CJ974">
        <v>46119</v>
      </c>
      <c r="CK974">
        <v>1</v>
      </c>
      <c r="CL974">
        <v>1</v>
      </c>
      <c r="CO974">
        <v>1</v>
      </c>
      <c r="CP974">
        <v>0</v>
      </c>
      <c r="CQ974">
        <v>0</v>
      </c>
      <c r="CR974">
        <v>0</v>
      </c>
      <c r="CS974">
        <v>0</v>
      </c>
      <c r="DG974">
        <v>44</v>
      </c>
    </row>
    <row r="975" spans="85:112" x14ac:dyDescent="0.25">
      <c r="CG975" t="s">
        <v>639</v>
      </c>
      <c r="CH975" t="s">
        <v>125</v>
      </c>
      <c r="CI975" t="s">
        <v>18</v>
      </c>
      <c r="CJ975">
        <v>46133</v>
      </c>
      <c r="CK975">
        <v>1</v>
      </c>
      <c r="CL975">
        <v>1</v>
      </c>
      <c r="CM975">
        <v>1</v>
      </c>
      <c r="CP975">
        <v>7.3379629629629628E-3</v>
      </c>
      <c r="CQ975">
        <v>7.3379629629629628E-3</v>
      </c>
      <c r="CR975">
        <v>0.27325231481481482</v>
      </c>
      <c r="CS975">
        <v>0.12752314814814814</v>
      </c>
      <c r="CT975">
        <v>198</v>
      </c>
      <c r="CU975">
        <v>402</v>
      </c>
      <c r="CV975">
        <v>30</v>
      </c>
      <c r="CW975">
        <v>1.5</v>
      </c>
      <c r="CX975">
        <v>25568</v>
      </c>
      <c r="CY975">
        <v>0.1515</v>
      </c>
      <c r="DG975">
        <v>42</v>
      </c>
    </row>
    <row r="976" spans="85:112" x14ac:dyDescent="0.25">
      <c r="CG976" t="s">
        <v>639</v>
      </c>
      <c r="CH976" t="s">
        <v>125</v>
      </c>
      <c r="CI976" t="s">
        <v>61</v>
      </c>
      <c r="CJ976">
        <v>46133</v>
      </c>
      <c r="CK976">
        <v>1</v>
      </c>
      <c r="CL976">
        <v>1</v>
      </c>
      <c r="CM976">
        <v>1</v>
      </c>
      <c r="CP976">
        <v>1.6238425925925927E-2</v>
      </c>
      <c r="CQ976">
        <v>1.6238425925925927E-2</v>
      </c>
      <c r="CR976">
        <v>0.27621527777777777</v>
      </c>
      <c r="CS976">
        <v>0.11771990740740741</v>
      </c>
      <c r="CT976">
        <v>112</v>
      </c>
      <c r="CU976">
        <v>271</v>
      </c>
      <c r="CV976">
        <v>28</v>
      </c>
      <c r="CW976" t="s">
        <v>1047</v>
      </c>
      <c r="CX976">
        <v>26938</v>
      </c>
      <c r="CY976">
        <v>0.25</v>
      </c>
      <c r="DG976">
        <v>42</v>
      </c>
    </row>
    <row r="977" spans="85:112" x14ac:dyDescent="0.25">
      <c r="CG977" t="s">
        <v>639</v>
      </c>
      <c r="CH977" t="s">
        <v>125</v>
      </c>
      <c r="CI977" t="s">
        <v>12</v>
      </c>
      <c r="CJ977">
        <v>46113</v>
      </c>
      <c r="CK977">
        <v>1</v>
      </c>
      <c r="CL977">
        <v>1</v>
      </c>
      <c r="CN977">
        <v>1</v>
      </c>
      <c r="CP977">
        <v>6.9444444444444444E-5</v>
      </c>
      <c r="CQ977">
        <v>6.9444444444444444E-5</v>
      </c>
      <c r="CR977">
        <v>0.25582175925925926</v>
      </c>
      <c r="CS977">
        <v>8.430555555555555E-2</v>
      </c>
      <c r="CT977">
        <v>113</v>
      </c>
      <c r="CU977">
        <v>223</v>
      </c>
      <c r="CV977">
        <v>40</v>
      </c>
      <c r="CW977">
        <v>1.85</v>
      </c>
      <c r="CX977">
        <v>18494</v>
      </c>
      <c r="CY977">
        <v>0.35399999999999998</v>
      </c>
      <c r="CZ977">
        <v>5</v>
      </c>
      <c r="DA977">
        <v>0.125</v>
      </c>
      <c r="DB977">
        <v>2378</v>
      </c>
      <c r="DC977">
        <v>476</v>
      </c>
      <c r="DD977">
        <v>1528</v>
      </c>
      <c r="DE977">
        <v>0.64259999999999995</v>
      </c>
      <c r="DG977">
        <v>42</v>
      </c>
      <c r="DH977">
        <v>509</v>
      </c>
    </row>
    <row r="978" spans="85:112" x14ac:dyDescent="0.25">
      <c r="CG978" t="s">
        <v>639</v>
      </c>
      <c r="CH978" t="s">
        <v>2</v>
      </c>
      <c r="CI978" t="s">
        <v>13</v>
      </c>
      <c r="CJ978">
        <v>46142</v>
      </c>
      <c r="CK978">
        <v>1</v>
      </c>
      <c r="CL978">
        <v>1</v>
      </c>
      <c r="CM978">
        <v>1</v>
      </c>
      <c r="CP978">
        <v>1.0787037037037038E-2</v>
      </c>
      <c r="CQ978">
        <v>1.0787037037037038E-2</v>
      </c>
      <c r="CR978">
        <v>0.17243055555555556</v>
      </c>
      <c r="CS978">
        <v>0.15965277777777778</v>
      </c>
      <c r="CT978">
        <v>60</v>
      </c>
      <c r="CU978">
        <v>125</v>
      </c>
      <c r="CV978">
        <v>14</v>
      </c>
      <c r="CW978" t="s">
        <v>767</v>
      </c>
      <c r="CX978">
        <v>29680</v>
      </c>
      <c r="CY978">
        <v>0.23330000000000001</v>
      </c>
      <c r="DG978">
        <v>42</v>
      </c>
    </row>
    <row r="979" spans="85:112" x14ac:dyDescent="0.25">
      <c r="CG979" t="s">
        <v>639</v>
      </c>
      <c r="CH979" t="s">
        <v>2</v>
      </c>
      <c r="CI979" t="s">
        <v>42</v>
      </c>
      <c r="CJ979">
        <v>46118</v>
      </c>
      <c r="CK979">
        <v>1</v>
      </c>
      <c r="CL979">
        <v>1</v>
      </c>
      <c r="CM979">
        <v>1</v>
      </c>
      <c r="CP979">
        <v>9.3402777777777772E-3</v>
      </c>
      <c r="CQ979">
        <v>9.3402777777777772E-3</v>
      </c>
      <c r="CR979">
        <v>0.22868055555555555</v>
      </c>
      <c r="CS979">
        <v>0.10465277777777778</v>
      </c>
      <c r="CT979">
        <v>109</v>
      </c>
      <c r="CU979">
        <v>216</v>
      </c>
      <c r="CV979">
        <v>34</v>
      </c>
      <c r="CW979" t="s">
        <v>777</v>
      </c>
      <c r="CX979">
        <v>19603</v>
      </c>
      <c r="CY979">
        <v>0.31190000000000001</v>
      </c>
      <c r="DG979">
        <v>42</v>
      </c>
    </row>
    <row r="980" spans="85:112" x14ac:dyDescent="0.25">
      <c r="CG980" t="s">
        <v>639</v>
      </c>
      <c r="CH980" t="s">
        <v>2</v>
      </c>
      <c r="CI980" t="s">
        <v>37</v>
      </c>
      <c r="CJ980">
        <v>46118</v>
      </c>
      <c r="CK980">
        <v>1</v>
      </c>
      <c r="CL980">
        <v>1</v>
      </c>
      <c r="CO980">
        <v>1</v>
      </c>
      <c r="CP980">
        <v>0</v>
      </c>
      <c r="CQ980">
        <v>0</v>
      </c>
      <c r="CR980">
        <v>0</v>
      </c>
      <c r="CS980">
        <v>0</v>
      </c>
      <c r="DG980">
        <v>42</v>
      </c>
    </row>
    <row r="981" spans="85:112" x14ac:dyDescent="0.25">
      <c r="CG981" t="s">
        <v>639</v>
      </c>
      <c r="CH981" t="s">
        <v>2</v>
      </c>
      <c r="CI981" t="s">
        <v>50</v>
      </c>
      <c r="CJ981">
        <v>46142</v>
      </c>
      <c r="CK981">
        <v>1</v>
      </c>
      <c r="CL981">
        <v>1</v>
      </c>
      <c r="CM981">
        <v>1</v>
      </c>
      <c r="CP981">
        <v>3.1504629629629632E-2</v>
      </c>
      <c r="CQ981">
        <v>3.1504629629629632E-2</v>
      </c>
      <c r="CR981">
        <v>0.11244212962962963</v>
      </c>
      <c r="CS981">
        <v>0.20061342592592593</v>
      </c>
      <c r="CT981">
        <v>88</v>
      </c>
      <c r="CU981">
        <v>139</v>
      </c>
      <c r="CV981">
        <v>9</v>
      </c>
      <c r="CW981" t="s">
        <v>754</v>
      </c>
      <c r="CX981">
        <v>18587</v>
      </c>
      <c r="CY981">
        <v>0.1023</v>
      </c>
      <c r="DG981">
        <v>42</v>
      </c>
    </row>
    <row r="982" spans="85:112" x14ac:dyDescent="0.25">
      <c r="CG982" t="s">
        <v>639</v>
      </c>
      <c r="CH982" t="s">
        <v>6</v>
      </c>
      <c r="CI982" t="s">
        <v>35</v>
      </c>
      <c r="CJ982">
        <v>46134</v>
      </c>
      <c r="CK982">
        <v>1</v>
      </c>
      <c r="CL982">
        <v>1</v>
      </c>
      <c r="CN982">
        <v>1</v>
      </c>
      <c r="CP982">
        <v>9.2592592592592588E-5</v>
      </c>
      <c r="CQ982">
        <v>9.2592592592592588E-5</v>
      </c>
      <c r="CR982">
        <v>0.1973263888888889</v>
      </c>
      <c r="CS982">
        <v>0.13619212962962962</v>
      </c>
      <c r="CT982">
        <v>82</v>
      </c>
      <c r="CU982">
        <v>158</v>
      </c>
      <c r="CV982">
        <v>23</v>
      </c>
      <c r="CW982" t="s">
        <v>959</v>
      </c>
      <c r="CX982">
        <v>23144</v>
      </c>
      <c r="CY982">
        <v>0.28050000000000003</v>
      </c>
      <c r="DG982">
        <v>42</v>
      </c>
    </row>
    <row r="983" spans="85:112" x14ac:dyDescent="0.25">
      <c r="CG983" t="s">
        <v>639</v>
      </c>
      <c r="CH983" t="s">
        <v>6</v>
      </c>
      <c r="CI983" t="s">
        <v>11</v>
      </c>
      <c r="CJ983">
        <v>46127</v>
      </c>
      <c r="CK983">
        <v>1</v>
      </c>
      <c r="CL983">
        <v>1</v>
      </c>
      <c r="CN983">
        <v>1</v>
      </c>
      <c r="CP983">
        <v>2.199074074074074E-4</v>
      </c>
      <c r="CQ983">
        <v>2.199074074074074E-4</v>
      </c>
      <c r="CR983">
        <v>0.23837962962962964</v>
      </c>
      <c r="CS983">
        <v>0.10234953703703703</v>
      </c>
      <c r="CT983">
        <v>110</v>
      </c>
      <c r="CU983">
        <v>206</v>
      </c>
      <c r="CV983">
        <v>33</v>
      </c>
      <c r="CW983" t="s">
        <v>706</v>
      </c>
      <c r="CX983">
        <v>17217</v>
      </c>
      <c r="CY983">
        <v>0.3</v>
      </c>
      <c r="CZ983">
        <v>2</v>
      </c>
      <c r="DA983">
        <v>6.0600000000000001E-2</v>
      </c>
      <c r="DB983">
        <v>817</v>
      </c>
      <c r="DC983">
        <v>409</v>
      </c>
      <c r="DG983">
        <v>42</v>
      </c>
    </row>
    <row r="984" spans="85:112" x14ac:dyDescent="0.25">
      <c r="CG984" t="s">
        <v>639</v>
      </c>
      <c r="CH984" t="s">
        <v>6</v>
      </c>
      <c r="CI984" t="s">
        <v>34</v>
      </c>
      <c r="CJ984">
        <v>46134</v>
      </c>
      <c r="CK984">
        <v>1</v>
      </c>
      <c r="CL984">
        <v>1</v>
      </c>
      <c r="CN984">
        <v>1</v>
      </c>
      <c r="CP984">
        <v>1.6435185185185185E-3</v>
      </c>
      <c r="CQ984">
        <v>1.6435185185185185E-3</v>
      </c>
      <c r="CR984">
        <v>0.20730324074074075</v>
      </c>
      <c r="CS984">
        <v>0.13189814814814815</v>
      </c>
      <c r="CT984">
        <v>232</v>
      </c>
      <c r="CU984">
        <v>255</v>
      </c>
      <c r="CV984">
        <v>13</v>
      </c>
      <c r="CW984" t="s">
        <v>792</v>
      </c>
      <c r="CX984">
        <v>36500</v>
      </c>
      <c r="CY984">
        <v>5.6000000000000001E-2</v>
      </c>
      <c r="DG984">
        <v>42</v>
      </c>
    </row>
    <row r="985" spans="85:112" x14ac:dyDescent="0.25">
      <c r="CG985" t="s">
        <v>639</v>
      </c>
      <c r="CH985" t="s">
        <v>3</v>
      </c>
      <c r="CI985" t="s">
        <v>29</v>
      </c>
      <c r="CJ985">
        <v>46141</v>
      </c>
      <c r="CK985">
        <v>1</v>
      </c>
      <c r="CL985">
        <v>1</v>
      </c>
      <c r="CM985">
        <v>1</v>
      </c>
      <c r="CP985">
        <v>5.0462962962962961E-3</v>
      </c>
      <c r="CQ985">
        <v>5.0462962962962961E-3</v>
      </c>
      <c r="CR985">
        <v>0.19333333333333333</v>
      </c>
      <c r="CS985">
        <v>0.15180555555555555</v>
      </c>
      <c r="CT985">
        <v>114</v>
      </c>
      <c r="CU985">
        <v>218</v>
      </c>
      <c r="CV985">
        <v>41</v>
      </c>
      <c r="CW985" t="s">
        <v>1102</v>
      </c>
      <c r="CX985">
        <v>15612</v>
      </c>
      <c r="CY985">
        <v>0.35959999999999998</v>
      </c>
      <c r="DG985">
        <v>42</v>
      </c>
    </row>
    <row r="986" spans="85:112" x14ac:dyDescent="0.25">
      <c r="CG986" t="s">
        <v>639</v>
      </c>
      <c r="CH986" t="s">
        <v>125</v>
      </c>
      <c r="CI986" t="s">
        <v>80</v>
      </c>
      <c r="CJ986">
        <v>46142</v>
      </c>
      <c r="CK986">
        <v>1</v>
      </c>
      <c r="CL986">
        <v>1</v>
      </c>
      <c r="CM986">
        <v>1</v>
      </c>
      <c r="CP986">
        <v>1.1273148148148148E-2</v>
      </c>
      <c r="CQ986">
        <v>1.1273148148148148E-2</v>
      </c>
      <c r="CR986">
        <v>0.14284722222222221</v>
      </c>
      <c r="CS986">
        <v>0.23215277777777779</v>
      </c>
      <c r="CT986">
        <v>72</v>
      </c>
      <c r="CU986">
        <v>151</v>
      </c>
      <c r="CV986">
        <v>10</v>
      </c>
      <c r="CW986">
        <v>2.5</v>
      </c>
      <c r="CX986">
        <v>20467</v>
      </c>
      <c r="CY986">
        <v>0.1389</v>
      </c>
      <c r="DG986">
        <v>40</v>
      </c>
    </row>
    <row r="987" spans="85:112" x14ac:dyDescent="0.25">
      <c r="CG987" t="s">
        <v>639</v>
      </c>
      <c r="CH987" t="s">
        <v>125</v>
      </c>
      <c r="CI987" t="s">
        <v>10</v>
      </c>
      <c r="CJ987">
        <v>46113</v>
      </c>
      <c r="CK987">
        <v>1</v>
      </c>
      <c r="CL987">
        <v>1</v>
      </c>
      <c r="CN987">
        <v>1</v>
      </c>
      <c r="CP987">
        <v>0</v>
      </c>
      <c r="CQ987">
        <v>0</v>
      </c>
      <c r="CR987">
        <v>0.2941435185185185</v>
      </c>
      <c r="CS987">
        <v>5.6145833333333332E-2</v>
      </c>
      <c r="CT987">
        <v>190</v>
      </c>
      <c r="CU987">
        <v>273</v>
      </c>
      <c r="CV987">
        <v>40</v>
      </c>
      <c r="CW987">
        <v>1.675</v>
      </c>
      <c r="CX987">
        <v>30889</v>
      </c>
      <c r="CY987">
        <v>0.21049999999999999</v>
      </c>
      <c r="CZ987">
        <v>2</v>
      </c>
      <c r="DA987">
        <v>0.05</v>
      </c>
      <c r="DB987">
        <v>2350</v>
      </c>
      <c r="DC987">
        <v>1175</v>
      </c>
      <c r="DD987">
        <v>1500</v>
      </c>
      <c r="DE987">
        <v>0.63829999999999998</v>
      </c>
      <c r="DG987">
        <v>40</v>
      </c>
      <c r="DH987">
        <v>1500</v>
      </c>
    </row>
    <row r="988" spans="85:112" x14ac:dyDescent="0.25">
      <c r="CG988" t="s">
        <v>639</v>
      </c>
      <c r="CH988" t="s">
        <v>6</v>
      </c>
      <c r="CI988" t="s">
        <v>11</v>
      </c>
      <c r="CJ988">
        <v>46113</v>
      </c>
      <c r="CK988">
        <v>1</v>
      </c>
      <c r="CL988">
        <v>1</v>
      </c>
      <c r="CN988">
        <v>1</v>
      </c>
      <c r="CP988">
        <v>1.9675925925925926E-4</v>
      </c>
      <c r="CQ988">
        <v>1.9675925925925926E-4</v>
      </c>
      <c r="CR988">
        <v>0.2429398148148148</v>
      </c>
      <c r="CS988">
        <v>6.8287037037037035E-2</v>
      </c>
      <c r="CT988">
        <v>105</v>
      </c>
      <c r="CU988">
        <v>166</v>
      </c>
      <c r="CV988">
        <v>39</v>
      </c>
      <c r="CW988" t="s">
        <v>792</v>
      </c>
      <c r="CX988">
        <v>15097</v>
      </c>
      <c r="CY988">
        <v>0.37140000000000001</v>
      </c>
      <c r="CZ988">
        <v>5</v>
      </c>
      <c r="DA988">
        <v>0.12820000000000001</v>
      </c>
      <c r="DB988">
        <v>3770</v>
      </c>
      <c r="DC988">
        <v>754</v>
      </c>
      <c r="DD988">
        <v>2870</v>
      </c>
      <c r="DE988">
        <v>0.76129999999999998</v>
      </c>
      <c r="DG988">
        <v>40</v>
      </c>
      <c r="DH988">
        <v>718</v>
      </c>
    </row>
    <row r="989" spans="85:112" x14ac:dyDescent="0.25">
      <c r="CG989" t="s">
        <v>639</v>
      </c>
      <c r="CH989" t="s">
        <v>6</v>
      </c>
      <c r="CI989" t="s">
        <v>76</v>
      </c>
      <c r="CJ989">
        <v>46139</v>
      </c>
      <c r="CK989">
        <v>1</v>
      </c>
      <c r="CL989">
        <v>1</v>
      </c>
      <c r="CM989">
        <v>1</v>
      </c>
      <c r="CP989">
        <v>2.4340277777777777E-2</v>
      </c>
      <c r="CQ989">
        <v>2.4340277777777777E-2</v>
      </c>
      <c r="CR989">
        <v>0.17996527777777777</v>
      </c>
      <c r="CS989">
        <v>0.12943287037037038</v>
      </c>
      <c r="CT989">
        <v>147</v>
      </c>
      <c r="CU989">
        <v>196</v>
      </c>
      <c r="CV989">
        <v>14</v>
      </c>
      <c r="CW989" t="s">
        <v>767</v>
      </c>
      <c r="CX989">
        <v>41674</v>
      </c>
      <c r="CY989">
        <v>9.5200000000000007E-2</v>
      </c>
      <c r="DG989">
        <v>40</v>
      </c>
    </row>
    <row r="990" spans="85:112" x14ac:dyDescent="0.25">
      <c r="CG990" t="s">
        <v>639</v>
      </c>
      <c r="CH990" t="s">
        <v>7</v>
      </c>
      <c r="CI990" t="s">
        <v>565</v>
      </c>
      <c r="CJ990">
        <v>46128</v>
      </c>
      <c r="CK990">
        <v>1</v>
      </c>
      <c r="CL990">
        <v>1</v>
      </c>
      <c r="CO990">
        <v>1</v>
      </c>
      <c r="CP990">
        <v>0</v>
      </c>
      <c r="CQ990">
        <v>0</v>
      </c>
      <c r="CR990">
        <v>0</v>
      </c>
      <c r="CS990">
        <v>0</v>
      </c>
      <c r="DG990">
        <v>40</v>
      </c>
    </row>
    <row r="991" spans="85:112" x14ac:dyDescent="0.25">
      <c r="CG991" t="s">
        <v>639</v>
      </c>
      <c r="CH991" t="s">
        <v>3</v>
      </c>
      <c r="CI991" t="s">
        <v>29</v>
      </c>
      <c r="CJ991">
        <v>46126</v>
      </c>
      <c r="CK991">
        <v>1</v>
      </c>
      <c r="CL991">
        <v>1</v>
      </c>
      <c r="CM991">
        <v>1</v>
      </c>
      <c r="CP991">
        <v>4.3518518518518515E-3</v>
      </c>
      <c r="CQ991">
        <v>4.3518518518518515E-3</v>
      </c>
      <c r="CR991">
        <v>0.19700231481481481</v>
      </c>
      <c r="CS991">
        <v>0.13962962962962963</v>
      </c>
      <c r="CT991">
        <v>155</v>
      </c>
      <c r="CU991">
        <v>284</v>
      </c>
      <c r="CV991">
        <v>46</v>
      </c>
      <c r="CW991" t="s">
        <v>752</v>
      </c>
      <c r="CX991">
        <v>19770</v>
      </c>
      <c r="CY991">
        <v>0.29680000000000001</v>
      </c>
      <c r="DG991">
        <v>40</v>
      </c>
    </row>
    <row r="992" spans="85:112" x14ac:dyDescent="0.25">
      <c r="CG992" t="s">
        <v>639</v>
      </c>
      <c r="CH992" t="s">
        <v>125</v>
      </c>
      <c r="CI992" t="s">
        <v>60</v>
      </c>
      <c r="CJ992">
        <v>46132</v>
      </c>
      <c r="CK992">
        <v>1</v>
      </c>
      <c r="CL992">
        <v>1</v>
      </c>
      <c r="CM992">
        <v>1</v>
      </c>
      <c r="CP992">
        <v>7.5578703703703702E-3</v>
      </c>
      <c r="CQ992">
        <v>7.5578703703703702E-3</v>
      </c>
      <c r="CR992">
        <v>0.19616898148148149</v>
      </c>
      <c r="CS992">
        <v>0.11153935185185185</v>
      </c>
      <c r="CT992">
        <v>94</v>
      </c>
      <c r="CU992">
        <v>133</v>
      </c>
      <c r="CV992">
        <v>7</v>
      </c>
      <c r="CW992" t="s">
        <v>808</v>
      </c>
      <c r="CX992">
        <v>45912</v>
      </c>
      <c r="CY992">
        <v>7.4499999999999997E-2</v>
      </c>
      <c r="DG992">
        <v>38</v>
      </c>
    </row>
    <row r="993" spans="85:112" x14ac:dyDescent="0.25">
      <c r="CG993" t="s">
        <v>639</v>
      </c>
      <c r="CH993" t="s">
        <v>125</v>
      </c>
      <c r="CI993" t="s">
        <v>122</v>
      </c>
      <c r="CJ993">
        <v>46113</v>
      </c>
      <c r="CK993">
        <v>1</v>
      </c>
      <c r="CL993">
        <v>1</v>
      </c>
      <c r="CN993">
        <v>1</v>
      </c>
      <c r="CP993">
        <v>6.5972222222222224E-4</v>
      </c>
      <c r="CQ993">
        <v>6.5972222222222224E-4</v>
      </c>
      <c r="CR993">
        <v>0.28946759259259258</v>
      </c>
      <c r="CS993">
        <v>3.1689814814814816E-2</v>
      </c>
      <c r="CT993">
        <v>72</v>
      </c>
      <c r="CU993">
        <v>144</v>
      </c>
      <c r="CV993">
        <v>24</v>
      </c>
      <c r="CW993" t="s">
        <v>679</v>
      </c>
      <c r="CX993">
        <v>23255</v>
      </c>
      <c r="CY993">
        <v>0.33329999999999999</v>
      </c>
      <c r="CZ993">
        <v>2</v>
      </c>
      <c r="DA993">
        <v>8.3299999999999999E-2</v>
      </c>
      <c r="DB993">
        <v>1350</v>
      </c>
      <c r="DC993">
        <v>675</v>
      </c>
      <c r="DG993">
        <v>38</v>
      </c>
    </row>
    <row r="994" spans="85:112" x14ac:dyDescent="0.25">
      <c r="CG994" t="s">
        <v>639</v>
      </c>
      <c r="CH994" t="s">
        <v>125</v>
      </c>
      <c r="CI994" t="s">
        <v>75</v>
      </c>
      <c r="CJ994">
        <v>46132</v>
      </c>
      <c r="CK994">
        <v>1</v>
      </c>
      <c r="CL994">
        <v>1</v>
      </c>
      <c r="CM994">
        <v>1</v>
      </c>
      <c r="CP994">
        <v>7.9976851851851858E-3</v>
      </c>
      <c r="CQ994">
        <v>7.9976851851851858E-3</v>
      </c>
      <c r="CR994">
        <v>0.20873842592592592</v>
      </c>
      <c r="CS994">
        <v>0.12238425925925926</v>
      </c>
      <c r="CT994">
        <v>90</v>
      </c>
      <c r="CU994">
        <v>211</v>
      </c>
      <c r="CV994">
        <v>18</v>
      </c>
      <c r="CW994">
        <v>2</v>
      </c>
      <c r="CX994">
        <v>42132</v>
      </c>
      <c r="CY994">
        <v>0.2</v>
      </c>
      <c r="DG994">
        <v>38</v>
      </c>
    </row>
    <row r="995" spans="85:112" x14ac:dyDescent="0.25">
      <c r="CG995" t="s">
        <v>639</v>
      </c>
      <c r="CH995" t="s">
        <v>6</v>
      </c>
      <c r="CI995" t="s">
        <v>34</v>
      </c>
      <c r="CJ995">
        <v>46125</v>
      </c>
      <c r="CK995">
        <v>1</v>
      </c>
      <c r="CL995">
        <v>1</v>
      </c>
      <c r="CM995">
        <v>1</v>
      </c>
      <c r="CP995">
        <v>2.1655092592592594E-2</v>
      </c>
      <c r="CQ995">
        <v>2.1655092592592594E-2</v>
      </c>
      <c r="CR995">
        <v>0.24204861111111112</v>
      </c>
      <c r="CS995">
        <v>7.1550925925925921E-2</v>
      </c>
      <c r="CT995">
        <v>141</v>
      </c>
      <c r="CU995">
        <v>167</v>
      </c>
      <c r="CV995">
        <v>23</v>
      </c>
      <c r="CW995" t="s">
        <v>959</v>
      </c>
      <c r="CX995">
        <v>26200</v>
      </c>
      <c r="CY995">
        <v>0.16309999999999999</v>
      </c>
      <c r="DG995">
        <v>38</v>
      </c>
    </row>
    <row r="996" spans="85:112" x14ac:dyDescent="0.25">
      <c r="CG996" t="s">
        <v>639</v>
      </c>
      <c r="CH996" t="s">
        <v>6</v>
      </c>
      <c r="CI996" t="s">
        <v>76</v>
      </c>
      <c r="CJ996">
        <v>46133</v>
      </c>
      <c r="CK996">
        <v>1</v>
      </c>
      <c r="CL996">
        <v>1</v>
      </c>
      <c r="CN996">
        <v>1</v>
      </c>
      <c r="CP996">
        <v>1.7361111111111112E-4</v>
      </c>
      <c r="CQ996">
        <v>1.7361111111111112E-4</v>
      </c>
      <c r="CR996">
        <v>0.2479976851851852</v>
      </c>
      <c r="CS996">
        <v>0.15290509259259261</v>
      </c>
      <c r="CT996">
        <v>147</v>
      </c>
      <c r="CU996">
        <v>211</v>
      </c>
      <c r="CV996">
        <v>28</v>
      </c>
      <c r="CW996" t="s">
        <v>808</v>
      </c>
      <c r="CX996">
        <v>30791</v>
      </c>
      <c r="CY996">
        <v>0.1905</v>
      </c>
      <c r="DG996">
        <v>38</v>
      </c>
    </row>
    <row r="997" spans="85:112" x14ac:dyDescent="0.25">
      <c r="CG997" t="s">
        <v>639</v>
      </c>
      <c r="CH997" t="s">
        <v>3</v>
      </c>
      <c r="CI997" t="s">
        <v>174</v>
      </c>
      <c r="CJ997">
        <v>46128</v>
      </c>
      <c r="CK997">
        <v>1</v>
      </c>
      <c r="CL997">
        <v>1</v>
      </c>
      <c r="CN997">
        <v>1</v>
      </c>
      <c r="CP997">
        <v>4.6296296296296294E-5</v>
      </c>
      <c r="CQ997">
        <v>4.6296296296296294E-5</v>
      </c>
      <c r="CR997">
        <v>0.238125</v>
      </c>
      <c r="CS997">
        <v>0.12568287037037038</v>
      </c>
      <c r="CT997">
        <v>192</v>
      </c>
      <c r="CU997">
        <v>291</v>
      </c>
      <c r="CV997">
        <v>34</v>
      </c>
      <c r="CW997" t="s">
        <v>1011</v>
      </c>
      <c r="CX997">
        <v>19888</v>
      </c>
      <c r="CY997">
        <v>0.17710000000000001</v>
      </c>
      <c r="DG997">
        <v>38</v>
      </c>
    </row>
    <row r="998" spans="85:112" x14ac:dyDescent="0.25">
      <c r="CG998" t="s">
        <v>639</v>
      </c>
      <c r="CH998" t="s">
        <v>2</v>
      </c>
      <c r="CI998" t="s">
        <v>81</v>
      </c>
      <c r="CJ998">
        <v>46113</v>
      </c>
      <c r="CK998">
        <v>1</v>
      </c>
      <c r="CL998">
        <v>1</v>
      </c>
      <c r="CN998">
        <v>1</v>
      </c>
      <c r="CP998">
        <v>1.6203703703703703E-4</v>
      </c>
      <c r="CQ998">
        <v>1.6203703703703703E-4</v>
      </c>
      <c r="CR998">
        <v>0.30675925925925923</v>
      </c>
      <c r="CS998">
        <v>4.7511574074074074E-2</v>
      </c>
      <c r="CT998">
        <v>128</v>
      </c>
      <c r="CU998">
        <v>171</v>
      </c>
      <c r="CV998">
        <v>25</v>
      </c>
      <c r="CW998">
        <v>1.92</v>
      </c>
      <c r="CX998">
        <v>21472</v>
      </c>
      <c r="CY998">
        <v>0.1953</v>
      </c>
      <c r="DG998">
        <v>36</v>
      </c>
    </row>
    <row r="999" spans="85:112" x14ac:dyDescent="0.25">
      <c r="CG999" t="s">
        <v>639</v>
      </c>
      <c r="CH999" t="s">
        <v>2</v>
      </c>
      <c r="CI999" t="s">
        <v>42</v>
      </c>
      <c r="CJ999">
        <v>46113</v>
      </c>
      <c r="CK999">
        <v>1</v>
      </c>
      <c r="CL999">
        <v>1</v>
      </c>
      <c r="CN999">
        <v>1</v>
      </c>
      <c r="CP999">
        <v>1.8171296296296297E-3</v>
      </c>
      <c r="CQ999">
        <v>1.8171296296296297E-3</v>
      </c>
      <c r="CR999">
        <v>0.24388888888888888</v>
      </c>
      <c r="CS999">
        <v>0.10209490740740741</v>
      </c>
      <c r="CT999">
        <v>123</v>
      </c>
      <c r="CU999">
        <v>180</v>
      </c>
      <c r="CV999">
        <v>28</v>
      </c>
      <c r="CW999" t="s">
        <v>801</v>
      </c>
      <c r="CX999">
        <v>16946</v>
      </c>
      <c r="CY999">
        <v>0.2276</v>
      </c>
      <c r="DG999">
        <v>36</v>
      </c>
    </row>
    <row r="1000" spans="85:112" x14ac:dyDescent="0.25">
      <c r="CG1000" t="s">
        <v>639</v>
      </c>
      <c r="CH1000" t="s">
        <v>3</v>
      </c>
      <c r="CI1000" t="s">
        <v>85</v>
      </c>
      <c r="CJ1000">
        <v>46113</v>
      </c>
      <c r="CK1000">
        <v>1</v>
      </c>
      <c r="CL1000">
        <v>1</v>
      </c>
      <c r="CN1000">
        <v>1</v>
      </c>
      <c r="CP1000">
        <v>0</v>
      </c>
      <c r="CQ1000">
        <v>0</v>
      </c>
      <c r="CR1000">
        <v>0.29969907407407409</v>
      </c>
      <c r="CS1000">
        <v>3.7523148148148146E-2</v>
      </c>
      <c r="CT1000">
        <v>93</v>
      </c>
      <c r="CU1000">
        <v>183</v>
      </c>
      <c r="CV1000">
        <v>45</v>
      </c>
      <c r="CW1000" t="s">
        <v>1056</v>
      </c>
      <c r="CX1000">
        <v>15458</v>
      </c>
      <c r="CY1000">
        <v>0.4839</v>
      </c>
      <c r="DG1000">
        <v>36</v>
      </c>
    </row>
    <row r="1001" spans="85:112" x14ac:dyDescent="0.25">
      <c r="CG1001" t="s">
        <v>639</v>
      </c>
      <c r="CH1001" t="s">
        <v>3</v>
      </c>
      <c r="CI1001" t="s">
        <v>564</v>
      </c>
      <c r="CJ1001">
        <v>46113</v>
      </c>
      <c r="CK1001">
        <v>1</v>
      </c>
      <c r="CL1001">
        <v>1</v>
      </c>
      <c r="CN1001">
        <v>1</v>
      </c>
      <c r="CP1001">
        <v>0</v>
      </c>
      <c r="CQ1001">
        <v>0</v>
      </c>
      <c r="CR1001">
        <v>0.301875</v>
      </c>
      <c r="CS1001">
        <v>6.056712962962963E-2</v>
      </c>
      <c r="CT1001">
        <v>139</v>
      </c>
      <c r="CU1001">
        <v>226</v>
      </c>
      <c r="CV1001">
        <v>36</v>
      </c>
      <c r="CW1001">
        <v>1.75</v>
      </c>
      <c r="CX1001">
        <v>19700</v>
      </c>
      <c r="CY1001">
        <v>0.25900000000000001</v>
      </c>
      <c r="DG1001">
        <v>36</v>
      </c>
    </row>
    <row r="1002" spans="85:112" x14ac:dyDescent="0.25">
      <c r="CG1002" t="s">
        <v>639</v>
      </c>
      <c r="CH1002" t="s">
        <v>6</v>
      </c>
      <c r="CI1002" t="s">
        <v>105</v>
      </c>
      <c r="CJ1002">
        <v>46118</v>
      </c>
      <c r="CK1002">
        <v>1</v>
      </c>
      <c r="CL1002">
        <v>1</v>
      </c>
      <c r="CM1002">
        <v>1</v>
      </c>
      <c r="CP1002">
        <v>4.7106481481481478E-3</v>
      </c>
      <c r="CQ1002">
        <v>4.7106481481481478E-3</v>
      </c>
      <c r="CR1002">
        <v>0.20093749999999999</v>
      </c>
      <c r="CS1002">
        <v>0.12903935185185186</v>
      </c>
      <c r="CT1002">
        <v>109</v>
      </c>
      <c r="CU1002">
        <v>257</v>
      </c>
      <c r="CV1002">
        <v>30</v>
      </c>
      <c r="CW1002">
        <v>2.2000000000000002</v>
      </c>
      <c r="CX1002">
        <v>33959</v>
      </c>
      <c r="CY1002">
        <v>0.2752</v>
      </c>
      <c r="CZ1002">
        <v>1</v>
      </c>
      <c r="DA1002">
        <v>3.3300000000000003E-2</v>
      </c>
      <c r="DB1002">
        <v>560</v>
      </c>
      <c r="DC1002">
        <v>560</v>
      </c>
      <c r="DG1002">
        <v>34</v>
      </c>
    </row>
    <row r="1003" spans="85:112" x14ac:dyDescent="0.25">
      <c r="CG1003" t="s">
        <v>639</v>
      </c>
      <c r="CH1003" t="s">
        <v>6</v>
      </c>
      <c r="CI1003" t="s">
        <v>38</v>
      </c>
      <c r="CJ1003">
        <v>46118</v>
      </c>
      <c r="CK1003">
        <v>1</v>
      </c>
      <c r="CL1003">
        <v>1</v>
      </c>
      <c r="CM1003">
        <v>1</v>
      </c>
      <c r="CP1003">
        <v>1.4537037037037038E-2</v>
      </c>
      <c r="CQ1003">
        <v>1.4537037037037038E-2</v>
      </c>
      <c r="CR1003">
        <v>0.2600925925925926</v>
      </c>
      <c r="CS1003">
        <v>7.2222222222222215E-2</v>
      </c>
      <c r="CT1003">
        <v>145</v>
      </c>
      <c r="CU1003">
        <v>261</v>
      </c>
      <c r="CV1003">
        <v>31</v>
      </c>
      <c r="CW1003" t="s">
        <v>1103</v>
      </c>
      <c r="CX1003">
        <v>17654</v>
      </c>
      <c r="CY1003">
        <v>0.21379999999999999</v>
      </c>
      <c r="DG1003">
        <v>34</v>
      </c>
    </row>
    <row r="1004" spans="85:112" x14ac:dyDescent="0.25">
      <c r="CG1004" t="s">
        <v>639</v>
      </c>
      <c r="CH1004" t="s">
        <v>6</v>
      </c>
      <c r="CI1004" t="s">
        <v>38</v>
      </c>
      <c r="CJ1004">
        <v>46128</v>
      </c>
      <c r="CK1004">
        <v>1</v>
      </c>
      <c r="CL1004">
        <v>1</v>
      </c>
      <c r="CN1004">
        <v>1</v>
      </c>
      <c r="CP1004">
        <v>2.3726851851851851E-3</v>
      </c>
      <c r="CQ1004">
        <v>2.3726851851851851E-3</v>
      </c>
      <c r="CR1004">
        <v>0.23511574074074074</v>
      </c>
      <c r="CS1004">
        <v>0.13555555555555557</v>
      </c>
      <c r="CT1004">
        <v>143</v>
      </c>
      <c r="CU1004">
        <v>236</v>
      </c>
      <c r="CV1004">
        <v>43</v>
      </c>
      <c r="CW1004" t="s">
        <v>957</v>
      </c>
      <c r="CX1004">
        <v>22279</v>
      </c>
      <c r="CY1004">
        <v>0.30070000000000002</v>
      </c>
      <c r="CZ1004">
        <v>2</v>
      </c>
      <c r="DA1004">
        <v>4.65E-2</v>
      </c>
      <c r="DB1004">
        <v>400</v>
      </c>
      <c r="DC1004">
        <v>200</v>
      </c>
      <c r="DD1004">
        <v>50</v>
      </c>
      <c r="DE1004">
        <v>0.125</v>
      </c>
      <c r="DF1004">
        <v>0.1144</v>
      </c>
      <c r="DG1004">
        <v>34</v>
      </c>
      <c r="DH1004">
        <v>50</v>
      </c>
    </row>
    <row r="1005" spans="85:112" x14ac:dyDescent="0.25">
      <c r="CG1005" t="s">
        <v>639</v>
      </c>
      <c r="CH1005" t="s">
        <v>6</v>
      </c>
      <c r="CI1005" t="s">
        <v>76</v>
      </c>
      <c r="CJ1005">
        <v>46140</v>
      </c>
      <c r="CK1005">
        <v>1</v>
      </c>
      <c r="CL1005">
        <v>1</v>
      </c>
      <c r="CN1005">
        <v>1</v>
      </c>
      <c r="CP1005">
        <v>2.3148148148148149E-4</v>
      </c>
      <c r="CQ1005">
        <v>2.3148148148148149E-4</v>
      </c>
      <c r="CR1005">
        <v>0.17929398148148148</v>
      </c>
      <c r="CS1005">
        <v>0.14504629629629628</v>
      </c>
      <c r="CT1005">
        <v>121</v>
      </c>
      <c r="CU1005">
        <v>164</v>
      </c>
      <c r="CV1005">
        <v>18</v>
      </c>
      <c r="CW1005" t="s">
        <v>708</v>
      </c>
      <c r="CX1005">
        <v>20271</v>
      </c>
      <c r="CY1005">
        <v>0.14879999999999999</v>
      </c>
      <c r="DG1005">
        <v>32</v>
      </c>
    </row>
    <row r="1006" spans="85:112" x14ac:dyDescent="0.25">
      <c r="CG1006" t="s">
        <v>639</v>
      </c>
      <c r="CH1006" t="s">
        <v>3</v>
      </c>
      <c r="CI1006" t="s">
        <v>58</v>
      </c>
      <c r="CJ1006">
        <v>46139</v>
      </c>
      <c r="CK1006">
        <v>1</v>
      </c>
      <c r="CL1006">
        <v>1</v>
      </c>
      <c r="CN1006">
        <v>1</v>
      </c>
      <c r="CP1006">
        <v>1.273148148148148E-4</v>
      </c>
      <c r="CQ1006">
        <v>1.273148148148148E-4</v>
      </c>
      <c r="CR1006">
        <v>0.16979166666666667</v>
      </c>
      <c r="CS1006">
        <v>0.17670138888888889</v>
      </c>
      <c r="CT1006">
        <v>108</v>
      </c>
      <c r="CU1006">
        <v>226</v>
      </c>
      <c r="CV1006">
        <v>27</v>
      </c>
      <c r="CW1006" t="s">
        <v>681</v>
      </c>
      <c r="CX1006">
        <v>33712</v>
      </c>
      <c r="CY1006">
        <v>0.25</v>
      </c>
      <c r="DG1006">
        <v>32</v>
      </c>
    </row>
    <row r="1007" spans="85:112" x14ac:dyDescent="0.25">
      <c r="CG1007" t="s">
        <v>639</v>
      </c>
      <c r="CH1007" t="s">
        <v>3</v>
      </c>
      <c r="CI1007" t="s">
        <v>174</v>
      </c>
      <c r="CJ1007">
        <v>46120</v>
      </c>
      <c r="CK1007">
        <v>1</v>
      </c>
      <c r="CL1007">
        <v>1</v>
      </c>
      <c r="CP1007">
        <v>1.6203703703703703E-4</v>
      </c>
      <c r="CQ1007">
        <v>1.6203703703703703E-4</v>
      </c>
      <c r="CR1007">
        <v>0.14484953703703704</v>
      </c>
      <c r="CS1007">
        <v>4.3356481481481482E-2</v>
      </c>
      <c r="CT1007">
        <v>87</v>
      </c>
      <c r="CU1007">
        <v>128</v>
      </c>
      <c r="CV1007">
        <v>10</v>
      </c>
      <c r="CW1007">
        <v>1.9</v>
      </c>
      <c r="CX1007">
        <v>19421</v>
      </c>
      <c r="CY1007">
        <v>0.1149</v>
      </c>
      <c r="DG1007">
        <v>32</v>
      </c>
    </row>
    <row r="1008" spans="85:112" x14ac:dyDescent="0.25">
      <c r="CG1008" t="s">
        <v>639</v>
      </c>
      <c r="CH1008" t="s">
        <v>3</v>
      </c>
      <c r="CI1008" t="s">
        <v>32</v>
      </c>
      <c r="CJ1008">
        <v>46118</v>
      </c>
      <c r="CK1008">
        <v>1</v>
      </c>
      <c r="CL1008">
        <v>1</v>
      </c>
      <c r="CO1008">
        <v>1</v>
      </c>
      <c r="CP1008">
        <v>0</v>
      </c>
      <c r="CQ1008">
        <v>0</v>
      </c>
      <c r="CR1008">
        <v>0</v>
      </c>
      <c r="CS1008">
        <v>0</v>
      </c>
      <c r="DG1008">
        <v>32</v>
      </c>
    </row>
    <row r="1009" spans="85:111" x14ac:dyDescent="0.25">
      <c r="CG1009" t="s">
        <v>639</v>
      </c>
      <c r="CH1009" t="s">
        <v>3</v>
      </c>
      <c r="CI1009" t="s">
        <v>68</v>
      </c>
      <c r="CJ1009">
        <v>46139</v>
      </c>
      <c r="CK1009">
        <v>1</v>
      </c>
      <c r="CL1009">
        <v>1</v>
      </c>
      <c r="CN1009">
        <v>1</v>
      </c>
      <c r="CP1009">
        <v>3.8194444444444446E-4</v>
      </c>
      <c r="CQ1009">
        <v>3.8194444444444446E-4</v>
      </c>
      <c r="CR1009">
        <v>0.1693287037037037</v>
      </c>
      <c r="CS1009">
        <v>0.14515046296296297</v>
      </c>
      <c r="CT1009">
        <v>88</v>
      </c>
      <c r="CU1009">
        <v>166</v>
      </c>
      <c r="CV1009">
        <v>22</v>
      </c>
      <c r="CW1009" t="s">
        <v>869</v>
      </c>
      <c r="CX1009">
        <v>28633</v>
      </c>
      <c r="CY1009">
        <v>0.25</v>
      </c>
      <c r="DG1009">
        <v>32</v>
      </c>
    </row>
    <row r="1010" spans="85:111" x14ac:dyDescent="0.25">
      <c r="CG1010" t="s">
        <v>639</v>
      </c>
      <c r="CH1010" t="s">
        <v>3</v>
      </c>
      <c r="CI1010" t="s">
        <v>29</v>
      </c>
      <c r="CJ1010">
        <v>46120</v>
      </c>
      <c r="CK1010">
        <v>1</v>
      </c>
      <c r="CL1010">
        <v>1</v>
      </c>
      <c r="CM1010">
        <v>1</v>
      </c>
      <c r="CP1010">
        <v>5.5902777777777773E-3</v>
      </c>
      <c r="CQ1010">
        <v>5.5902777777777773E-3</v>
      </c>
      <c r="CR1010">
        <v>0.24373842592592593</v>
      </c>
      <c r="CS1010">
        <v>7.6597222222222219E-2</v>
      </c>
      <c r="CT1010">
        <v>114</v>
      </c>
      <c r="CU1010">
        <v>178</v>
      </c>
      <c r="CV1010">
        <v>22</v>
      </c>
      <c r="CW1010" t="s">
        <v>745</v>
      </c>
      <c r="CX1010">
        <v>17879</v>
      </c>
      <c r="CY1010">
        <v>0.193</v>
      </c>
      <c r="DG1010">
        <v>32</v>
      </c>
    </row>
    <row r="1011" spans="85:111" x14ac:dyDescent="0.25">
      <c r="CG1011" t="s">
        <v>639</v>
      </c>
      <c r="CH1011" t="s">
        <v>3</v>
      </c>
      <c r="CI1011" t="s">
        <v>79</v>
      </c>
      <c r="CJ1011">
        <v>46118</v>
      </c>
      <c r="CK1011">
        <v>1</v>
      </c>
      <c r="CL1011">
        <v>1</v>
      </c>
      <c r="CO1011">
        <v>1</v>
      </c>
      <c r="CP1011">
        <v>0</v>
      </c>
      <c r="CQ1011">
        <v>0</v>
      </c>
      <c r="CR1011">
        <v>0</v>
      </c>
      <c r="CS1011">
        <v>0</v>
      </c>
      <c r="DG1011">
        <v>32</v>
      </c>
    </row>
    <row r="1012" spans="85:111" x14ac:dyDescent="0.25">
      <c r="CG1012" t="s">
        <v>639</v>
      </c>
      <c r="CH1012" t="s">
        <v>6</v>
      </c>
      <c r="CI1012" t="s">
        <v>105</v>
      </c>
      <c r="CJ1012">
        <v>46133</v>
      </c>
      <c r="CK1012">
        <v>1</v>
      </c>
      <c r="CL1012">
        <v>1</v>
      </c>
      <c r="CM1012">
        <v>1</v>
      </c>
      <c r="CP1012">
        <v>3.712962962962963E-2</v>
      </c>
      <c r="CQ1012">
        <v>3.712962962962963E-2</v>
      </c>
      <c r="CR1012">
        <v>0.23428240740740741</v>
      </c>
      <c r="CS1012">
        <v>0.14778935185185185</v>
      </c>
      <c r="CT1012">
        <v>123</v>
      </c>
      <c r="CU1012">
        <v>201</v>
      </c>
      <c r="CV1012">
        <v>29</v>
      </c>
      <c r="CW1012" t="s">
        <v>950</v>
      </c>
      <c r="CX1012">
        <v>20498</v>
      </c>
      <c r="CY1012">
        <v>0.23580000000000001</v>
      </c>
      <c r="DG1012">
        <v>30</v>
      </c>
    </row>
    <row r="1013" spans="85:111" x14ac:dyDescent="0.25">
      <c r="CG1013" t="s">
        <v>639</v>
      </c>
      <c r="CH1013" t="s">
        <v>3</v>
      </c>
      <c r="CI1013" t="s">
        <v>32</v>
      </c>
      <c r="CJ1013">
        <v>46128</v>
      </c>
      <c r="CK1013">
        <v>1</v>
      </c>
      <c r="CL1013">
        <v>1</v>
      </c>
      <c r="CM1013">
        <v>1</v>
      </c>
      <c r="CP1013">
        <v>1.5023148148148148E-2</v>
      </c>
      <c r="CQ1013">
        <v>1.5023148148148148E-2</v>
      </c>
      <c r="CR1013">
        <v>0.20393518518518519</v>
      </c>
      <c r="CS1013">
        <v>0.12297453703703703</v>
      </c>
      <c r="CT1013">
        <v>127</v>
      </c>
      <c r="CU1013">
        <v>251</v>
      </c>
      <c r="CV1013">
        <v>41</v>
      </c>
      <c r="CW1013" t="s">
        <v>818</v>
      </c>
      <c r="CX1013">
        <v>21021</v>
      </c>
      <c r="CY1013">
        <v>0.32279999999999998</v>
      </c>
      <c r="DG1013">
        <v>30</v>
      </c>
    </row>
    <row r="1014" spans="85:111" x14ac:dyDescent="0.25">
      <c r="CG1014" t="s">
        <v>639</v>
      </c>
      <c r="CH1014" t="s">
        <v>3</v>
      </c>
      <c r="CI1014" t="s">
        <v>79</v>
      </c>
      <c r="CJ1014">
        <v>46121</v>
      </c>
      <c r="CK1014">
        <v>1</v>
      </c>
      <c r="CL1014">
        <v>1</v>
      </c>
      <c r="CM1014">
        <v>1</v>
      </c>
      <c r="CP1014">
        <v>2.0312500000000001E-2</v>
      </c>
      <c r="CQ1014">
        <v>2.0312500000000001E-2</v>
      </c>
      <c r="CR1014">
        <v>0.31560185185185186</v>
      </c>
      <c r="CS1014">
        <v>7.6516203703703697E-2</v>
      </c>
      <c r="CT1014">
        <v>135</v>
      </c>
      <c r="CU1014">
        <v>254</v>
      </c>
      <c r="CV1014">
        <v>23</v>
      </c>
      <c r="CW1014" t="s">
        <v>814</v>
      </c>
      <c r="CX1014">
        <v>39891</v>
      </c>
      <c r="CY1014">
        <v>0.1704</v>
      </c>
      <c r="DG1014">
        <v>30</v>
      </c>
    </row>
    <row r="1015" spans="85:111" x14ac:dyDescent="0.25">
      <c r="CG1015" t="s">
        <v>639</v>
      </c>
      <c r="CH1015" t="s">
        <v>6</v>
      </c>
      <c r="CI1015" t="s">
        <v>105</v>
      </c>
      <c r="CJ1015">
        <v>46113</v>
      </c>
      <c r="CK1015">
        <v>1</v>
      </c>
      <c r="CL1015">
        <v>1</v>
      </c>
      <c r="CN1015">
        <v>1</v>
      </c>
      <c r="CP1015">
        <v>1.8402777777777777E-3</v>
      </c>
      <c r="CQ1015">
        <v>1.8402777777777777E-3</v>
      </c>
      <c r="CR1015">
        <v>0.20021990740740742</v>
      </c>
      <c r="CS1015">
        <v>0.10048611111111111</v>
      </c>
      <c r="CT1015">
        <v>92</v>
      </c>
      <c r="CU1015">
        <v>147</v>
      </c>
      <c r="CV1015">
        <v>26</v>
      </c>
      <c r="CW1015" t="s">
        <v>828</v>
      </c>
      <c r="CX1015">
        <v>21496</v>
      </c>
      <c r="CY1015">
        <v>0.28260000000000002</v>
      </c>
      <c r="DG1015">
        <v>28</v>
      </c>
    </row>
    <row r="1016" spans="85:111" x14ac:dyDescent="0.25">
      <c r="CG1016" t="s">
        <v>639</v>
      </c>
      <c r="CH1016" t="s">
        <v>6</v>
      </c>
      <c r="CI1016" t="s">
        <v>11</v>
      </c>
      <c r="CJ1016">
        <v>46132</v>
      </c>
      <c r="CK1016">
        <v>1</v>
      </c>
      <c r="CL1016">
        <v>1</v>
      </c>
      <c r="CN1016">
        <v>1</v>
      </c>
      <c r="CP1016">
        <v>1.0416666666666667E-4</v>
      </c>
      <c r="CQ1016">
        <v>1.0416666666666667E-4</v>
      </c>
      <c r="CR1016">
        <v>0.2129050925925926</v>
      </c>
      <c r="CS1016">
        <v>0.14848379629629629</v>
      </c>
      <c r="CT1016">
        <v>121</v>
      </c>
      <c r="CU1016">
        <v>216</v>
      </c>
      <c r="CV1016">
        <v>17</v>
      </c>
      <c r="CW1016" t="s">
        <v>844</v>
      </c>
      <c r="CX1016">
        <v>18983</v>
      </c>
      <c r="CY1016">
        <v>0.14050000000000001</v>
      </c>
      <c r="DG1016">
        <v>28</v>
      </c>
    </row>
    <row r="1017" spans="85:111" x14ac:dyDescent="0.25">
      <c r="CG1017" t="s">
        <v>639</v>
      </c>
      <c r="CH1017" t="s">
        <v>6</v>
      </c>
      <c r="CI1017" t="s">
        <v>76</v>
      </c>
      <c r="CJ1017">
        <v>46127</v>
      </c>
      <c r="CK1017">
        <v>1</v>
      </c>
      <c r="CL1017">
        <v>1</v>
      </c>
      <c r="CN1017">
        <v>1</v>
      </c>
      <c r="CP1017">
        <v>9.2592592592592588E-5</v>
      </c>
      <c r="CQ1017">
        <v>9.2592592592592588E-5</v>
      </c>
      <c r="CR1017">
        <v>0.26960648148148147</v>
      </c>
      <c r="CS1017">
        <v>7.092592592592592E-2</v>
      </c>
      <c r="CT1017">
        <v>132</v>
      </c>
      <c r="CU1017">
        <v>168</v>
      </c>
      <c r="CV1017">
        <v>23</v>
      </c>
      <c r="CW1017" t="s">
        <v>900</v>
      </c>
      <c r="CX1017">
        <v>22133</v>
      </c>
      <c r="CY1017">
        <v>0.17419999999999999</v>
      </c>
      <c r="DG1017">
        <v>28</v>
      </c>
    </row>
    <row r="1018" spans="85:111" x14ac:dyDescent="0.25">
      <c r="CG1018" t="s">
        <v>639</v>
      </c>
      <c r="CH1018" t="s">
        <v>3</v>
      </c>
      <c r="CI1018" t="s">
        <v>493</v>
      </c>
      <c r="CJ1018">
        <v>46127</v>
      </c>
      <c r="CK1018">
        <v>1</v>
      </c>
      <c r="CL1018">
        <v>1</v>
      </c>
      <c r="CN1018">
        <v>1</v>
      </c>
      <c r="CP1018">
        <v>1.0416666666666667E-4</v>
      </c>
      <c r="CQ1018">
        <v>1.0416666666666667E-4</v>
      </c>
      <c r="CR1018">
        <v>0.23662037037037037</v>
      </c>
      <c r="CS1018">
        <v>0.10224537037037038</v>
      </c>
      <c r="CT1018">
        <v>159</v>
      </c>
      <c r="CU1018">
        <v>232</v>
      </c>
      <c r="CV1018">
        <v>50</v>
      </c>
      <c r="CW1018">
        <v>1.74</v>
      </c>
      <c r="CX1018">
        <v>17180</v>
      </c>
      <c r="CY1018">
        <v>0.3145</v>
      </c>
      <c r="DG1018">
        <v>28</v>
      </c>
    </row>
    <row r="1019" spans="85:111" x14ac:dyDescent="0.25">
      <c r="CG1019" t="s">
        <v>639</v>
      </c>
      <c r="CH1019" t="s">
        <v>3</v>
      </c>
      <c r="CI1019" t="s">
        <v>32</v>
      </c>
      <c r="CJ1019">
        <v>46127</v>
      </c>
      <c r="CK1019">
        <v>1</v>
      </c>
      <c r="CL1019">
        <v>1</v>
      </c>
      <c r="CN1019">
        <v>1</v>
      </c>
      <c r="CP1019">
        <v>1.0416666666666667E-3</v>
      </c>
      <c r="CQ1019">
        <v>1.0416666666666667E-3</v>
      </c>
      <c r="CR1019">
        <v>0.18201388888888889</v>
      </c>
      <c r="CS1019">
        <v>0.16194444444444445</v>
      </c>
      <c r="CT1019">
        <v>101</v>
      </c>
      <c r="CU1019">
        <v>220</v>
      </c>
      <c r="CV1019">
        <v>42</v>
      </c>
      <c r="CW1019" t="s">
        <v>808</v>
      </c>
      <c r="CX1019">
        <v>21436</v>
      </c>
      <c r="CY1019">
        <v>0.4158</v>
      </c>
      <c r="DG1019">
        <v>28</v>
      </c>
    </row>
    <row r="1020" spans="85:111" x14ac:dyDescent="0.25">
      <c r="CG1020" t="s">
        <v>639</v>
      </c>
      <c r="CH1020" t="s">
        <v>6</v>
      </c>
      <c r="CI1020" t="s">
        <v>38</v>
      </c>
      <c r="CJ1020">
        <v>46119</v>
      </c>
      <c r="CK1020">
        <v>1</v>
      </c>
      <c r="CL1020">
        <v>1</v>
      </c>
      <c r="CM1020">
        <v>1</v>
      </c>
      <c r="CP1020">
        <v>1.2256944444444445E-2</v>
      </c>
      <c r="CQ1020">
        <v>1.2256944444444445E-2</v>
      </c>
      <c r="CR1020">
        <v>0.29659722222222223</v>
      </c>
      <c r="CS1020">
        <v>8.68287037037037E-2</v>
      </c>
      <c r="CT1020">
        <v>116</v>
      </c>
      <c r="CU1020">
        <v>159</v>
      </c>
      <c r="CV1020">
        <v>30</v>
      </c>
      <c r="CW1020" t="s">
        <v>679</v>
      </c>
      <c r="CX1020">
        <v>25525</v>
      </c>
      <c r="CY1020">
        <v>0.2586</v>
      </c>
      <c r="DG1020">
        <v>24</v>
      </c>
    </row>
    <row r="1021" spans="85:111" x14ac:dyDescent="0.25">
      <c r="CG1021" t="s">
        <v>639</v>
      </c>
      <c r="CH1021" t="s">
        <v>6</v>
      </c>
      <c r="CI1021" t="s">
        <v>34</v>
      </c>
      <c r="CJ1021">
        <v>46129</v>
      </c>
      <c r="CK1021">
        <v>1</v>
      </c>
      <c r="CL1021">
        <v>1</v>
      </c>
      <c r="CM1021">
        <v>1</v>
      </c>
      <c r="CP1021">
        <v>8.86574074074074E-3</v>
      </c>
      <c r="CQ1021">
        <v>8.86574074074074E-3</v>
      </c>
      <c r="CR1021">
        <v>0.22990740740740739</v>
      </c>
      <c r="CS1021">
        <v>8.8310185185185186E-2</v>
      </c>
      <c r="CT1021">
        <v>157</v>
      </c>
      <c r="CU1021">
        <v>181</v>
      </c>
      <c r="CV1021">
        <v>15</v>
      </c>
      <c r="CW1021">
        <v>1.6</v>
      </c>
      <c r="CX1021">
        <v>18022</v>
      </c>
      <c r="CY1021">
        <v>9.5500000000000002E-2</v>
      </c>
      <c r="DG1021">
        <v>24</v>
      </c>
    </row>
    <row r="1022" spans="85:111" x14ac:dyDescent="0.25">
      <c r="CG1022" t="s">
        <v>639</v>
      </c>
      <c r="CH1022" t="s">
        <v>6</v>
      </c>
      <c r="CI1022" t="s">
        <v>34</v>
      </c>
      <c r="CJ1022">
        <v>46140</v>
      </c>
      <c r="CK1022">
        <v>1</v>
      </c>
      <c r="CL1022">
        <v>1</v>
      </c>
      <c r="CP1022">
        <v>3.5300925925925925E-3</v>
      </c>
      <c r="CQ1022">
        <v>3.5300925925925925E-3</v>
      </c>
      <c r="CR1022">
        <v>0.15667824074074074</v>
      </c>
      <c r="CS1022">
        <v>0.19113425925925925</v>
      </c>
      <c r="CT1022">
        <v>133</v>
      </c>
      <c r="CU1022">
        <v>159</v>
      </c>
      <c r="CV1022">
        <v>10</v>
      </c>
      <c r="CW1022">
        <v>1.8</v>
      </c>
      <c r="CX1022">
        <v>36734</v>
      </c>
      <c r="CY1022">
        <v>7.5200000000000003E-2</v>
      </c>
      <c r="DG1022">
        <v>24</v>
      </c>
    </row>
    <row r="1023" spans="85:111" x14ac:dyDescent="0.25">
      <c r="CG1023" t="s">
        <v>639</v>
      </c>
      <c r="CH1023" t="s">
        <v>6</v>
      </c>
      <c r="CI1023" t="s">
        <v>105</v>
      </c>
      <c r="CJ1023">
        <v>46132</v>
      </c>
      <c r="CK1023">
        <v>1</v>
      </c>
      <c r="CL1023">
        <v>1</v>
      </c>
      <c r="CM1023">
        <v>1</v>
      </c>
      <c r="CP1023">
        <v>4.8263888888888887E-3</v>
      </c>
      <c r="CQ1023">
        <v>4.8263888888888887E-3</v>
      </c>
      <c r="CR1023">
        <v>0.16314814814814815</v>
      </c>
      <c r="CS1023">
        <v>0.15734953703703702</v>
      </c>
      <c r="CT1023">
        <v>97</v>
      </c>
      <c r="CU1023">
        <v>176</v>
      </c>
      <c r="CV1023">
        <v>25</v>
      </c>
      <c r="CW1023">
        <v>1.28</v>
      </c>
      <c r="CX1023">
        <v>29142</v>
      </c>
      <c r="CY1023">
        <v>0.25769999999999998</v>
      </c>
      <c r="DG1023">
        <v>20</v>
      </c>
    </row>
  </sheetData>
  <phoneticPr fontId="2" type="noConversion"/>
  <conditionalFormatting sqref="E3:E58">
    <cfRule type="containsText" dxfId="5" priority="2" operator="containsText" text="kenneth">
      <formula>NOT(ISERROR(SEARCH("kenneth",E3)))</formula>
    </cfRule>
  </conditionalFormatting>
  <conditionalFormatting sqref="R9:R60">
    <cfRule type="duplicateValues" dxfId="4" priority="67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topLeftCell="DD1" zoomScale="70" zoomScaleNormal="70" workbookViewId="0">
      <selection activeCell="CO8" sqref="CO8:DP8"/>
    </sheetView>
  </sheetViews>
  <sheetFormatPr baseColWidth="10" defaultRowHeight="15" x14ac:dyDescent="0.25"/>
  <cols>
    <col min="7" max="7" width="17.85546875" bestFit="1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20" ht="26.25" x14ac:dyDescent="0.4">
      <c r="A3" s="62" t="s">
        <v>602</v>
      </c>
      <c r="B3" s="62" t="s">
        <v>17</v>
      </c>
      <c r="C3" s="62" t="e">
        <v>#N/A</v>
      </c>
      <c r="D3" s="63"/>
      <c r="E3" s="63" t="s">
        <v>602</v>
      </c>
      <c r="F3" s="62" t="s">
        <v>17</v>
      </c>
      <c r="G3" s="62"/>
      <c r="H3" s="62">
        <v>70876605</v>
      </c>
      <c r="I3" s="64">
        <v>44886</v>
      </c>
      <c r="J3" s="64" t="s">
        <v>602</v>
      </c>
      <c r="K3" s="64" t="s">
        <v>602</v>
      </c>
      <c r="L3" s="56"/>
      <c r="M3" s="33">
        <v>2026</v>
      </c>
      <c r="N3" s="33" t="s">
        <v>143</v>
      </c>
      <c r="O3" s="33">
        <v>21</v>
      </c>
    </row>
    <row r="4" spans="1:120" x14ac:dyDescent="0.25">
      <c r="A4" s="62" t="s">
        <v>500</v>
      </c>
      <c r="B4" s="62" t="s">
        <v>38</v>
      </c>
      <c r="C4" s="62" t="e">
        <v>#N/A</v>
      </c>
      <c r="D4" s="63"/>
      <c r="E4" s="63" t="s">
        <v>500</v>
      </c>
      <c r="F4" s="62" t="s">
        <v>38</v>
      </c>
      <c r="G4" s="62"/>
      <c r="H4" s="62">
        <v>47411966</v>
      </c>
      <c r="I4" s="64">
        <v>45800</v>
      </c>
      <c r="J4" s="64" t="s">
        <v>500</v>
      </c>
      <c r="K4" s="64" t="s">
        <v>500</v>
      </c>
      <c r="L4" s="56"/>
      <c r="N4" s="5"/>
      <c r="S4" s="45"/>
    </row>
    <row r="5" spans="1:120" x14ac:dyDescent="0.25">
      <c r="A5" s="62" t="s">
        <v>500</v>
      </c>
      <c r="B5" s="62" t="s">
        <v>15</v>
      </c>
      <c r="C5" s="62" t="e">
        <v>#N/A</v>
      </c>
      <c r="D5" s="63"/>
      <c r="E5" s="63" t="s">
        <v>500</v>
      </c>
      <c r="F5" s="62" t="s">
        <v>15</v>
      </c>
      <c r="G5" s="62"/>
      <c r="H5" s="62">
        <v>47587400</v>
      </c>
      <c r="I5" s="64">
        <v>44733</v>
      </c>
      <c r="J5" s="64" t="s">
        <v>500</v>
      </c>
      <c r="K5" s="64" t="s">
        <v>500</v>
      </c>
      <c r="L5" s="56"/>
      <c r="N5" s="5"/>
      <c r="S5" s="45"/>
      <c r="CA5" s="45"/>
    </row>
    <row r="6" spans="1:120" x14ac:dyDescent="0.25">
      <c r="A6" s="66" t="s">
        <v>500</v>
      </c>
      <c r="B6" s="66" t="s">
        <v>50</v>
      </c>
      <c r="C6" s="62" t="e">
        <v>#N/A</v>
      </c>
      <c r="D6" s="63"/>
      <c r="E6" s="67" t="s">
        <v>500</v>
      </c>
      <c r="F6" s="66" t="s">
        <v>50</v>
      </c>
      <c r="G6" s="73"/>
      <c r="H6" s="66">
        <v>72733809</v>
      </c>
      <c r="I6" s="68">
        <v>45789</v>
      </c>
      <c r="J6" s="68" t="s">
        <v>500</v>
      </c>
      <c r="K6" s="68" t="s">
        <v>500</v>
      </c>
      <c r="L6" s="56"/>
      <c r="N6" s="5"/>
      <c r="S6" s="45"/>
    </row>
    <row r="7" spans="1:120" x14ac:dyDescent="0.25">
      <c r="A7" s="66" t="s">
        <v>500</v>
      </c>
      <c r="B7" s="66" t="s">
        <v>73</v>
      </c>
      <c r="C7" s="66" t="e">
        <v>#N/A</v>
      </c>
      <c r="D7" s="67" t="s">
        <v>548</v>
      </c>
      <c r="E7" s="67" t="s">
        <v>500</v>
      </c>
      <c r="F7" s="66" t="s">
        <v>73</v>
      </c>
      <c r="G7" s="73"/>
      <c r="H7" s="66">
        <v>40318129</v>
      </c>
      <c r="I7" s="68">
        <v>45141</v>
      </c>
      <c r="J7" s="68" t="s">
        <v>500</v>
      </c>
      <c r="K7" s="68" t="s">
        <v>500</v>
      </c>
      <c r="L7" s="56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1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1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4" t="s">
        <v>627</v>
      </c>
      <c r="CJ8" s="74" t="s">
        <v>533</v>
      </c>
      <c r="CK8" s="74" t="s">
        <v>503</v>
      </c>
      <c r="CL8" s="74" t="s">
        <v>525</v>
      </c>
      <c r="CM8" s="74" t="s">
        <v>529</v>
      </c>
      <c r="CO8" s="86" t="s">
        <v>642</v>
      </c>
      <c r="CP8" s="86" t="s">
        <v>643</v>
      </c>
      <c r="CQ8" s="86" t="s">
        <v>644</v>
      </c>
      <c r="CR8" s="86" t="s">
        <v>645</v>
      </c>
      <c r="CS8" s="86" t="s">
        <v>646</v>
      </c>
      <c r="CT8" s="86" t="s">
        <v>673</v>
      </c>
      <c r="CU8" s="86" t="s">
        <v>647</v>
      </c>
      <c r="CV8" s="86" t="s">
        <v>648</v>
      </c>
      <c r="CW8" s="86" t="s">
        <v>649</v>
      </c>
      <c r="CX8" s="86" t="s">
        <v>650</v>
      </c>
      <c r="CY8" s="86" t="s">
        <v>651</v>
      </c>
      <c r="CZ8" s="86" t="s">
        <v>652</v>
      </c>
      <c r="DA8" s="86" t="s">
        <v>653</v>
      </c>
      <c r="DB8" s="86" t="s">
        <v>654</v>
      </c>
      <c r="DC8" s="86" t="s">
        <v>655</v>
      </c>
      <c r="DD8" s="86" t="s">
        <v>656</v>
      </c>
      <c r="DE8" s="86" t="s">
        <v>657</v>
      </c>
      <c r="DF8" s="86" t="s">
        <v>658</v>
      </c>
      <c r="DG8" s="86" t="s">
        <v>659</v>
      </c>
      <c r="DH8" s="86" t="s">
        <v>660</v>
      </c>
      <c r="DI8" s="86" t="s">
        <v>661</v>
      </c>
      <c r="DJ8" s="86" t="s">
        <v>674</v>
      </c>
      <c r="DK8" s="86" t="s">
        <v>662</v>
      </c>
      <c r="DL8" s="86" t="s">
        <v>663</v>
      </c>
      <c r="DM8" s="86" t="s">
        <v>665</v>
      </c>
      <c r="DN8" s="86" t="s">
        <v>666</v>
      </c>
      <c r="DO8" s="86" t="s">
        <v>667</v>
      </c>
      <c r="DP8" s="86" t="s">
        <v>664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1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1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DATA_MAYO_202684[[#This Row],[RECUPERO]]/DATA_MAYO_202684[[#This Row],[META]]</f>
        <v>0.8530201342281879</v>
      </c>
      <c r="N9" s="5" t="str" cm="1">
        <f t="array" ref="N9">IF(DATA_MAYO_202684[[#This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5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639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675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1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1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DATA_MAYO_202684[[#This Row],[RECUPERO]]/DATA_MAYO_202684[[#This Row],[META]]</f>
        <v>0.8433506493506493</v>
      </c>
      <c r="N10" s="5" t="str" cm="1">
        <f t="array" ref="N10">IF(DATA_MAYO_202684[[#This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5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639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1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1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DATA_MAYO_202684[[#This Row],[RECUPERO]]/DATA_MAYO_202684[[#This Row],[META]]</f>
        <v>1.0237719298245613</v>
      </c>
      <c r="N11" s="5" t="str" cm="1">
        <f t="array" ref="N11">IF(DATA_MAYO_202684[[#This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5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639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1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1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DATA_MAYO_202684[[#This Row],[RECUPERO]]/DATA_MAYO_202684[[#This Row],[META]]</f>
        <v>0.7966319910514541</v>
      </c>
      <c r="N12" s="5" t="str" cm="1">
        <f t="array" ref="N12">IF(DATA_MAYO_202684[[#This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5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639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676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1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1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DATA_MAYO_202684[[#This Row],[RECUPERO]]/DATA_MAYO_202684[[#This Row],[META]]</f>
        <v>0.61436363636363633</v>
      </c>
      <c r="N13" s="5" t="str" cm="1">
        <f t="array" ref="N13">IF(DATA_MAYO_202684[[#This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5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639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1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1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DATA_MAYO_202684[[#This Row],[RECUPERO]]/DATA_MAYO_202684[[#This Row],[META]]</f>
        <v>0.12168831168831169</v>
      </c>
      <c r="N14" s="5" t="str" cm="1">
        <f t="array" ref="N14">IF(DATA_MAYO_202684[[#This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5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639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1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1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1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DATA_MAYO_202684[[#This Row],[RECUPERO]]/DATA_MAYO_202684[[#This Row],[META]]</f>
        <v>0.60342577487765092</v>
      </c>
      <c r="N15" s="5" t="str" cm="1">
        <f t="array" ref="N15">IF(DATA_MAYO_202684[[#This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5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639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677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1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1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1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DATA_MAYO_202684[[#This Row],[RECUPERO]]/DATA_MAYO_202684[[#This Row],[META]]</f>
        <v>1.071878453038674</v>
      </c>
      <c r="N16" s="5" t="str" cm="1">
        <f t="array" ref="N16">IF(DATA_MAYO_202684[[#This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5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639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678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1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1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1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DATA_MAYO_202684[[#This Row],[RECUPERO]]/DATA_MAYO_202684[[#This Row],[META]]</f>
        <v>1.0455480984340044</v>
      </c>
      <c r="N17" s="5" t="str" cm="1">
        <f t="array" ref="N17">IF(DATA_MAYO_202684[[#This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5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639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679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1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1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1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DATA_MAYO_202684[[#This Row],[RECUPERO]]/DATA_MAYO_202684[[#This Row],[META]]</f>
        <v>0.85134228187919458</v>
      </c>
      <c r="N18" s="5" t="str" cm="1">
        <f t="array" ref="N18">IF(DATA_MAYO_202684[[#This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5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639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1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1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1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DATA_MAYO_202684[[#This Row],[RECUPERO]]/DATA_MAYO_202684[[#This Row],[META]]</f>
        <v>0.25328859060402686</v>
      </c>
      <c r="N19" s="5" t="str" cm="1">
        <f t="array" ref="N19">IF(DATA_MAYO_202684[[#This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IFERROR(VLOOKUP(DATA_MAYO_202684[[#This Row],[ASER_]],$B:$G,4,0),"")</f>
        <v>JORGE</v>
      </c>
      <c r="P19" s="6">
        <f>SUM(DATA_MAYO_202684[[#This Row],[2]:[31]])</f>
        <v>11322</v>
      </c>
      <c r="Q19" s="6">
        <f>VLOOKUP(DATA_MAYO_202684[[#This Row],[ASER_]],D1_MAYO_202681[[ASESOR_CRR]:[META]],2,0)</f>
        <v>44700</v>
      </c>
      <c r="R19" t="s">
        <v>81</v>
      </c>
      <c r="AB19">
        <v>10222</v>
      </c>
      <c r="AE19">
        <v>600</v>
      </c>
      <c r="AF19">
        <v>500</v>
      </c>
      <c r="AW19" s="55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639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1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1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1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DATA_MAYO_202684[[#This Row],[RECUPERO]]/DATA_MAYO_202684[[#This Row],[META]]</f>
        <v>0.98333333333333328</v>
      </c>
      <c r="N20" s="5" t="str" cm="1">
        <f t="array" ref="N20">IF(DATA_MAYO_202684[[#This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5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  <c r="CO20" t="s">
        <v>639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680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1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1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1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DATA_MAYO_202684[[#This Row],[RECUPERO]]/DATA_MAYO_202684[[#This Row],[META]]</f>
        <v>0.76570469798657714</v>
      </c>
      <c r="N21" s="5" t="str" cm="1">
        <f t="array" ref="N21">IF(DATA_MAYO_202684[[#This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5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639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681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1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1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1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DATA_MAYO_202684[[#This Row],[RECUPERO]]/DATA_MAYO_202684[[#This Row],[META]]</f>
        <v>1.1412498881431767</v>
      </c>
      <c r="N22" s="5" t="str" cm="1">
        <f t="array" ref="N22">IF(DATA_MAYO_202684[[#This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5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  <c r="CO22" t="s">
        <v>639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678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1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1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1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DATA_MAYO_202684[[#This Row],[RECUPERO]]/DATA_MAYO_202684[[#This Row],[META]]</f>
        <v>0.87850877192982457</v>
      </c>
      <c r="N23" s="5" t="str" cm="1">
        <f t="array" ref="N23">IF(DATA_MAYO_202684[[#This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5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  <c r="CO23" t="s">
        <v>639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682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1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1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1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DATA_MAYO_202684[[#This Row],[RECUPERO]]/DATA_MAYO_202684[[#This Row],[META]]</f>
        <v>1.1901118568232663</v>
      </c>
      <c r="N24" s="5" t="str" cm="1">
        <f t="array" ref="N24">IF(DATA_MAYO_202684[[#This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5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  <c r="CO24" t="s">
        <v>639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683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1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1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1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DATA_MAYO_202684[[#This Row],[RECUPERO]]/DATA_MAYO_202684[[#This Row],[META]]</f>
        <v>0.71125611745513861</v>
      </c>
      <c r="N25" s="5" t="str" cm="1">
        <f t="array" ref="N25">IF(DATA_MAYO_202684[[#This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5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639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684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1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1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1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DATA_MAYO_202684[[#This Row],[RECUPERO]]/DATA_MAYO_202684[[#This Row],[META]]</f>
        <v>0.91488311688311685</v>
      </c>
      <c r="N26" s="5" t="str" cm="1">
        <f t="array" ref="N26">IF(DATA_MAYO_202684[[#This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5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6" t="s">
        <v>639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685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1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1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1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DATA_MAYO_202684[[#This Row],[RECUPERO]]/DATA_MAYO_202684[[#This Row],[META]]</f>
        <v>0.73328859060402685</v>
      </c>
      <c r="N27" s="5" t="str" cm="1">
        <f t="array" ref="N27">IF(DATA_MAYO_202684[[#This Row],[ASER_]]="","",IFERROR(_xlfn.IFS(M27&gt;=100%,"&gt;100%",AND(M27&lt;100%,M27&gt;=70%),"&gt;70%",AND(M27&lt;70%,M27&gt;=40%),"&gt;40%",AND(M27&lt;40%,M27&gt;=0%),"&gt;0%"),""))</f>
        <v>&gt;70%</v>
      </c>
      <c r="O27" s="55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5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639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686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1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1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1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DATA_MAYO_202684[[#This Row],[RECUPERO]]/DATA_MAYO_202684[[#This Row],[META]]</f>
        <v>0.1360178970917226</v>
      </c>
      <c r="N28" s="5" t="str" cm="1">
        <f t="array" ref="N28">IF(DATA_MAYO_202684[[#This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5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639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687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1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1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1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DATA_MAYO_202684[[#This Row],[RECUPERO]]/DATA_MAYO_202684[[#This Row],[META]]</f>
        <v>1.2533333333333334</v>
      </c>
      <c r="N29" s="5" t="str" cm="1">
        <f t="array" ref="N29">IF(DATA_MAYO_202684[[#This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5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9" t="s">
        <v>639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688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1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1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1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DATA_MAYO_202684[[#This Row],[RECUPERO]]/DATA_MAYO_202684[[#This Row],[META]]</f>
        <v>0.78355844155844157</v>
      </c>
      <c r="N30" s="5" t="str" cm="1">
        <f t="array" ref="N30">IF(DATA_MAYO_202684[[#This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5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0" t="s">
        <v>639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679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1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1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1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DATA_MAYO_202684[[#This Row],[RECUPERO]]/DATA_MAYO_202684[[#This Row],[META]]</f>
        <v>0.78812080536912754</v>
      </c>
      <c r="N31" s="5" t="str" cm="1">
        <f t="array" ref="N31">IF(DATA_MAYO_202684[[#This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5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1" t="s">
        <v>639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1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1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1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DATA_MAYO_202684[[#This Row],[RECUPERO]]/DATA_MAYO_202684[[#This Row],[META]]</f>
        <v>0.76166666666666671</v>
      </c>
      <c r="N32" s="5" t="str" cm="1">
        <f t="array" ref="N32">IF(DATA_MAYO_202684[[#This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5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2" t="s">
        <v>639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1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1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1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DATA_MAYO_202684[[#This Row],[RECUPERO]]/DATA_MAYO_202684[[#This Row],[META]]</f>
        <v>0.48143176733780763</v>
      </c>
      <c r="N33" s="5" t="str" cm="1">
        <f t="array" ref="N33">IF(DATA_MAYO_202684[[#This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5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3" t="s">
        <v>639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689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1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1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1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6"/>
      <c r="M34" s="5">
        <f>DATA_MAYO_202684[[#This Row],[RECUPERO]]/DATA_MAYO_202684[[#This Row],[META]]</f>
        <v>1.0003116883116883</v>
      </c>
      <c r="N34" s="5" t="str" cm="1">
        <f t="array" ref="N34">IF(DATA_MAYO_202684[[#This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5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4" t="s">
        <v>639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690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1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1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1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DATA_MAYO_202684[[#This Row],[RECUPERO]]/DATA_MAYO_202684[[#This Row],[META]]</f>
        <v>0.15497237569060773</v>
      </c>
      <c r="N35" s="5" t="str" cm="1">
        <f t="array" ref="N35">IF(DATA_MAYO_202684[[#This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5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5" t="s">
        <v>639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691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1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1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1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DATA_MAYO_202684[[#This Row],[RECUPERO]]/DATA_MAYO_202684[[#This Row],[META]]</f>
        <v>0.8836623376623377</v>
      </c>
      <c r="N36" s="5" t="str" cm="1">
        <f t="array" ref="N36">IF(DATA_MAYO_202684[[#This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5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6" t="s">
        <v>639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1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1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1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DATA_MAYO_202684[[#This Row],[RECUPERO]]/DATA_MAYO_202684[[#This Row],[META]]</f>
        <v>0.85384787472035795</v>
      </c>
      <c r="N37" s="5" t="str" cm="1">
        <f t="array" ref="N37">IF(DATA_MAYO_202684[[#This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5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639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692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1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1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1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DATA_MAYO_202684[[#This Row],[RECUPERO]]/DATA_MAYO_202684[[#This Row],[META]]</f>
        <v>0.70691275167785239</v>
      </c>
      <c r="N38" s="5" t="str" cm="1">
        <f t="array" ref="N38">IF(DATA_MAYO_202684[[#This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5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8" t="s">
        <v>639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693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1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1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1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DATA_MAYO_202684[[#This Row],[RECUPERO]]/DATA_MAYO_202684[[#This Row],[META]]</f>
        <v>0.78088397790055253</v>
      </c>
      <c r="N39" s="5" t="str" cm="1">
        <f t="array" ref="N39">IF(DATA_MAYO_202684[[#This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5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9" t="s">
        <v>639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694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1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1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1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DATA_MAYO_202684[[#This Row],[RECUPERO]]/DATA_MAYO_202684[[#This Row],[META]]</f>
        <v>1.3173245614035087</v>
      </c>
      <c r="N40" s="5" t="str" cm="1">
        <f t="array" ref="N40">IF(DATA_MAYO_202684[[#This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7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5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40" t="s">
        <v>639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1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1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1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6"/>
      <c r="M41" s="5">
        <f>DATA_MAYO_202684[[#This Row],[RECUPERO]]/DATA_MAYO_202684[[#This Row],[META]]</f>
        <v>0.85006525285481238</v>
      </c>
      <c r="N41" s="5" t="str" cm="1">
        <f t="array" ref="N41">IF(DATA_MAYO_202684[[#This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5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639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695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1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1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1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6"/>
      <c r="M42" s="5">
        <f>DATA_MAYO_202684[[#This Row],[RECUPERO]]/DATA_MAYO_202684[[#This Row],[META]]</f>
        <v>0.8617402597402597</v>
      </c>
      <c r="N42" s="5" t="str" cm="1">
        <f t="array" ref="N42">IF(DATA_MAYO_202684[[#This Row],[ASER_]]="","",IFERROR(_xlfn.IFS(M42&gt;=100%,"&gt;100%",AND(M42&lt;100%,M42&gt;=70%),"&gt;70%",AND(M42&lt;70%,M42&gt;=40%),"&gt;40%",AND(M42&lt;40%,M42&gt;=0%),"&gt;0%"),""))</f>
        <v>&gt;70%</v>
      </c>
      <c r="O42" s="55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5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2" t="s">
        <v>639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696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1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1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1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6"/>
      <c r="M43" s="5">
        <f>DATA_MAYO_202684[[#This Row],[RECUPERO]]/DATA_MAYO_202684[[#This Row],[META]]</f>
        <v>0.59116331096196872</v>
      </c>
      <c r="N43" s="5" t="str" cm="1">
        <f t="array" ref="N43">IF(DATA_MAYO_202684[[#This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5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3" t="s">
        <v>639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697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1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1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1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DATA_MAYO_202684[[#This Row],[RECUPERO]]/DATA_MAYO_202684[[#This Row],[META]]</f>
        <v>1.0765402597402598</v>
      </c>
      <c r="N44" s="5" t="str" cm="1">
        <f t="array" ref="N44">IF(DATA_MAYO_202684[[#This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5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4" t="s">
        <v>639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698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1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1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1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DATA_MAYO_202684[[#This Row],[RECUPERO]]/DATA_MAYO_202684[[#This Row],[META]]</f>
        <v>0.88145413870246081</v>
      </c>
      <c r="N45" s="5" t="str" cm="1">
        <f t="array" ref="N45">IF(DATA_MAYO_202684[[#This Row],[ASER_]]="","",IFERROR(_xlfn.IFS(M45&gt;=100%,"&gt;100%",AND(M45&lt;100%,M45&gt;=70%),"&gt;70%",AND(M45&lt;70%,M45&gt;=40%),"&gt;40%",AND(M45&lt;40%,M45&gt;=0%),"&gt;0%"),""))</f>
        <v>&gt;70%</v>
      </c>
      <c r="O45" s="55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5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639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1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1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1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DATA_MAYO_202684[[#This Row],[RECUPERO]]/DATA_MAYO_202684[[#This Row],[META]]</f>
        <v>0.36261744966442955</v>
      </c>
      <c r="N46" s="5" t="str" cm="1">
        <f t="array" ref="N46">IF(DATA_MAYO_202684[[#This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5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6" t="s">
        <v>639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699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1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1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1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DATA_MAYO_202684[[#This Row],[RECUPERO]]/DATA_MAYO_202684[[#This Row],[META]]</f>
        <v>1.1293922651933701</v>
      </c>
      <c r="N47" s="5" t="str" cm="1">
        <f t="array" ref="N47">IF(DATA_MAYO_202684[[#This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5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7" t="s">
        <v>639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1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1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1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DATA_MAYO_202684[[#This Row],[RECUPERO]]/DATA_MAYO_202684[[#This Row],[META]]</f>
        <v>1.1106362153344209</v>
      </c>
      <c r="N48" s="5" t="str" cm="1">
        <f t="array" ref="N48">IF(DATA_MAYO_202684[[#This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5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639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700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1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1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1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DATA_MAYO_202684[[#This Row],[RECUPERO]]/DATA_MAYO_202684[[#This Row],[META]]</f>
        <v>1.484935064935065</v>
      </c>
      <c r="N49" s="5" t="str" cm="1">
        <f t="array" ref="N49">IF(DATA_MAYO_202684[[#This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5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9" t="s">
        <v>639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1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1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1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DATA_MAYO_202684[[#This Row],[RECUPERO]]/DATA_MAYO_202684[[#This Row],[META]]</f>
        <v>0.11906077348066299</v>
      </c>
      <c r="N50" s="5" t="str" cm="1">
        <f t="array" ref="N50">IF(DATA_MAYO_202684[[#This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5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0" t="s">
        <v>639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701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1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1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1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DATA_MAYO_202684[[#This Row],[RECUPERO]]/DATA_MAYO_202684[[#This Row],[META]]</f>
        <v>1.1421071778140293</v>
      </c>
      <c r="N51" s="5" t="str" cm="1">
        <f t="array" ref="N51">IF(DATA_MAYO_202684[[#This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5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1" t="s">
        <v>639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702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1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1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1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DATA_MAYO_202684[[#This Row],[RECUPERO]]/DATA_MAYO_202684[[#This Row],[META]]</f>
        <v>1.5928299776286354</v>
      </c>
      <c r="N52" s="5" t="str" cm="1">
        <f t="array" ref="N52">IF(DATA_MAYO_202684[[#This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5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2" t="s">
        <v>639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703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1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1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1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DATA_MAYO_202684[[#This Row],[RECUPERO]]/DATA_MAYO_202684[[#This Row],[META]]</f>
        <v>1.1226753670473084</v>
      </c>
      <c r="N53" s="5" t="str" cm="1">
        <f t="array" ref="N53">IF(DATA_MAYO_202684[[#This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t="s">
        <v>34</v>
      </c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F53">
        <v>3000</v>
      </c>
      <c r="AI53">
        <v>600</v>
      </c>
      <c r="AJ53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>
        <v>200</v>
      </c>
      <c r="AW53" s="55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3" t="s">
        <v>639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704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1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1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1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 t="str" cm="1">
        <f t="array" ref="N54">IF(DATA_MAYO_202684[[#This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t="s">
        <v>78</v>
      </c>
      <c r="V54">
        <v>2000</v>
      </c>
      <c r="AB54">
        <v>300</v>
      </c>
      <c r="AD54">
        <v>300</v>
      </c>
      <c r="AE54">
        <v>1300</v>
      </c>
      <c r="AI54">
        <v>1100</v>
      </c>
      <c r="AJ54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>
        <v>900</v>
      </c>
      <c r="AW54" s="55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639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705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1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1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1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 t="str" cm="1">
        <f t="array" ref="N55">IF(DATA_MAYO_202684[[#This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t="s">
        <v>48</v>
      </c>
      <c r="X55">
        <v>550</v>
      </c>
      <c r="Y55">
        <v>10000</v>
      </c>
      <c r="AC55">
        <v>770</v>
      </c>
      <c r="AF55">
        <v>1900</v>
      </c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>
        <v>291</v>
      </c>
      <c r="AW55" s="55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5" t="s">
        <v>639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706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1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1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1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 t="str" cm="1">
        <f t="array" ref="N56">IF(DATA_MAYO_202684[[#This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t="s">
        <v>10</v>
      </c>
      <c r="W56">
        <v>16987</v>
      </c>
      <c r="AE56">
        <v>10300</v>
      </c>
      <c r="AF56">
        <v>2500</v>
      </c>
      <c r="AI56">
        <v>1000</v>
      </c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W56" s="55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6" t="s">
        <v>639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707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cm="1">
        <f t="array" ref="C57">_xlfn.XLOOKUP(1,(TablaMeta[CONCAT]=$M$3&amp;$N$3&amp;D1_MAYO_202681[[#This Row],[SUPER]])*(TablaMeta[SEGG]=D1_MAYO_202681[[#This Row],[SEGMENTO]]),TablaMeta[Meta_Asesor])</f>
        <v>44700</v>
      </c>
      <c r="D57" s="35">
        <f>IF(D1_MAYO_202681[[#This Row],[RECUPERO]]="VACACIONES","VACACIONES",IFERROR(D1_MAYO_202681[[#This Row],[RECUPERO]]/D1_MAYO_202681[[#This Row],[META]],""))</f>
        <v>0.25328859060402686</v>
      </c>
      <c r="E57" s="35" t="str">
        <f>D1_MAYO_202681[[#This Row],[SUPER]]</f>
        <v>JORGE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1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1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1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DATA_MAYO_202684[[#This Row],[RECUPERO]]/DATA_MAYO_202684[[#This Row],[META]]</f>
        <v>0.18261011419249593</v>
      </c>
      <c r="N57" s="5" t="str" cm="1">
        <f t="array" ref="N57">IF(DATA_MAYO_202684[[#This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t="s">
        <v>76</v>
      </c>
      <c r="W57">
        <v>500</v>
      </c>
      <c r="X57">
        <v>260</v>
      </c>
      <c r="AF57">
        <v>1500</v>
      </c>
      <c r="AJ57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W57" s="55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7" t="s">
        <v>639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M58" s="5">
        <f>DATA_MAYO_202684[[#This Row],[RECUPERO]]/DATA_MAYO_202684[[#This Row],[META]]</f>
        <v>0.16850828729281769</v>
      </c>
      <c r="N58" s="5" t="str" cm="1">
        <f t="array" ref="N58">IF(DATA_MAYO_202684[[#This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t="s">
        <v>601</v>
      </c>
      <c r="Y58">
        <v>1800</v>
      </c>
      <c r="AE58">
        <v>500</v>
      </c>
      <c r="AF58">
        <v>250</v>
      </c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W58" s="55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8" t="s">
        <v>639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708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639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709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639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696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639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710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639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639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711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639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639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639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712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639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639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639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639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686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639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676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639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675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639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713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639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639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639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714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639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639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639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699</v>
      </c>
      <c r="DF79">
        <v>12552</v>
      </c>
      <c r="DG79">
        <v>0.1522</v>
      </c>
      <c r="DO79">
        <v>96</v>
      </c>
    </row>
    <row r="80" spans="93:120" x14ac:dyDescent="0.25">
      <c r="CO80" t="s">
        <v>639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715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639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716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639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639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717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639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695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639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684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639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718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639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639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639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719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639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639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639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720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639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639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721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639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639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722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639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700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639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723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639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724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639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725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639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726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639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727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639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708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639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639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639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681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639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728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639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729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639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730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639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639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639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731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639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679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639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732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639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733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639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733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639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639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734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639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735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639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736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639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737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639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639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639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723</v>
      </c>
      <c r="DF124">
        <v>23378</v>
      </c>
      <c r="DG124">
        <v>0.2195</v>
      </c>
      <c r="DO124">
        <v>92</v>
      </c>
    </row>
    <row r="125" spans="93:120" x14ac:dyDescent="0.25">
      <c r="CO125" t="s">
        <v>639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639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639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639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738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639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739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639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639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639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639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679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639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740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639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741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639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742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639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639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743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639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744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639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694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639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745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639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732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639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689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639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639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639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639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746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639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742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639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708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639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639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747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639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748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639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639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639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749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639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639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639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750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639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639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639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751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639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742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639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639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752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639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753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639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688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639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639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754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639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732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639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709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639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755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639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684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639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639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712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639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639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639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705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639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639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639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705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639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692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639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639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639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639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639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752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639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692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639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639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639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756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639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757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639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684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639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758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639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744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639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688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639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759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639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713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639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639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760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639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761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639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762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639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763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639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764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639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765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639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692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639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766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639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767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639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725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639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768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639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769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639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639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688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639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735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639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639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770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639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700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639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684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639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754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639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705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639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758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639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771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639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639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639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772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639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773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639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639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639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769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639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639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774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639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745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639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639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775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639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741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639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639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776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639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777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639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774</v>
      </c>
      <c r="DF238">
        <v>10694</v>
      </c>
      <c r="DG238">
        <v>0.1125</v>
      </c>
      <c r="DO238">
        <v>86</v>
      </c>
    </row>
    <row r="239" spans="93:120" x14ac:dyDescent="0.25">
      <c r="CO239" t="s">
        <v>639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639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778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639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639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779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639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780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639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781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639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782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639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783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639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784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639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639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639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785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639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786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639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712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639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709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639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681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639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742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639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713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639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679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639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679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639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639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787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639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639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684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639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639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788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639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789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639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692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639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790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639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639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639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791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639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792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639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732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639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793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639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794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639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795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639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796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639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797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639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798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639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733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639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799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639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677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639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800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639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801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639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802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639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679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639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803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639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747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639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804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639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805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639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806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639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784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639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716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639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702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639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807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639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749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639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779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639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639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639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767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639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807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639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639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797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639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716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639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639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639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808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639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639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716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639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757</v>
      </c>
      <c r="DF309">
        <v>15397</v>
      </c>
      <c r="DG309">
        <v>0.1419</v>
      </c>
      <c r="DO309">
        <v>82</v>
      </c>
    </row>
    <row r="310" spans="93:120" x14ac:dyDescent="0.25">
      <c r="CO310" t="s">
        <v>639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757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639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809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639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702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639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639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639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639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810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639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811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639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812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639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710</v>
      </c>
      <c r="DF319">
        <v>17224</v>
      </c>
      <c r="DG319">
        <v>0.1429</v>
      </c>
      <c r="DO319">
        <v>82</v>
      </c>
    </row>
    <row r="320" spans="93:120" x14ac:dyDescent="0.25">
      <c r="CO320" t="s">
        <v>639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813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639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639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679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639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744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639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639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814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639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815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639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639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639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694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639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816</v>
      </c>
      <c r="DF330">
        <v>15474</v>
      </c>
      <c r="DG330">
        <v>0.1</v>
      </c>
      <c r="DO330">
        <v>82</v>
      </c>
    </row>
    <row r="331" spans="93:120" x14ac:dyDescent="0.25">
      <c r="CO331" t="s">
        <v>639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717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639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817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639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733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639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818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639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639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639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819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639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820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639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722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639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639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639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821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639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816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639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709</v>
      </c>
      <c r="DF344">
        <v>21163</v>
      </c>
      <c r="DG344">
        <v>0.2281</v>
      </c>
      <c r="DO344">
        <v>82</v>
      </c>
    </row>
    <row r="345" spans="93:120" x14ac:dyDescent="0.25">
      <c r="CO345" t="s">
        <v>639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639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822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639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796</v>
      </c>
      <c r="DF347">
        <v>10543</v>
      </c>
      <c r="DG347">
        <v>0.2346</v>
      </c>
      <c r="DO347">
        <v>82</v>
      </c>
    </row>
    <row r="348" spans="93:120" x14ac:dyDescent="0.25">
      <c r="CO348" t="s">
        <v>639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700</v>
      </c>
      <c r="DF348">
        <v>16097</v>
      </c>
      <c r="DG348">
        <v>0.1358</v>
      </c>
      <c r="DO348">
        <v>82</v>
      </c>
    </row>
    <row r="349" spans="93:120" x14ac:dyDescent="0.25">
      <c r="CO349" t="s">
        <v>639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639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808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639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823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639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824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639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816</v>
      </c>
      <c r="DF353">
        <v>13090</v>
      </c>
      <c r="DG353">
        <v>0.1026</v>
      </c>
      <c r="DO353">
        <v>82</v>
      </c>
    </row>
    <row r="354" spans="93:120" x14ac:dyDescent="0.25">
      <c r="CO354" t="s">
        <v>639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825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639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723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639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719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639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711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639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679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639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708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639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692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639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729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639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639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826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639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740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639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813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639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717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639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827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639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639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785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639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639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828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639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781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639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679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639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792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639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639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639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639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829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639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717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639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709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639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830</v>
      </c>
      <c r="DF381">
        <v>22433</v>
      </c>
      <c r="DG381">
        <v>0.9375</v>
      </c>
      <c r="DO381">
        <v>80</v>
      </c>
    </row>
    <row r="382" spans="93:120" x14ac:dyDescent="0.25">
      <c r="CO382" t="s">
        <v>639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808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639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831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639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717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639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639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717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639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785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639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639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832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639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833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639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639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639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744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639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639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834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639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754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639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835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639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639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836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639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779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639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765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639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639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837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639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838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639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639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801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639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806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639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792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639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639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839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639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684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639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719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639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840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639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744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639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772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639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731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639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796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639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841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639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708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639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753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639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729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639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842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639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692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639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639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639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813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639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711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639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639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843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639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812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639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757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639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784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639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812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639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844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639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679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639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639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845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639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639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846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639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847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639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802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639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742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639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684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639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639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716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639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639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639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639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695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639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791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639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639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732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639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639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848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639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732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639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743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639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679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639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713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639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639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639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822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639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849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639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708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639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850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639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639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639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639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744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639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791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639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639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851</v>
      </c>
      <c r="DF471">
        <v>16918</v>
      </c>
      <c r="DG471">
        <v>0.31</v>
      </c>
      <c r="DO471">
        <v>76</v>
      </c>
    </row>
    <row r="472" spans="93:120" x14ac:dyDescent="0.25">
      <c r="CO472" t="s">
        <v>639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852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639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808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639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726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639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853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639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639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639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833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639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787</v>
      </c>
      <c r="DF479">
        <v>8776</v>
      </c>
      <c r="DG479">
        <v>0.2833</v>
      </c>
      <c r="DO479">
        <v>76</v>
      </c>
    </row>
    <row r="480" spans="93:120" x14ac:dyDescent="0.25">
      <c r="CO480" t="s">
        <v>639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639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854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639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639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855</v>
      </c>
      <c r="DF483">
        <v>38224</v>
      </c>
      <c r="DG483">
        <v>0.2029</v>
      </c>
      <c r="DO483">
        <v>76</v>
      </c>
    </row>
    <row r="484" spans="93:120" x14ac:dyDescent="0.25">
      <c r="CO484" t="s">
        <v>639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679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639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856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639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857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639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694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639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678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639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679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639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639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639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747</v>
      </c>
      <c r="DF492">
        <v>26234</v>
      </c>
      <c r="DG492">
        <v>0.3846</v>
      </c>
      <c r="DO492">
        <v>74</v>
      </c>
    </row>
    <row r="493" spans="93:120" x14ac:dyDescent="0.25">
      <c r="CO493" t="s">
        <v>639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753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639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639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639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639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858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639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859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639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860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639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639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710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639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761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639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639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716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639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639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861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639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808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639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639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683</v>
      </c>
      <c r="DF509">
        <v>35072</v>
      </c>
      <c r="DG509">
        <v>0.253</v>
      </c>
      <c r="DO509">
        <v>74</v>
      </c>
    </row>
    <row r="510" spans="93:120" x14ac:dyDescent="0.25">
      <c r="CO510" t="s">
        <v>639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808</v>
      </c>
      <c r="DF510">
        <v>71239</v>
      </c>
      <c r="DG510">
        <v>0.2</v>
      </c>
      <c r="DO510">
        <v>74</v>
      </c>
    </row>
    <row r="511" spans="93:120" x14ac:dyDescent="0.25">
      <c r="CO511" t="s">
        <v>639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732</v>
      </c>
      <c r="DF511">
        <v>48490</v>
      </c>
      <c r="DG511">
        <v>0.1057</v>
      </c>
      <c r="DO511">
        <v>74</v>
      </c>
    </row>
    <row r="512" spans="93:120" x14ac:dyDescent="0.25">
      <c r="CO512" t="s">
        <v>639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797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639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739</v>
      </c>
      <c r="DF513">
        <v>25127</v>
      </c>
      <c r="DG513">
        <v>0.1477</v>
      </c>
      <c r="DO513">
        <v>74</v>
      </c>
    </row>
    <row r="514" spans="93:120" x14ac:dyDescent="0.25">
      <c r="CO514" t="s">
        <v>639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862</v>
      </c>
      <c r="DF514">
        <v>17647</v>
      </c>
      <c r="DG514">
        <v>0.25</v>
      </c>
      <c r="DO514">
        <v>74</v>
      </c>
    </row>
    <row r="515" spans="93:120" x14ac:dyDescent="0.25">
      <c r="CO515" t="s">
        <v>639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639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639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852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639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863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639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750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639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639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850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639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639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639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851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639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864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639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855</v>
      </c>
      <c r="DF526">
        <v>23512</v>
      </c>
      <c r="DG526">
        <v>0.2059</v>
      </c>
      <c r="DO526">
        <v>74</v>
      </c>
    </row>
    <row r="527" spans="93:120" x14ac:dyDescent="0.25">
      <c r="CO527" t="s">
        <v>639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675</v>
      </c>
      <c r="DF527">
        <v>22867</v>
      </c>
      <c r="DG527">
        <v>0.1278</v>
      </c>
      <c r="DO527">
        <v>74</v>
      </c>
    </row>
    <row r="528" spans="93:120" x14ac:dyDescent="0.25">
      <c r="CO528" t="s">
        <v>639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639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639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639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735</v>
      </c>
      <c r="DF531">
        <v>14817</v>
      </c>
      <c r="DG531">
        <v>0.1522</v>
      </c>
      <c r="DO531">
        <v>74</v>
      </c>
    </row>
    <row r="532" spans="93:120" x14ac:dyDescent="0.25">
      <c r="CO532" t="s">
        <v>639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809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639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639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865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639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779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639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866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639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867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639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868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639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869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639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751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639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870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639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639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700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639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679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639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713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639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770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639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802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639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639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859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639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639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871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639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639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872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639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727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639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754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639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730</v>
      </c>
      <c r="DF556">
        <v>34023</v>
      </c>
      <c r="DG556">
        <v>0.1583</v>
      </c>
      <c r="DO556">
        <v>74</v>
      </c>
    </row>
    <row r="557" spans="93:120" x14ac:dyDescent="0.25">
      <c r="CO557" t="s">
        <v>639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745</v>
      </c>
      <c r="DF557">
        <v>13139</v>
      </c>
      <c r="DG557">
        <v>0.2056</v>
      </c>
      <c r="DO557">
        <v>74</v>
      </c>
    </row>
    <row r="558" spans="93:120" x14ac:dyDescent="0.25">
      <c r="CO558" t="s">
        <v>639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639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639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795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639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723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639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873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639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713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639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639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639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639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639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639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874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639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704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639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875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639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639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817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639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722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639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747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639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876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639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877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639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639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878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639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753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639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639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879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639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684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639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639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684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639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880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639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715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639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744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639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639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639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826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639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881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639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684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639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639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731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639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822</v>
      </c>
      <c r="DF596">
        <v>19717</v>
      </c>
      <c r="DG596">
        <v>0.1288</v>
      </c>
      <c r="DO596">
        <v>70</v>
      </c>
    </row>
    <row r="597" spans="93:120" x14ac:dyDescent="0.25">
      <c r="CO597" t="s">
        <v>639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639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639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702</v>
      </c>
      <c r="DF599">
        <v>36736</v>
      </c>
      <c r="DG599">
        <v>0.1552</v>
      </c>
      <c r="DO599">
        <v>70</v>
      </c>
    </row>
    <row r="600" spans="93:120" x14ac:dyDescent="0.25">
      <c r="CO600" t="s">
        <v>639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639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826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639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639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807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639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639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882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639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883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639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639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884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639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801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639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639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885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639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639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886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639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808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639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887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639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888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639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889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639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639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890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639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872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639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787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639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881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639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758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639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683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639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639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891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639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639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772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639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639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639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639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892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639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812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639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712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639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679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639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713</v>
      </c>
      <c r="DF636">
        <v>29562</v>
      </c>
      <c r="DG636">
        <v>6.25E-2</v>
      </c>
      <c r="DO636">
        <v>68</v>
      </c>
    </row>
    <row r="637" spans="93:120" x14ac:dyDescent="0.25">
      <c r="CO637" t="s">
        <v>639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893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639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813</v>
      </c>
      <c r="DF638">
        <v>30522</v>
      </c>
      <c r="DG638">
        <v>0.1154</v>
      </c>
      <c r="DO638">
        <v>68</v>
      </c>
    </row>
    <row r="639" spans="93:120" x14ac:dyDescent="0.25">
      <c r="CO639" t="s">
        <v>639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639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894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639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748</v>
      </c>
      <c r="DF641">
        <v>15513</v>
      </c>
      <c r="DG641">
        <v>0.1711</v>
      </c>
      <c r="DO641">
        <v>68</v>
      </c>
    </row>
    <row r="642" spans="93:120" x14ac:dyDescent="0.25">
      <c r="CO642" t="s">
        <v>639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639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895</v>
      </c>
      <c r="DF643">
        <v>8501</v>
      </c>
      <c r="DG643">
        <v>0.2656</v>
      </c>
      <c r="DO643">
        <v>68</v>
      </c>
    </row>
    <row r="644" spans="93:120" x14ac:dyDescent="0.25">
      <c r="CO644" t="s">
        <v>639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767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639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750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639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825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639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679</v>
      </c>
      <c r="DF647">
        <v>34906</v>
      </c>
      <c r="DG647">
        <v>0.1154</v>
      </c>
      <c r="DO647">
        <v>66</v>
      </c>
    </row>
    <row r="648" spans="93:120" x14ac:dyDescent="0.25">
      <c r="CO648" t="s">
        <v>639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675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639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831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639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874</v>
      </c>
      <c r="DF650">
        <v>23543</v>
      </c>
      <c r="DG650">
        <v>0.2727</v>
      </c>
      <c r="DO650">
        <v>66</v>
      </c>
    </row>
    <row r="651" spans="93:120" x14ac:dyDescent="0.25">
      <c r="CO651" t="s">
        <v>639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639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639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639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896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639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738</v>
      </c>
      <c r="DF655">
        <v>16170</v>
      </c>
      <c r="DG655">
        <v>0.2989</v>
      </c>
      <c r="DO655">
        <v>66</v>
      </c>
    </row>
    <row r="656" spans="93:120" x14ac:dyDescent="0.25">
      <c r="CO656" t="s">
        <v>639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639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639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750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639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639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702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639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639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762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639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897</v>
      </c>
      <c r="DF663">
        <v>7040</v>
      </c>
      <c r="DG663">
        <v>0.2467</v>
      </c>
      <c r="DO663">
        <v>66</v>
      </c>
    </row>
    <row r="664" spans="93:120" x14ac:dyDescent="0.25">
      <c r="CO664" t="s">
        <v>639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866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639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771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639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700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639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825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639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639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639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767</v>
      </c>
      <c r="DF670">
        <v>12150</v>
      </c>
      <c r="DG670">
        <v>0.1053</v>
      </c>
      <c r="DO670">
        <v>66</v>
      </c>
    </row>
    <row r="671" spans="93:120" x14ac:dyDescent="0.25">
      <c r="CO671" t="s">
        <v>639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898</v>
      </c>
      <c r="DF671">
        <v>6804</v>
      </c>
      <c r="DG671">
        <v>0.2485</v>
      </c>
      <c r="DO671">
        <v>66</v>
      </c>
    </row>
    <row r="672" spans="93:120" x14ac:dyDescent="0.25">
      <c r="CO672" t="s">
        <v>639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639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679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639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899</v>
      </c>
      <c r="DF674">
        <v>5601</v>
      </c>
      <c r="DG674">
        <v>0.4138</v>
      </c>
      <c r="DO674">
        <v>66</v>
      </c>
    </row>
    <row r="675" spans="93:120" x14ac:dyDescent="0.25">
      <c r="CO675" t="s">
        <v>639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639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900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639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901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639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902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639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754</v>
      </c>
      <c r="DF679">
        <v>22949</v>
      </c>
      <c r="DG679">
        <v>0.1782</v>
      </c>
      <c r="DO679">
        <v>66</v>
      </c>
    </row>
    <row r="680" spans="93:120" x14ac:dyDescent="0.25">
      <c r="CO680" t="s">
        <v>639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754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639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639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749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639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832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639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688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639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639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769</v>
      </c>
      <c r="DF686">
        <v>35100</v>
      </c>
      <c r="DG686">
        <v>0.1111</v>
      </c>
      <c r="DO686">
        <v>64</v>
      </c>
    </row>
    <row r="687" spans="93:120" x14ac:dyDescent="0.25">
      <c r="CO687" t="s">
        <v>639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639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639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903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639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904</v>
      </c>
      <c r="DF690">
        <v>33144</v>
      </c>
      <c r="DG690">
        <v>0.2621</v>
      </c>
      <c r="DO690">
        <v>64</v>
      </c>
    </row>
    <row r="691" spans="93:120" x14ac:dyDescent="0.25">
      <c r="CO691" t="s">
        <v>639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900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639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639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728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639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896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639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900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639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855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639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750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639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639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639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797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639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752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639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901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639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799</v>
      </c>
      <c r="DF703">
        <v>7023</v>
      </c>
      <c r="DG703">
        <v>0.45</v>
      </c>
      <c r="DO703">
        <v>64</v>
      </c>
    </row>
    <row r="704" spans="93:120" x14ac:dyDescent="0.25">
      <c r="CO704" t="s">
        <v>639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825</v>
      </c>
      <c r="DF704">
        <v>15665</v>
      </c>
      <c r="DG704">
        <v>0.1545</v>
      </c>
      <c r="DO704">
        <v>64</v>
      </c>
    </row>
    <row r="705" spans="93:120" x14ac:dyDescent="0.25">
      <c r="CO705" t="s">
        <v>639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804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639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711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639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855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639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639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639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639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639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748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639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639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639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733</v>
      </c>
      <c r="DF715">
        <v>20494</v>
      </c>
      <c r="DG715">
        <v>0.2</v>
      </c>
      <c r="DO715">
        <v>64</v>
      </c>
    </row>
    <row r="716" spans="93:120" x14ac:dyDescent="0.25">
      <c r="CO716" t="s">
        <v>639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639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739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639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847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639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726</v>
      </c>
      <c r="DF719">
        <v>15964</v>
      </c>
      <c r="DG719">
        <v>0.3115</v>
      </c>
      <c r="DO719">
        <v>64</v>
      </c>
    </row>
    <row r="720" spans="93:120" x14ac:dyDescent="0.25">
      <c r="CO720" t="s">
        <v>639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721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639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709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639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639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677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639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905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639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726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639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639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709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639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732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639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841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639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906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639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771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639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907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639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639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675</v>
      </c>
      <c r="DF734">
        <v>24986</v>
      </c>
      <c r="DG734">
        <v>0.25</v>
      </c>
      <c r="DO734">
        <v>62</v>
      </c>
    </row>
    <row r="735" spans="93:120" x14ac:dyDescent="0.25">
      <c r="CO735" t="s">
        <v>639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871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639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747</v>
      </c>
      <c r="DF736">
        <v>30619</v>
      </c>
      <c r="DG736">
        <v>0.1875</v>
      </c>
      <c r="DO736">
        <v>62</v>
      </c>
    </row>
    <row r="737" spans="93:120" x14ac:dyDescent="0.25">
      <c r="CO737" t="s">
        <v>639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733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639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750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639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679</v>
      </c>
      <c r="DF739">
        <v>39311</v>
      </c>
      <c r="DG739">
        <v>0.3</v>
      </c>
      <c r="DO739">
        <v>62</v>
      </c>
    </row>
    <row r="740" spans="93:120" x14ac:dyDescent="0.25">
      <c r="CO740" t="s">
        <v>639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855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639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639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679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639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684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639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801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639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639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639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639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908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639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909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639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639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910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639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639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639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911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639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639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758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639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639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639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912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639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639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793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639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884</v>
      </c>
      <c r="DF762">
        <v>32263</v>
      </c>
      <c r="DG762">
        <v>0.1769</v>
      </c>
      <c r="DO762">
        <v>60</v>
      </c>
    </row>
    <row r="763" spans="93:120" x14ac:dyDescent="0.25">
      <c r="CO763" t="s">
        <v>639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679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639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639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695</v>
      </c>
      <c r="DF765">
        <v>19161</v>
      </c>
      <c r="DG765">
        <v>0.1125</v>
      </c>
      <c r="DO765">
        <v>60</v>
      </c>
    </row>
    <row r="766" spans="93:120" x14ac:dyDescent="0.25">
      <c r="CO766" t="s">
        <v>639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713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639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913</v>
      </c>
      <c r="DF767">
        <v>9703</v>
      </c>
      <c r="DG767">
        <v>0.313</v>
      </c>
      <c r="DO767">
        <v>60</v>
      </c>
    </row>
    <row r="768" spans="93:120" x14ac:dyDescent="0.25">
      <c r="CO768" t="s">
        <v>639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914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639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915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639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916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639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917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639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799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639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716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639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708</v>
      </c>
      <c r="DF774">
        <v>19490</v>
      </c>
      <c r="DG774">
        <v>0.1739</v>
      </c>
      <c r="DO774">
        <v>60</v>
      </c>
    </row>
    <row r="775" spans="93:120" x14ac:dyDescent="0.25">
      <c r="CO775" t="s">
        <v>639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822</v>
      </c>
      <c r="DF775">
        <v>20207</v>
      </c>
      <c r="DG775">
        <v>0.2414</v>
      </c>
      <c r="DO775">
        <v>60</v>
      </c>
    </row>
    <row r="776" spans="93:120" x14ac:dyDescent="0.25">
      <c r="CO776" t="s">
        <v>639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918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639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639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720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639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741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639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709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639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639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700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639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747</v>
      </c>
      <c r="DF783">
        <v>24837</v>
      </c>
      <c r="DG783">
        <v>0.1648</v>
      </c>
      <c r="DO783">
        <v>58</v>
      </c>
    </row>
    <row r="784" spans="93:120" x14ac:dyDescent="0.25">
      <c r="CO784" t="s">
        <v>639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639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639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919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639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752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639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639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726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639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887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639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639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755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639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796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639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679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639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920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639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921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639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922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639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859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639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889</v>
      </c>
      <c r="DF799">
        <v>16660</v>
      </c>
      <c r="DG799">
        <v>0.2737</v>
      </c>
      <c r="DO799">
        <v>56</v>
      </c>
    </row>
    <row r="800" spans="93:120" x14ac:dyDescent="0.25">
      <c r="CO800" t="s">
        <v>639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639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639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639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639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699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639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639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639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639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639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639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786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639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923</v>
      </c>
      <c r="DF811">
        <v>30673</v>
      </c>
      <c r="DG811">
        <v>0.1724</v>
      </c>
      <c r="DO811">
        <v>56</v>
      </c>
    </row>
    <row r="812" spans="93:119" x14ac:dyDescent="0.25">
      <c r="CO812" t="s">
        <v>639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872</v>
      </c>
      <c r="DF812">
        <v>39644</v>
      </c>
      <c r="DG812">
        <v>0.1283</v>
      </c>
      <c r="DO812">
        <v>56</v>
      </c>
    </row>
    <row r="813" spans="93:119" x14ac:dyDescent="0.25">
      <c r="CO813" t="s">
        <v>639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733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639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896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639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826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639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639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639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797</v>
      </c>
      <c r="DF818">
        <v>23450</v>
      </c>
      <c r="DG818">
        <v>0.1166</v>
      </c>
      <c r="DO818">
        <v>56</v>
      </c>
    </row>
    <row r="819" spans="93:119" x14ac:dyDescent="0.25">
      <c r="CO819" t="s">
        <v>639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639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639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678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639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639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721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639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852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639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639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772</v>
      </c>
      <c r="DF826">
        <v>13068</v>
      </c>
      <c r="DG826">
        <v>0.15</v>
      </c>
      <c r="DO826">
        <v>56</v>
      </c>
    </row>
    <row r="827" spans="93:119" x14ac:dyDescent="0.25">
      <c r="CO827" t="s">
        <v>639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750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639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720</v>
      </c>
      <c r="DF828">
        <v>32717</v>
      </c>
      <c r="DG828">
        <v>0.1875</v>
      </c>
      <c r="DO828">
        <v>56</v>
      </c>
    </row>
    <row r="829" spans="93:119" x14ac:dyDescent="0.25">
      <c r="CO829" t="s">
        <v>639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639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639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696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639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723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639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793</v>
      </c>
      <c r="DF833">
        <v>23419</v>
      </c>
      <c r="DG833">
        <v>0.253</v>
      </c>
      <c r="DO833">
        <v>56</v>
      </c>
    </row>
    <row r="834" spans="93:119" x14ac:dyDescent="0.25">
      <c r="CO834" t="s">
        <v>639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639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833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639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679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639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639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696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639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787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639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639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679</v>
      </c>
      <c r="DF841">
        <v>28738</v>
      </c>
      <c r="DG841">
        <v>0.1452</v>
      </c>
      <c r="DO841">
        <v>56</v>
      </c>
    </row>
    <row r="842" spans="93:119" x14ac:dyDescent="0.25">
      <c r="CO842" t="s">
        <v>639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639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639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924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639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639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639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925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639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876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639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926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639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715</v>
      </c>
      <c r="DF850">
        <v>22975</v>
      </c>
      <c r="DG850">
        <v>0.1087</v>
      </c>
      <c r="DO850">
        <v>56</v>
      </c>
    </row>
    <row r="851" spans="93:120" x14ac:dyDescent="0.25">
      <c r="CO851" t="s">
        <v>639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927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639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872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639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709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639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848</v>
      </c>
      <c r="DF854">
        <v>18506</v>
      </c>
      <c r="DG854">
        <v>0.1444</v>
      </c>
      <c r="DO854">
        <v>56</v>
      </c>
    </row>
    <row r="855" spans="93:120" x14ac:dyDescent="0.25">
      <c r="CO855" t="s">
        <v>639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639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923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639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872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639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928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639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881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639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803</v>
      </c>
      <c r="DF860">
        <v>12395</v>
      </c>
      <c r="DG860">
        <v>0.3483</v>
      </c>
      <c r="DO860">
        <v>56</v>
      </c>
    </row>
    <row r="861" spans="93:120" x14ac:dyDescent="0.25">
      <c r="CO861" t="s">
        <v>639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929</v>
      </c>
      <c r="DF861">
        <v>22081</v>
      </c>
      <c r="DG861">
        <v>0.217</v>
      </c>
      <c r="DO861">
        <v>56</v>
      </c>
    </row>
    <row r="862" spans="93:120" x14ac:dyDescent="0.25">
      <c r="CO862" t="s">
        <v>639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930</v>
      </c>
      <c r="DF862">
        <v>31926</v>
      </c>
      <c r="DG862">
        <v>0.4516</v>
      </c>
      <c r="DO862">
        <v>56</v>
      </c>
    </row>
    <row r="863" spans="93:120" x14ac:dyDescent="0.25">
      <c r="CO863" t="s">
        <v>639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639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760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639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931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639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639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767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639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932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639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639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933</v>
      </c>
      <c r="DF870">
        <v>4996</v>
      </c>
      <c r="DG870">
        <v>0.3261</v>
      </c>
      <c r="DO870">
        <v>54</v>
      </c>
    </row>
    <row r="871" spans="93:120" x14ac:dyDescent="0.25">
      <c r="CO871" t="s">
        <v>639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934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639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935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639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639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936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639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937</v>
      </c>
      <c r="DF875">
        <v>21329</v>
      </c>
      <c r="DG875">
        <v>0.3286</v>
      </c>
      <c r="DO875">
        <v>52</v>
      </c>
    </row>
    <row r="876" spans="93:120" x14ac:dyDescent="0.25">
      <c r="CO876" t="s">
        <v>639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793</v>
      </c>
      <c r="DF876">
        <v>53059</v>
      </c>
      <c r="DG876">
        <v>0.2079</v>
      </c>
      <c r="DO876">
        <v>52</v>
      </c>
    </row>
    <row r="877" spans="93:120" x14ac:dyDescent="0.25">
      <c r="CO877" t="s">
        <v>639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938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639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639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639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639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687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639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939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639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889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639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940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639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639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639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941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639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874</v>
      </c>
      <c r="DF888">
        <v>40041</v>
      </c>
      <c r="DG888">
        <v>0.32</v>
      </c>
      <c r="DO888">
        <v>52</v>
      </c>
    </row>
    <row r="889" spans="93:120" x14ac:dyDescent="0.25">
      <c r="CO889" t="s">
        <v>639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844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639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717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639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639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733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639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639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639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942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639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802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639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737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639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808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639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639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896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639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760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639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639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848</v>
      </c>
      <c r="DF903">
        <v>20277</v>
      </c>
      <c r="DG903">
        <v>0.104</v>
      </c>
      <c r="DO903">
        <v>50</v>
      </c>
    </row>
    <row r="904" spans="93:120" x14ac:dyDescent="0.25">
      <c r="CO904" t="s">
        <v>639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808</v>
      </c>
      <c r="DF904">
        <v>24462</v>
      </c>
      <c r="DG904">
        <v>0.1176</v>
      </c>
      <c r="DO904">
        <v>50</v>
      </c>
    </row>
    <row r="905" spans="93:120" x14ac:dyDescent="0.25">
      <c r="CO905" t="s">
        <v>639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684</v>
      </c>
      <c r="DF905">
        <v>5470</v>
      </c>
      <c r="DG905">
        <v>5.04E-2</v>
      </c>
      <c r="DO905">
        <v>50</v>
      </c>
    </row>
    <row r="906" spans="93:120" x14ac:dyDescent="0.25">
      <c r="CO906" t="s">
        <v>639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639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723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639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787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639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639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801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639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679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639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900</v>
      </c>
      <c r="DF912">
        <v>17460</v>
      </c>
      <c r="DG912">
        <v>0.1797</v>
      </c>
      <c r="DO912">
        <v>50</v>
      </c>
    </row>
    <row r="913" spans="93:119" x14ac:dyDescent="0.25">
      <c r="CO913" t="s">
        <v>639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943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639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723</v>
      </c>
      <c r="DF914">
        <v>9826</v>
      </c>
      <c r="DG914">
        <v>0.2571</v>
      </c>
      <c r="DO914">
        <v>50</v>
      </c>
    </row>
    <row r="915" spans="93:119" x14ac:dyDescent="0.25">
      <c r="CO915" t="s">
        <v>639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639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639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639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700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639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789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639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944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639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945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639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772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639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639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639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639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750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639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639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769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639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750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639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639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679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639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737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639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946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639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639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947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639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857</v>
      </c>
      <c r="DF936">
        <v>12373</v>
      </c>
      <c r="DG936">
        <v>8.09E-2</v>
      </c>
      <c r="DO936">
        <v>48</v>
      </c>
    </row>
    <row r="937" spans="93:120" x14ac:dyDescent="0.25">
      <c r="CO937" t="s">
        <v>639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639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639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948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639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793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639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639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639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949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639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950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639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852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639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639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688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639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792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639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696</v>
      </c>
      <c r="DF949">
        <v>28110</v>
      </c>
      <c r="DG949">
        <v>0.1827</v>
      </c>
      <c r="DO949">
        <v>46</v>
      </c>
    </row>
    <row r="950" spans="93:119" x14ac:dyDescent="0.25">
      <c r="CO950" t="s">
        <v>639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951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639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639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808</v>
      </c>
      <c r="DF952">
        <v>22339</v>
      </c>
      <c r="DG952">
        <v>0.253</v>
      </c>
      <c r="DO952">
        <v>46</v>
      </c>
    </row>
    <row r="953" spans="93:119" x14ac:dyDescent="0.25">
      <c r="CO953" t="s">
        <v>639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848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639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639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695</v>
      </c>
      <c r="DF955">
        <v>24850</v>
      </c>
      <c r="DG955">
        <v>0.125</v>
      </c>
      <c r="DO955">
        <v>46</v>
      </c>
    </row>
    <row r="956" spans="93:119" x14ac:dyDescent="0.25">
      <c r="CO956" t="s">
        <v>639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810</v>
      </c>
      <c r="DF956">
        <v>30901</v>
      </c>
      <c r="DG956">
        <v>0.2185</v>
      </c>
      <c r="DO956">
        <v>46</v>
      </c>
    </row>
    <row r="957" spans="93:119" x14ac:dyDescent="0.25">
      <c r="CO957" t="s">
        <v>639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639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952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639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639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723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639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639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679</v>
      </c>
      <c r="DF962">
        <v>8699</v>
      </c>
      <c r="DG962">
        <v>0.1888</v>
      </c>
      <c r="DO962">
        <v>46</v>
      </c>
    </row>
    <row r="963" spans="93:120" x14ac:dyDescent="0.25">
      <c r="CO963" t="s">
        <v>639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702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639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639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907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639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953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639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639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860</v>
      </c>
      <c r="DF968">
        <v>28524</v>
      </c>
      <c r="DG968">
        <v>0.3</v>
      </c>
      <c r="DO968">
        <v>46</v>
      </c>
    </row>
    <row r="969" spans="93:120" x14ac:dyDescent="0.25">
      <c r="CO969" t="s">
        <v>639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716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639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705</v>
      </c>
      <c r="DF970">
        <v>17929</v>
      </c>
      <c r="DG970">
        <v>0.7</v>
      </c>
      <c r="DO970">
        <v>44</v>
      </c>
    </row>
    <row r="971" spans="93:120" x14ac:dyDescent="0.25">
      <c r="CO971" t="s">
        <v>639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639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721</v>
      </c>
      <c r="DF972">
        <v>22903</v>
      </c>
      <c r="DG972">
        <v>0.4</v>
      </c>
      <c r="DO972">
        <v>44</v>
      </c>
    </row>
    <row r="973" spans="93:120" x14ac:dyDescent="0.25">
      <c r="CO973" t="s">
        <v>639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679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639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639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954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639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826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639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731</v>
      </c>
      <c r="DF977">
        <v>39473</v>
      </c>
      <c r="DG977">
        <v>0.314</v>
      </c>
      <c r="DO977">
        <v>44</v>
      </c>
    </row>
    <row r="978" spans="93:119" x14ac:dyDescent="0.25">
      <c r="CO978" t="s">
        <v>639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903</v>
      </c>
      <c r="DF978">
        <v>32670</v>
      </c>
      <c r="DG978">
        <v>0.2586</v>
      </c>
      <c r="DO978">
        <v>42</v>
      </c>
    </row>
    <row r="979" spans="93:119" x14ac:dyDescent="0.25">
      <c r="CO979" t="s">
        <v>639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745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639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692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639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639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722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639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799</v>
      </c>
      <c r="DF983">
        <v>27099</v>
      </c>
      <c r="DG983">
        <v>0.1104</v>
      </c>
      <c r="DO983">
        <v>42</v>
      </c>
    </row>
    <row r="984" spans="93:119" x14ac:dyDescent="0.25">
      <c r="CO984" t="s">
        <v>639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744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639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744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639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639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955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639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694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639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679</v>
      </c>
      <c r="DF989">
        <v>23923</v>
      </c>
      <c r="DG989">
        <v>0.4138</v>
      </c>
      <c r="DO989">
        <v>40</v>
      </c>
    </row>
    <row r="990" spans="93:119" x14ac:dyDescent="0.25">
      <c r="CO990" t="s">
        <v>639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702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639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716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639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792</v>
      </c>
      <c r="DF992">
        <v>29221</v>
      </c>
      <c r="DG992">
        <v>0.1429</v>
      </c>
      <c r="DO992">
        <v>40</v>
      </c>
    </row>
    <row r="993" spans="93:119" x14ac:dyDescent="0.25">
      <c r="CO993" t="s">
        <v>639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750</v>
      </c>
      <c r="DF993">
        <v>7776</v>
      </c>
      <c r="DG993">
        <v>0.1085</v>
      </c>
      <c r="DO993">
        <v>40</v>
      </c>
    </row>
    <row r="994" spans="93:119" x14ac:dyDescent="0.25">
      <c r="CO994" t="s">
        <v>639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736</v>
      </c>
      <c r="DF994">
        <v>5339</v>
      </c>
      <c r="DG994">
        <v>0.48</v>
      </c>
      <c r="DO994">
        <v>40</v>
      </c>
    </row>
    <row r="995" spans="93:119" x14ac:dyDescent="0.25">
      <c r="CO995" t="s">
        <v>639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956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639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696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639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841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639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639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957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639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639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806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639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958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639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639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639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679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639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639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639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750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639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639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639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716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639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959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639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695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639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956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639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639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709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639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852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639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639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639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639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732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639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639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692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639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960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639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689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639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679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7">
    <cfRule type="containsText" dxfId="3" priority="4" operator="containsText" text="kenneth">
      <formula>NOT(ISERROR(SEARCH("kenneth",E3)))</formula>
    </cfRule>
  </conditionalFormatting>
  <conditionalFormatting sqref="R9:R58">
    <cfRule type="duplicateValues" dxfId="2" priority="75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CZ247"/>
  <sheetViews>
    <sheetView tabSelected="1" topLeftCell="CM4" zoomScale="70" zoomScaleNormal="70" workbookViewId="0">
      <selection activeCell="CR19" sqref="CR19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  <col min="75" max="75" width="16.7109375" bestFit="1" customWidth="1"/>
    <col min="76" max="76" width="25" bestFit="1" customWidth="1"/>
    <col min="77" max="77" width="18.140625" bestFit="1" customWidth="1"/>
    <col min="78" max="78" width="27.28515625" bestFit="1" customWidth="1"/>
    <col min="79" max="79" width="17.42578125" bestFit="1" customWidth="1"/>
    <col min="80" max="80" width="32" bestFit="1" customWidth="1"/>
    <col min="81" max="81" width="20.140625" bestFit="1" customWidth="1"/>
    <col min="82" max="82" width="21" bestFit="1" customWidth="1"/>
    <col min="83" max="83" width="26" bestFit="1" customWidth="1"/>
    <col min="84" max="84" width="18.140625" bestFit="1" customWidth="1"/>
    <col min="85" max="85" width="43.5703125" bestFit="1" customWidth="1"/>
    <col min="86" max="86" width="30.140625" bestFit="1" customWidth="1"/>
    <col min="87" max="87" width="27.42578125" bestFit="1" customWidth="1"/>
    <col min="88" max="88" width="29.28515625" bestFit="1" customWidth="1"/>
    <col min="89" max="89" width="34.85546875" bestFit="1" customWidth="1"/>
    <col min="90" max="90" width="21.7109375" bestFit="1" customWidth="1"/>
    <col min="91" max="91" width="22" bestFit="1" customWidth="1"/>
    <col min="92" max="92" width="27.42578125" bestFit="1" customWidth="1"/>
    <col min="93" max="93" width="22.42578125" bestFit="1" customWidth="1"/>
    <col min="94" max="94" width="28.5703125" bestFit="1" customWidth="1"/>
    <col min="95" max="95" width="15.28515625" bestFit="1" customWidth="1"/>
    <col min="96" max="96" width="17.140625" bestFit="1" customWidth="1"/>
    <col min="97" max="98" width="22.85546875" bestFit="1" customWidth="1"/>
    <col min="99" max="99" width="21.42578125" bestFit="1" customWidth="1"/>
    <col min="100" max="100" width="24" bestFit="1" customWidth="1"/>
    <col min="101" max="101" width="24.5703125" bestFit="1" customWidth="1"/>
    <col min="102" max="102" width="25.7109375" bestFit="1" customWidth="1"/>
    <col min="103" max="103" width="19.5703125" bestFit="1" customWidth="1"/>
    <col min="104" max="104" width="23.5703125" bestFit="1" customWidth="1"/>
  </cols>
  <sheetData>
    <row r="1" spans="1:104" x14ac:dyDescent="0.25">
      <c r="H1"/>
      <c r="J1" s="56"/>
      <c r="K1" s="56"/>
      <c r="L1" s="56"/>
      <c r="N1" s="5"/>
      <c r="O1"/>
    </row>
    <row r="2" spans="1:104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04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144</v>
      </c>
      <c r="O3" s="33">
        <v>21</v>
      </c>
    </row>
    <row r="4" spans="1:104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29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104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18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104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48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104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7" s="34" cm="1">
        <f t="array" ref="C7">_xlfn.XLOOKUP(1,(TablaMeta[CONCAT]=$M$3&amp;$N$3&amp;D1_MAYO_2026[[#This Row],[SUPER]])*(TablaMeta[SEGG]=D1_MAYO_2026[[#This Row],[SEGMENTO]]),TablaMeta[Meta_Asesor])</f>
        <v>29500</v>
      </c>
      <c r="D7" s="35">
        <f>IF(D1_MAYO_2026[[#This Row],[RECUPERO]]="VACACIONES","VACACIONES",IFERROR(D1_MAYO_2026[[#This Row],[RECUPERO]]/D1_MAYO_2026[[#This Row],[META]],""))</f>
        <v>0.56610169491525419</v>
      </c>
      <c r="E7" s="35" t="str">
        <f>D1_MAYO_2026[[#This Row],[SUPER]]</f>
        <v>JOHAN</v>
      </c>
      <c r="F7" s="34" t="s">
        <v>80</v>
      </c>
      <c r="G7" s="36">
        <v>16700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7" s="61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7" s="61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  <c r="BQ7" t="s">
        <v>626</v>
      </c>
      <c r="BR7" t="s">
        <v>141</v>
      </c>
      <c r="BS7" t="s">
        <v>142</v>
      </c>
      <c r="BT7" t="s">
        <v>143</v>
      </c>
      <c r="BU7" t="s">
        <v>144</v>
      </c>
      <c r="BW7" t="s">
        <v>638</v>
      </c>
      <c r="BX7" s="85"/>
      <c r="BY7" s="85"/>
      <c r="BZ7" s="85"/>
      <c r="CA7" s="85"/>
      <c r="CB7" s="85"/>
      <c r="CC7" s="85" t="s">
        <v>672</v>
      </c>
      <c r="CD7" s="85" t="s">
        <v>670</v>
      </c>
      <c r="CE7" s="85" t="s">
        <v>672</v>
      </c>
      <c r="CF7" s="85" t="s">
        <v>672</v>
      </c>
      <c r="CG7" s="85" t="s">
        <v>672</v>
      </c>
      <c r="CI7" s="85"/>
      <c r="CJ7" s="85" t="s">
        <v>668</v>
      </c>
      <c r="CK7" s="85" t="s">
        <v>668</v>
      </c>
      <c r="CL7" s="85" t="s">
        <v>668</v>
      </c>
      <c r="CM7" s="85" t="s">
        <v>668</v>
      </c>
      <c r="CN7" s="85" t="s">
        <v>668</v>
      </c>
      <c r="CO7" s="85" t="s">
        <v>670</v>
      </c>
      <c r="CP7" s="85" t="s">
        <v>669</v>
      </c>
      <c r="CQ7" s="85" t="s">
        <v>670</v>
      </c>
      <c r="CR7" s="85" t="s">
        <v>671</v>
      </c>
      <c r="CS7" s="85" t="s">
        <v>669</v>
      </c>
      <c r="CT7" s="85" t="s">
        <v>671</v>
      </c>
      <c r="CU7" s="85" t="s">
        <v>1</v>
      </c>
      <c r="CV7" s="85" t="s">
        <v>670</v>
      </c>
      <c r="CW7" s="85" t="s">
        <v>670</v>
      </c>
      <c r="CY7" s="85"/>
      <c r="CZ7" s="85"/>
    </row>
    <row r="8" spans="1:104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8" s="34" cm="1">
        <f t="array" ref="C8">_xlfn.XLOOKUP(1,(TablaMeta[CONCAT]=$M$3&amp;$N$3&amp;D1_MAYO_2026[[#This Row],[SUPER]])*(TablaMeta[SEGG]=D1_MAYO_2026[[#This Row],[SEGMENTO]]),TablaMeta[Meta_Asesor])</f>
        <v>29500</v>
      </c>
      <c r="D8" s="35">
        <f>IF(D1_MAYO_2026[[#This Row],[RECUPERO]]="VACACIONES","VACACIONES",IFERROR(D1_MAYO_2026[[#This Row],[RECUPERO]]/D1_MAYO_2026[[#This Row],[META]],""))</f>
        <v>0.2965762711864407</v>
      </c>
      <c r="E8" s="35" t="str">
        <f>D1_MAYO_2026[[#This Row],[SUPER]]</f>
        <v>JOHAN</v>
      </c>
      <c r="F8" s="34" t="s">
        <v>12</v>
      </c>
      <c r="G8" s="36">
        <v>8749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8" s="61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8" s="61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4" t="s">
        <v>627</v>
      </c>
      <c r="BR8" s="74" t="s">
        <v>533</v>
      </c>
      <c r="BS8" s="74" t="s">
        <v>503</v>
      </c>
      <c r="BT8" s="74" t="s">
        <v>525</v>
      </c>
      <c r="BU8" s="74" t="s">
        <v>529</v>
      </c>
      <c r="BW8" t="s">
        <v>642</v>
      </c>
      <c r="BX8" t="s">
        <v>643</v>
      </c>
      <c r="BY8" t="s">
        <v>644</v>
      </c>
      <c r="BZ8" t="s">
        <v>645</v>
      </c>
      <c r="CA8" t="s">
        <v>646</v>
      </c>
      <c r="CB8" t="s">
        <v>673</v>
      </c>
      <c r="CC8" t="s">
        <v>647</v>
      </c>
      <c r="CD8" t="s">
        <v>648</v>
      </c>
      <c r="CE8" t="s">
        <v>649</v>
      </c>
      <c r="CF8" t="s">
        <v>650</v>
      </c>
      <c r="CG8" t="s">
        <v>651</v>
      </c>
      <c r="CH8" t="s">
        <v>652</v>
      </c>
      <c r="CI8" t="s">
        <v>653</v>
      </c>
      <c r="CJ8" t="s">
        <v>654</v>
      </c>
      <c r="CK8" t="s">
        <v>655</v>
      </c>
      <c r="CL8" t="s">
        <v>656</v>
      </c>
      <c r="CM8" t="s">
        <v>657</v>
      </c>
      <c r="CN8" t="s">
        <v>658</v>
      </c>
      <c r="CO8" t="s">
        <v>659</v>
      </c>
      <c r="CP8" t="s">
        <v>660</v>
      </c>
      <c r="CQ8" t="s">
        <v>661</v>
      </c>
      <c r="CR8" t="s">
        <v>674</v>
      </c>
      <c r="CS8" t="s">
        <v>662</v>
      </c>
      <c r="CT8" t="s">
        <v>663</v>
      </c>
      <c r="CU8" t="s">
        <v>665</v>
      </c>
      <c r="CV8" t="s">
        <v>666</v>
      </c>
      <c r="CW8" t="s">
        <v>667</v>
      </c>
      <c r="CX8" t="s">
        <v>664</v>
      </c>
    </row>
    <row r="9" spans="1:104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9" s="34" cm="1">
        <f t="array" ref="C9">_xlfn.XLOOKUP(1,(TablaMeta[CONCAT]=$M$3&amp;$N$3&amp;D1_MAYO_2026[[#This Row],[SUPER]])*(TablaMeta[SEGG]=D1_MAYO_2026[[#This Row],[SEGMENTO]]),TablaMeta[Meta_Asesor])</f>
        <v>29500</v>
      </c>
      <c r="D9" s="35">
        <f>IF(D1_MAYO_2026[[#This Row],[RECUPERO]]="VACACIONES","VACACIONES",IFERROR(D1_MAYO_2026[[#This Row],[RECUPERO]]/D1_MAYO_2026[[#This Row],[META]],""))</f>
        <v>0.26264406779661015</v>
      </c>
      <c r="E9" s="35" t="str">
        <f>D1_MAYO_2026[[#This Row],[SUPER]]</f>
        <v>JOHAN</v>
      </c>
      <c r="F9" s="34" t="s">
        <v>61</v>
      </c>
      <c r="G9" s="36">
        <v>7748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DATA_MAYO_2026[[#This Row],[RECUPERO]]/DATA_MAYO_2026[[#This Row],[META]]</f>
        <v>0.13050847457627118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IFERROR(VLOOKUP(DATA_MAYO_2026[[#This Row],[ASER_]],$B:$G,4,0),"")</f>
        <v>JOHAN</v>
      </c>
      <c r="P9" s="6">
        <f>VLOOKUP(DATA_MAYO_2026[[#This Row],[ASER_]],D1_MAYO_2026[[ASESOR_CRR]:[RECUPERO]],6,0)</f>
        <v>3850</v>
      </c>
      <c r="Q9" s="6">
        <f>VLOOKUP(DATA_MAYO_2026[[#This Row],[ASER_]],D1_MAYO_2026[[ASESOR_CRR]:[META]],2,0)</f>
        <v>29500</v>
      </c>
      <c r="R9" t="s">
        <v>564</v>
      </c>
      <c r="S9">
        <v>0</v>
      </c>
      <c r="T9">
        <v>0</v>
      </c>
      <c r="U9">
        <v>0</v>
      </c>
      <c r="V9">
        <v>0</v>
      </c>
      <c r="W9">
        <v>3500</v>
      </c>
      <c r="X9">
        <v>350</v>
      </c>
      <c r="AN9" s="55"/>
      <c r="AP9" s="10">
        <f>SUMIFS(TablaMeta[Meta_Equipo],TablaMeta[CONCAT],$M$3&amp;$N$3&amp;DITE_MAYO_2026[[#This Row],[SUPER]])</f>
        <v>554897</v>
      </c>
      <c r="AQ9" s="10">
        <f>MAX(DITE_MAYO_2026[[#This Row],[SUPER]:[CARTERA]])</f>
        <v>98370</v>
      </c>
      <c r="AR9" s="16">
        <f>IFERROR(DITE_MAYO_2026[[#This Row],[RECUPERO SUPERVISOR]]/DITE_MAYO_2026[[#This Row],[META SUPER]],"")</f>
        <v>0.17727614314007825</v>
      </c>
      <c r="AS9" s="10" t="s">
        <v>3</v>
      </c>
      <c r="AT9" s="46">
        <v>9665</v>
      </c>
      <c r="AU9" s="46">
        <v>51987</v>
      </c>
      <c r="AV9" s="46">
        <v>62160</v>
      </c>
      <c r="AW9" s="46">
        <v>70560</v>
      </c>
      <c r="AX9" s="46">
        <v>82770</v>
      </c>
      <c r="AY9" s="46">
        <v>98370</v>
      </c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  <c r="BW9" t="s">
        <v>639</v>
      </c>
      <c r="BX9" t="s">
        <v>125</v>
      </c>
      <c r="BY9" t="s">
        <v>109</v>
      </c>
      <c r="BZ9" s="56">
        <v>46174</v>
      </c>
      <c r="CA9">
        <v>1</v>
      </c>
      <c r="CB9">
        <v>1</v>
      </c>
      <c r="CD9">
        <v>1</v>
      </c>
      <c r="CF9" s="79">
        <v>3.7037037037037035E-4</v>
      </c>
      <c r="CG9" s="79">
        <v>3.7037037037037035E-4</v>
      </c>
      <c r="CH9" s="79">
        <v>0.25026620370370373</v>
      </c>
      <c r="CI9" s="79">
        <v>7.5474537037037034E-2</v>
      </c>
      <c r="CJ9">
        <v>80</v>
      </c>
      <c r="CK9">
        <v>110</v>
      </c>
      <c r="CL9">
        <v>26</v>
      </c>
      <c r="CM9">
        <v>1.423076923</v>
      </c>
      <c r="CN9">
        <v>24031</v>
      </c>
      <c r="CO9" s="1">
        <v>0.32500000000000001</v>
      </c>
      <c r="CP9">
        <v>6</v>
      </c>
      <c r="CQ9" s="1">
        <v>0.23080000000000001</v>
      </c>
      <c r="CR9">
        <v>3052</v>
      </c>
      <c r="CS9">
        <v>509</v>
      </c>
      <c r="CU9" s="1"/>
      <c r="CV9" s="1"/>
      <c r="CW9">
        <v>84</v>
      </c>
    </row>
    <row r="10" spans="1:104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10" s="34" cm="1">
        <f t="array" ref="C10">_xlfn.XLOOKUP(1,(TablaMeta[CONCAT]=$M$3&amp;$N$3&amp;D1_MAYO_2026[[#This Row],[SUPER]])*(TablaMeta[SEGG]=D1_MAYO_2026[[#This Row],[SEGMENTO]]),TablaMeta[Meta_Asesor])</f>
        <v>29500</v>
      </c>
      <c r="D10" s="35">
        <f>IF(D1_MAYO_2026[[#This Row],[RECUPERO]]="VACACIONES","VACACIONES",IFERROR(D1_MAYO_2026[[#This Row],[RECUPERO]]/D1_MAYO_2026[[#This Row],[META]],""))</f>
        <v>0.17050847457627119</v>
      </c>
      <c r="E10" s="35" t="str">
        <f>D1_MAYO_2026[[#This Row],[SUPER]]</f>
        <v>JOHAN</v>
      </c>
      <c r="F10" t="s">
        <v>75</v>
      </c>
      <c r="G10" s="3">
        <v>5030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10" s="56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10" s="56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DATA_MAYO_2026[[#This Row],[RECUPERO]]/DATA_MAYO_2026[[#This Row],[META]]</f>
        <v>5.0847457627118647E-2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IFERROR(VLOOKUP(DATA_MAYO_2026[[#This Row],[ASER_]],$B:$G,4,0),"")</f>
        <v>JOHAN</v>
      </c>
      <c r="P10" s="6">
        <f>VLOOKUP(DATA_MAYO_2026[[#This Row],[ASER_]],D1_MAYO_2026[[ASESOR_CRR]:[RECUPERO]],6,0)</f>
        <v>1500</v>
      </c>
      <c r="Q10" s="6">
        <f>VLOOKUP(DATA_MAYO_2026[[#This Row],[ASER_]],D1_MAYO_2026[[ASESOR_CRR]:[META]],2,0)</f>
        <v>29500</v>
      </c>
      <c r="R10" t="s">
        <v>109</v>
      </c>
      <c r="S10">
        <v>0</v>
      </c>
      <c r="T10">
        <v>0</v>
      </c>
      <c r="U10">
        <v>0</v>
      </c>
      <c r="V10">
        <v>1500</v>
      </c>
      <c r="W10">
        <v>0</v>
      </c>
      <c r="X10">
        <v>0</v>
      </c>
      <c r="AN10" s="55"/>
      <c r="AP10" s="11">
        <f>SUMIFS(TablaMeta[Meta_Equipo],TablaMeta[CONCAT],$M$3&amp;$N$3&amp;DITE_MAYO_2026[[#This Row],[SUPER]])</f>
        <v>320861</v>
      </c>
      <c r="AQ10" s="11">
        <f>MAX(DITE_MAYO_2026[[#This Row],[SUPER]:[CARTERA]])</f>
        <v>89750</v>
      </c>
      <c r="AR10" s="17">
        <f>IFERROR(DITE_MAYO_2026[[#This Row],[RECUPERO SUPERVISOR]]/DITE_MAYO_2026[[#This Row],[META SUPER]],"")</f>
        <v>0.27971613876413776</v>
      </c>
      <c r="AS10" s="11" t="s">
        <v>6</v>
      </c>
      <c r="AT10" s="46">
        <v>4425</v>
      </c>
      <c r="AU10" s="46">
        <v>26245</v>
      </c>
      <c r="AV10" s="46">
        <v>31740</v>
      </c>
      <c r="AW10" s="46">
        <v>47020</v>
      </c>
      <c r="AX10" s="46">
        <v>60150</v>
      </c>
      <c r="AY10" s="46">
        <v>89750</v>
      </c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  <c r="BW10" t="s">
        <v>639</v>
      </c>
      <c r="BX10" t="s">
        <v>125</v>
      </c>
      <c r="BY10" t="s">
        <v>109</v>
      </c>
      <c r="BZ10" s="56">
        <v>46175</v>
      </c>
      <c r="CA10">
        <v>1</v>
      </c>
      <c r="CB10">
        <v>1</v>
      </c>
      <c r="CD10">
        <v>1</v>
      </c>
      <c r="CF10" s="79">
        <v>0</v>
      </c>
      <c r="CG10" s="79">
        <v>0</v>
      </c>
      <c r="CH10" s="79">
        <v>0.22430555555555556</v>
      </c>
      <c r="CI10" s="79">
        <v>8.637731481481481E-2</v>
      </c>
      <c r="CJ10">
        <v>87</v>
      </c>
      <c r="CK10">
        <v>171</v>
      </c>
      <c r="CL10">
        <v>19</v>
      </c>
      <c r="CM10">
        <v>1.5263157890000001</v>
      </c>
      <c r="CN10">
        <v>24458</v>
      </c>
      <c r="CO10" s="1">
        <v>0.21840000000000001</v>
      </c>
      <c r="CQ10" s="1"/>
      <c r="CU10" s="1"/>
      <c r="CV10" s="1"/>
      <c r="CW10">
        <v>84</v>
      </c>
    </row>
    <row r="11" spans="1:104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11" s="34" cm="1">
        <f t="array" ref="C11">_xlfn.XLOOKUP(1,(TablaMeta[CONCAT]=$M$3&amp;$N$3&amp;D1_MAYO_2026[[#This Row],[SUPER]])*(TablaMeta[SEGG]=D1_MAYO_2026[[#This Row],[SEGMENTO]]),TablaMeta[Meta_Asesor])</f>
        <v>29500</v>
      </c>
      <c r="D11" s="35">
        <f>IF(D1_MAYO_2026[[#This Row],[RECUPERO]]="VACACIONES","VACACIONES",IFERROR(D1_MAYO_2026[[#This Row],[RECUPERO]]/D1_MAYO_2026[[#This Row],[META]],""))</f>
        <v>0.13559322033898305</v>
      </c>
      <c r="E11" s="35" t="str">
        <f>D1_MAYO_2026[[#This Row],[SUPER]]</f>
        <v>JOHAN</v>
      </c>
      <c r="F11" t="s">
        <v>26</v>
      </c>
      <c r="G11" s="3">
        <v>4000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1" s="56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1" s="56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6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DATA_MAYO_2026[[#This Row],[RECUPERO]]/DATA_MAYO_2026[[#This Row],[META]]</f>
        <v>0.17050847457627119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IFERROR(VLOOKUP(DATA_MAYO_2026[[#This Row],[ASER_]],$B:$G,4,0),"")</f>
        <v>JOHAN</v>
      </c>
      <c r="P11" s="6">
        <f>VLOOKUP(DATA_MAYO_2026[[#This Row],[ASER_]],D1_MAYO_2026[[ASESOR_CRR]:[RECUPERO]],6,0)</f>
        <v>5030</v>
      </c>
      <c r="Q11" s="6">
        <f>VLOOKUP(DATA_MAYO_2026[[#This Row],[ASER_]],D1_MAYO_2026[[ASESOR_CRR]:[META]],2,0)</f>
        <v>29500</v>
      </c>
      <c r="R11" t="s">
        <v>75</v>
      </c>
      <c r="S11">
        <v>0</v>
      </c>
      <c r="T11">
        <v>800</v>
      </c>
      <c r="U11">
        <v>230</v>
      </c>
      <c r="V11">
        <v>2000</v>
      </c>
      <c r="W11">
        <v>0</v>
      </c>
      <c r="X11">
        <v>2000</v>
      </c>
      <c r="AN11" s="55"/>
      <c r="AP11" s="10">
        <f>SUMIFS(TablaMeta[Meta_Equipo],TablaMeta[CONCAT],$M$3&amp;$N$3&amp;DITE_MAYO_2026[[#This Row],[SUPER]])</f>
        <v>537194</v>
      </c>
      <c r="AQ11" s="10">
        <f>MAX(DITE_MAYO_2026[[#This Row],[SUPER]:[CARTERA]])</f>
        <v>54568</v>
      </c>
      <c r="AR11" s="16">
        <f>IFERROR(DITE_MAYO_2026[[#This Row],[RECUPERO SUPERVISOR]]/DITE_MAYO_2026[[#This Row],[META SUPER]],"")</f>
        <v>0.10157969001887586</v>
      </c>
      <c r="AS11" s="10" t="s">
        <v>2</v>
      </c>
      <c r="AT11" s="46">
        <v>5000</v>
      </c>
      <c r="AU11" s="46">
        <v>19034</v>
      </c>
      <c r="AV11" s="46">
        <v>31288</v>
      </c>
      <c r="AW11" s="46">
        <v>41953</v>
      </c>
      <c r="AX11" s="46">
        <v>49298</v>
      </c>
      <c r="AY11" s="46">
        <v>54568</v>
      </c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  <c r="BW11" t="s">
        <v>639</v>
      </c>
      <c r="BX11" t="s">
        <v>125</v>
      </c>
      <c r="BY11" t="s">
        <v>109</v>
      </c>
      <c r="BZ11" s="56">
        <v>46176</v>
      </c>
      <c r="CA11">
        <v>1</v>
      </c>
      <c r="CB11">
        <v>1</v>
      </c>
      <c r="CD11">
        <v>1</v>
      </c>
      <c r="CF11" s="79">
        <v>7.5231481481481482E-4</v>
      </c>
      <c r="CG11" s="79">
        <v>7.5231481481481482E-4</v>
      </c>
      <c r="CH11" s="79">
        <v>0.28899305555555554</v>
      </c>
      <c r="CI11" s="79">
        <v>9.6226851851851855E-2</v>
      </c>
      <c r="CJ11">
        <v>133</v>
      </c>
      <c r="CK11">
        <v>215</v>
      </c>
      <c r="CL11">
        <v>25</v>
      </c>
      <c r="CM11">
        <v>1.76</v>
      </c>
      <c r="CN11">
        <v>17225</v>
      </c>
      <c r="CO11" s="1">
        <v>0.188</v>
      </c>
      <c r="CQ11" s="1"/>
      <c r="CU11" s="1"/>
      <c r="CV11" s="1"/>
      <c r="CW11">
        <v>68</v>
      </c>
    </row>
    <row r="12" spans="1:104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12" s="34" cm="1">
        <f t="array" ref="C12">_xlfn.XLOOKUP(1,(TablaMeta[CONCAT]=$M$3&amp;$N$3&amp;D1_MAYO_2026[[#This Row],[SUPER]])*(TablaMeta[SEGG]=D1_MAYO_2026[[#This Row],[SEGMENTO]]),TablaMeta[Meta_Asesor])</f>
        <v>29500</v>
      </c>
      <c r="D12" s="35">
        <f>IF(D1_MAYO_2026[[#This Row],[RECUPERO]]="VACACIONES","VACACIONES",IFERROR(D1_MAYO_2026[[#This Row],[RECUPERO]]/D1_MAYO_2026[[#This Row],[META]],""))</f>
        <v>0.1271186440677966</v>
      </c>
      <c r="E12" s="35" t="str">
        <f>D1_MAYO_2026[[#This Row],[SUPER]]</f>
        <v>JOHAN</v>
      </c>
      <c r="F12" t="s">
        <v>72</v>
      </c>
      <c r="G12" s="3">
        <v>3750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DATA_MAYO_2026[[#This Row],[RECUPERO]]/DATA_MAYO_2026[[#This Row],[META]]</f>
        <v>0.1271186440677966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IFERROR(VLOOKUP(DATA_MAYO_2026[[#This Row],[ASER_]],$B:$G,4,0),"")</f>
        <v>JOHAN</v>
      </c>
      <c r="P12" s="6">
        <f>VLOOKUP(DATA_MAYO_2026[[#This Row],[ASER_]],D1_MAYO_2026[[ASESOR_CRR]:[RECUPERO]],6,0)</f>
        <v>3750</v>
      </c>
      <c r="Q12" s="6">
        <f>VLOOKUP(DATA_MAYO_2026[[#This Row],[ASER_]],D1_MAYO_2026[[ASESOR_CRR]:[META]],2,0)</f>
        <v>29500</v>
      </c>
      <c r="R12" t="s">
        <v>72</v>
      </c>
      <c r="S12">
        <v>0</v>
      </c>
      <c r="T12">
        <v>0</v>
      </c>
      <c r="U12">
        <v>2000</v>
      </c>
      <c r="V12">
        <v>1750</v>
      </c>
      <c r="W12">
        <v>0</v>
      </c>
      <c r="X12">
        <v>0</v>
      </c>
      <c r="AN12" s="55"/>
      <c r="AP12" s="11">
        <f>SUMIFS(TablaMeta[Meta_Equipo],TablaMeta[CONCAT],$M$3&amp;$N$3&amp;DITE_MAYO_2026[[#This Row],[SUPER]])</f>
        <v>292300</v>
      </c>
      <c r="AQ12" s="11">
        <f>MAX(DITE_MAYO_2026[[#This Row],[SUPER]:[CARTERA]])</f>
        <v>57827</v>
      </c>
      <c r="AR12" s="17">
        <f>IFERROR(DITE_MAYO_2026[[#This Row],[RECUPERO SUPERVISOR]]/DITE_MAYO_2026[[#This Row],[META SUPER]],"")</f>
        <v>0.19783441669517618</v>
      </c>
      <c r="AS12" s="11" t="s">
        <v>125</v>
      </c>
      <c r="AT12" s="46">
        <v>2000</v>
      </c>
      <c r="AU12" s="46">
        <v>3100</v>
      </c>
      <c r="AV12" s="46">
        <v>11978</v>
      </c>
      <c r="AW12" s="46">
        <v>22667</v>
      </c>
      <c r="AX12" s="46">
        <v>37367</v>
      </c>
      <c r="AY12" s="46">
        <v>57827</v>
      </c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  <c r="BW12" t="s">
        <v>639</v>
      </c>
      <c r="BX12" t="s">
        <v>125</v>
      </c>
      <c r="BY12" t="s">
        <v>41</v>
      </c>
      <c r="BZ12" s="56">
        <v>46174</v>
      </c>
      <c r="CA12">
        <v>1</v>
      </c>
      <c r="CB12">
        <v>1</v>
      </c>
      <c r="CD12">
        <v>1</v>
      </c>
      <c r="CF12" s="79">
        <v>4.1666666666666669E-4</v>
      </c>
      <c r="CG12" s="79">
        <v>4.1666666666666669E-4</v>
      </c>
      <c r="CH12" s="79">
        <v>0.17571759259259259</v>
      </c>
      <c r="CI12" s="79">
        <v>0.14400462962962962</v>
      </c>
      <c r="CJ12">
        <v>67</v>
      </c>
      <c r="CK12">
        <v>97</v>
      </c>
      <c r="CL12">
        <v>19</v>
      </c>
      <c r="CM12">
        <v>1.5263157890000001</v>
      </c>
      <c r="CN12">
        <v>17527</v>
      </c>
      <c r="CO12" s="1">
        <v>0.28360000000000002</v>
      </c>
      <c r="CP12">
        <v>1</v>
      </c>
      <c r="CQ12" s="1">
        <v>5.2600000000000001E-2</v>
      </c>
      <c r="CR12">
        <v>6035</v>
      </c>
      <c r="CS12">
        <v>6035</v>
      </c>
      <c r="CU12" s="1"/>
      <c r="CV12" s="1"/>
      <c r="CW12">
        <v>70</v>
      </c>
    </row>
    <row r="13" spans="1:104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13" s="34" cm="1">
        <f t="array" ref="C13">_xlfn.XLOOKUP(1,(TablaMeta[CONCAT]=$M$3&amp;$N$3&amp;D1_MAYO_2026[[#This Row],[SUPER]])*(TablaMeta[SEGG]=D1_MAYO_2026[[#This Row],[SEGMENTO]]),TablaMeta[Meta_Asesor])</f>
        <v>29500</v>
      </c>
      <c r="D13" s="35">
        <f>IF(D1_MAYO_2026[[#This Row],[RECUPERO]]="VACACIONES","VACACIONES",IFERROR(D1_MAYO_2026[[#This Row],[RECUPERO]]/D1_MAYO_2026[[#This Row],[META]],""))</f>
        <v>0.12542372881355932</v>
      </c>
      <c r="E13" s="35" t="str">
        <f>D1_MAYO_2026[[#This Row],[SUPER]]</f>
        <v>JOHAN</v>
      </c>
      <c r="F13" t="s">
        <v>495</v>
      </c>
      <c r="G13" s="3">
        <v>3700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DATA_MAYO_2026[[#This Row],[RECUPERO]]/DATA_MAYO_2026[[#This Row],[META]]</f>
        <v>0.2965762711864407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IFERROR(VLOOKUP(DATA_MAYO_2026[[#This Row],[ASER_]],$B:$G,4,0),"")</f>
        <v>JOHAN</v>
      </c>
      <c r="P13" s="6">
        <f>VLOOKUP(DATA_MAYO_2026[[#This Row],[ASER_]],D1_MAYO_2026[[ASESOR_CRR]:[RECUPERO]],6,0)</f>
        <v>8749</v>
      </c>
      <c r="Q13" s="6">
        <f>VLOOKUP(DATA_MAYO_2026[[#This Row],[ASER_]],D1_MAYO_2026[[ASESOR_CRR]:[META]],2,0)</f>
        <v>29500</v>
      </c>
      <c r="R13" t="s">
        <v>12</v>
      </c>
      <c r="S13" s="47">
        <v>0</v>
      </c>
      <c r="T13">
        <v>0</v>
      </c>
      <c r="U13">
        <v>210</v>
      </c>
      <c r="V13">
        <v>1439</v>
      </c>
      <c r="W13">
        <v>6000</v>
      </c>
      <c r="X13">
        <v>1100</v>
      </c>
      <c r="AN13" s="55"/>
      <c r="AP13" s="10">
        <f>SUMIFS(TablaMeta[Meta_Equipo],TablaMeta[CONCAT],$M$3&amp;$N$3&amp;DITE_MAYO_2026[[#This Row],[SUPER]])</f>
        <v>143766</v>
      </c>
      <c r="AQ13" s="10">
        <f>MAX(DITE_MAYO_2026[[#This Row],[SUPER]:[CARTERA]])</f>
        <v>13356</v>
      </c>
      <c r="AR13" s="16">
        <f>IFERROR(DITE_MAYO_2026[[#This Row],[RECUPERO SUPERVISOR]]/DITE_MAYO_2026[[#This Row],[META SUPER]],"")</f>
        <v>9.2900964066608235E-2</v>
      </c>
      <c r="AS13" s="10" t="s">
        <v>7</v>
      </c>
      <c r="AT13" s="46">
        <v>1620</v>
      </c>
      <c r="AU13" s="46">
        <v>3473</v>
      </c>
      <c r="AV13" s="45">
        <v>5833</v>
      </c>
      <c r="AW13" s="46">
        <v>10538</v>
      </c>
      <c r="AX13" s="46">
        <v>11350</v>
      </c>
      <c r="AY13" s="46">
        <v>13356</v>
      </c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  <c r="BW13" t="s">
        <v>639</v>
      </c>
      <c r="BX13" t="s">
        <v>125</v>
      </c>
      <c r="BY13" t="s">
        <v>41</v>
      </c>
      <c r="BZ13" s="56">
        <v>46175</v>
      </c>
      <c r="CA13">
        <v>1</v>
      </c>
      <c r="CB13">
        <v>1</v>
      </c>
      <c r="CD13">
        <v>1</v>
      </c>
      <c r="CF13" s="79">
        <v>2.4305555555555555E-4</v>
      </c>
      <c r="CG13" s="79">
        <v>2.4305555555555555E-4</v>
      </c>
      <c r="CH13" s="79">
        <v>0.20096064814814815</v>
      </c>
      <c r="CI13" s="79">
        <v>8.2268518518518519E-2</v>
      </c>
      <c r="CJ13">
        <v>70</v>
      </c>
      <c r="CK13">
        <v>153</v>
      </c>
      <c r="CL13">
        <v>18</v>
      </c>
      <c r="CM13">
        <v>1.8333333329999999</v>
      </c>
      <c r="CN13">
        <v>23749</v>
      </c>
      <c r="CO13" s="1">
        <v>0.2571</v>
      </c>
      <c r="CQ13" s="1"/>
      <c r="CU13" s="1"/>
      <c r="CV13" s="1"/>
      <c r="CW13">
        <v>84</v>
      </c>
    </row>
    <row r="14" spans="1:104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14" s="34" cm="1">
        <f t="array" ref="C14">_xlfn.XLOOKUP(1,(TablaMeta[CONCAT]=$M$3&amp;$N$3&amp;D1_MAYO_2026[[#This Row],[SUPER]])*(TablaMeta[SEGG]=D1_MAYO_2026[[#This Row],[SEGMENTO]]),TablaMeta[Meta_Asesor])</f>
        <v>29500</v>
      </c>
      <c r="D14" s="35">
        <f>IF(D1_MAYO_2026[[#This Row],[RECUPERO]]="VACACIONES","VACACIONES",IFERROR(D1_MAYO_2026[[#This Row],[RECUPERO]]/D1_MAYO_2026[[#This Row],[META]],""))</f>
        <v>0.13050847457627118</v>
      </c>
      <c r="E14" s="35" t="str">
        <f>D1_MAYO_2026[[#This Row],[SUPER]]</f>
        <v>JOHAN</v>
      </c>
      <c r="F14" t="s">
        <v>641</v>
      </c>
      <c r="G14" s="3">
        <v>3850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DATA_MAYO_2026[[#This Row],[RECUPERO]]/DATA_MAYO_2026[[#This Row],[META]]</f>
        <v>0.12542372881355932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IFERROR(VLOOKUP(DATA_MAYO_2026[[#This Row],[ASER_]],$B:$G,4,0),"")</f>
        <v>JOHAN</v>
      </c>
      <c r="P14" s="6">
        <f>VLOOKUP(DATA_MAYO_2026[[#This Row],[ASER_]],D1_MAYO_2026[[ASESOR_CRR]:[RECUPERO]],6,0)</f>
        <v>3700</v>
      </c>
      <c r="Q14" s="6">
        <f>VLOOKUP(DATA_MAYO_2026[[#This Row],[ASER_]],D1_MAYO_2026[[ASESOR_CRR]:[META]],2,0)</f>
        <v>29500</v>
      </c>
      <c r="R14" t="s">
        <v>495</v>
      </c>
      <c r="S14" s="47">
        <v>1000</v>
      </c>
      <c r="T14">
        <v>0</v>
      </c>
      <c r="U14">
        <v>1100</v>
      </c>
      <c r="V14">
        <v>1500</v>
      </c>
      <c r="W14">
        <v>0</v>
      </c>
      <c r="X14">
        <v>100</v>
      </c>
      <c r="AN14" s="55"/>
      <c r="BW14" t="s">
        <v>639</v>
      </c>
      <c r="BX14" t="s">
        <v>125</v>
      </c>
      <c r="BY14" t="s">
        <v>41</v>
      </c>
      <c r="BZ14" s="56">
        <v>46176</v>
      </c>
      <c r="CA14">
        <v>1</v>
      </c>
      <c r="CB14">
        <v>1</v>
      </c>
      <c r="CD14">
        <v>1</v>
      </c>
      <c r="CF14" s="79">
        <v>3.4722222222222224E-4</v>
      </c>
      <c r="CG14" s="79">
        <v>3.4722222222222224E-4</v>
      </c>
      <c r="CH14" s="79">
        <v>0.2434837962962963</v>
      </c>
      <c r="CI14" s="79">
        <v>0.13721064814814815</v>
      </c>
      <c r="CJ14">
        <v>87</v>
      </c>
      <c r="CK14">
        <v>273</v>
      </c>
      <c r="CL14">
        <v>21</v>
      </c>
      <c r="CM14">
        <v>1.7619047619999999</v>
      </c>
      <c r="CN14">
        <v>24193</v>
      </c>
      <c r="CO14" s="1">
        <v>0.2414</v>
      </c>
      <c r="CQ14" s="1"/>
      <c r="CU14" s="1"/>
      <c r="CV14" s="1"/>
      <c r="CW14">
        <v>68</v>
      </c>
    </row>
    <row r="15" spans="1:104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15" s="34" cm="1">
        <f t="array" ref="C15">_xlfn.XLOOKUP(1,(TablaMeta[CONCAT]=$M$3&amp;$N$3&amp;D1_MAYO_2026[[#This Row],[SUPER]])*(TablaMeta[SEGG]=D1_MAYO_2026[[#This Row],[SEGMENTO]]),TablaMeta[Meta_Asesor])</f>
        <v>29500</v>
      </c>
      <c r="D15" s="35">
        <f>IF(D1_MAYO_2026[[#This Row],[RECUPERO]]="VACACIONES","VACACIONES",IFERROR(D1_MAYO_2026[[#This Row],[RECUPERO]]/D1_MAYO_2026[[#This Row],[META]],""))</f>
        <v>8.4745762711864403E-2</v>
      </c>
      <c r="E15" s="35" t="str">
        <f>D1_MAYO_2026[[#This Row],[SUPER]]</f>
        <v>JOHAN</v>
      </c>
      <c r="F15" t="s">
        <v>41</v>
      </c>
      <c r="G15" s="3">
        <v>2500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DATA_MAYO_2026[[#This Row],[RECUPERO]]/DATA_MAYO_2026[[#This Row],[META]]</f>
        <v>0.13559322033898305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IFERROR(VLOOKUP(DATA_MAYO_2026[[#This Row],[ASER_]],$B:$G,4,0),"")</f>
        <v>JOHAN</v>
      </c>
      <c r="P15" s="6">
        <f>VLOOKUP(DATA_MAYO_2026[[#This Row],[ASER_]],D1_MAYO_2026[[ASESOR_CRR]:[RECUPERO]],6,0)</f>
        <v>4000</v>
      </c>
      <c r="Q15" s="6">
        <f>VLOOKUP(DATA_MAYO_2026[[#This Row],[ASER_]],D1_MAYO_2026[[ASESOR_CRR]:[META]],2,0)</f>
        <v>29500</v>
      </c>
      <c r="R15" t="s">
        <v>26</v>
      </c>
      <c r="S15" s="47">
        <v>0</v>
      </c>
      <c r="T15">
        <v>0</v>
      </c>
      <c r="U15">
        <v>3700</v>
      </c>
      <c r="V15">
        <v>0</v>
      </c>
      <c r="W15">
        <v>0</v>
      </c>
      <c r="X15">
        <v>300</v>
      </c>
      <c r="Y15" s="45"/>
      <c r="AN15" s="55"/>
      <c r="AY15" s="45"/>
      <c r="BA15" s="45"/>
      <c r="BB15" s="45"/>
      <c r="BD15" s="45"/>
      <c r="BW15" t="s">
        <v>639</v>
      </c>
      <c r="BX15" t="s">
        <v>125</v>
      </c>
      <c r="BY15" t="s">
        <v>61</v>
      </c>
      <c r="BZ15" s="56">
        <v>46174</v>
      </c>
      <c r="CA15">
        <v>1</v>
      </c>
      <c r="CB15">
        <v>1</v>
      </c>
      <c r="CD15">
        <v>1</v>
      </c>
      <c r="CF15" s="79">
        <v>2.0833333333333335E-4</v>
      </c>
      <c r="CG15" s="79">
        <v>2.0833333333333335E-4</v>
      </c>
      <c r="CH15" s="79">
        <v>0.26672453703703702</v>
      </c>
      <c r="CI15" s="79">
        <v>5.8252314814814812E-2</v>
      </c>
      <c r="CJ15">
        <v>136</v>
      </c>
      <c r="CK15">
        <v>244</v>
      </c>
      <c r="CL15">
        <v>36</v>
      </c>
      <c r="CM15">
        <v>1.5</v>
      </c>
      <c r="CN15">
        <v>23557</v>
      </c>
      <c r="CO15" s="1">
        <v>0.26469999999999999</v>
      </c>
      <c r="CP15">
        <v>7</v>
      </c>
      <c r="CQ15" s="1">
        <v>0.19439999999999999</v>
      </c>
      <c r="CR15">
        <v>4965</v>
      </c>
      <c r="CS15">
        <v>709</v>
      </c>
      <c r="CT15">
        <v>438</v>
      </c>
      <c r="CU15" s="1">
        <v>8.8200000000000001E-2</v>
      </c>
      <c r="CV15" s="1"/>
      <c r="CW15">
        <v>80</v>
      </c>
      <c r="CX15">
        <v>438</v>
      </c>
    </row>
    <row r="16" spans="1:104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16" s="34" cm="1">
        <f t="array" ref="C16">_xlfn.XLOOKUP(1,(TablaMeta[CONCAT]=$M$3&amp;$N$3&amp;D1_MAYO_2026[[#This Row],[SUPER]])*(TablaMeta[SEGG]=D1_MAYO_2026[[#This Row],[SEGMENTO]]),TablaMeta[Meta_Asesor])</f>
        <v>29500</v>
      </c>
      <c r="D16" s="35">
        <f>IF(D1_MAYO_2026[[#This Row],[RECUPERO]]="VACACIONES","VACACIONES",IFERROR(D1_MAYO_2026[[#This Row],[RECUPERO]]/D1_MAYO_2026[[#This Row],[META]],""))</f>
        <v>5.0847457627118647E-2</v>
      </c>
      <c r="E16" s="35" t="str">
        <f>D1_MAYO_2026[[#This Row],[SUPER]]</f>
        <v>JOHAN</v>
      </c>
      <c r="F16" t="s">
        <v>109</v>
      </c>
      <c r="G16" s="3">
        <v>1500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DATA_MAYO_2026[[#This Row],[RECUPERO]]/DATA_MAYO_2026[[#This Row],[META]]</f>
        <v>0.56610169491525419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IFERROR(VLOOKUP(DATA_MAYO_2026[[#This Row],[ASER_]],$B:$G,4,0),"")</f>
        <v>JOHAN</v>
      </c>
      <c r="P16" s="6">
        <f>VLOOKUP(DATA_MAYO_2026[[#This Row],[ASER_]],D1_MAYO_2026[[ASESOR_CRR]:[RECUPERO]],6,0)</f>
        <v>16700</v>
      </c>
      <c r="Q16" s="6">
        <f>VLOOKUP(DATA_MAYO_2026[[#This Row],[ASER_]],D1_MAYO_2026[[ASESOR_CRR]:[META]],2,0)</f>
        <v>29500</v>
      </c>
      <c r="R16" t="s">
        <v>80</v>
      </c>
      <c r="S16">
        <v>1000</v>
      </c>
      <c r="T16">
        <v>0</v>
      </c>
      <c r="U16">
        <v>1200</v>
      </c>
      <c r="V16">
        <v>0</v>
      </c>
      <c r="W16">
        <v>1500</v>
      </c>
      <c r="X16">
        <v>13000</v>
      </c>
      <c r="AN16" s="55"/>
      <c r="AY16" s="45"/>
      <c r="AZ16" s="45"/>
      <c r="BA16" s="45"/>
      <c r="BB16" s="45"/>
      <c r="BD16" s="45"/>
      <c r="BE16" s="45"/>
      <c r="BF16" s="45"/>
      <c r="BN16" s="45"/>
      <c r="BW16" t="s">
        <v>639</v>
      </c>
      <c r="BX16" t="s">
        <v>125</v>
      </c>
      <c r="BY16" t="s">
        <v>61</v>
      </c>
      <c r="BZ16" s="56">
        <v>46176</v>
      </c>
      <c r="CA16">
        <v>1</v>
      </c>
      <c r="CB16">
        <v>1</v>
      </c>
      <c r="CD16">
        <v>1</v>
      </c>
      <c r="CF16" s="79">
        <v>0</v>
      </c>
      <c r="CG16" s="79">
        <v>0</v>
      </c>
      <c r="CH16" s="79">
        <v>0.31482638888888886</v>
      </c>
      <c r="CI16" s="79">
        <v>9.1446759259259255E-2</v>
      </c>
      <c r="CJ16">
        <v>196</v>
      </c>
      <c r="CK16">
        <v>411</v>
      </c>
      <c r="CL16">
        <v>31</v>
      </c>
      <c r="CM16">
        <v>1.838709677</v>
      </c>
      <c r="CN16">
        <v>42314</v>
      </c>
      <c r="CO16" s="1">
        <v>0.15820000000000001</v>
      </c>
      <c r="CQ16" s="1"/>
      <c r="CU16" s="1"/>
      <c r="CV16" s="1"/>
      <c r="CW16">
        <v>68</v>
      </c>
    </row>
    <row r="17" spans="1:102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17" s="34" cm="1">
        <f t="array" ref="C17">_xlfn.XLOOKUP(1,(TablaMeta[CONCAT]=$M$3&amp;$N$3&amp;D1_MAYO_2026[[#This Row],[SUPER]])*(TablaMeta[SEGG]=D1_MAYO_2026[[#This Row],[SEGMENTO]]),TablaMeta[Meta_Asesor])</f>
        <v>40500</v>
      </c>
      <c r="D17" s="35">
        <f>IF(D1_MAYO_2026[[#This Row],[RECUPERO]]="VACACIONES","VACACIONES",IFERROR(D1_MAYO_2026[[#This Row],[RECUPERO]]/D1_MAYO_2026[[#This Row],[META]],""))</f>
        <v>0.53333333333333333</v>
      </c>
      <c r="E17" s="35" t="str">
        <f>D1_MAYO_2026[[#This Row],[SUPER]]</f>
        <v>KENNETH</v>
      </c>
      <c r="F17" t="s">
        <v>19</v>
      </c>
      <c r="G17" s="3">
        <v>21600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DATA_MAYO_2026[[#This Row],[RECUPERO]]/DATA_MAYO_2026[[#This Row],[META]]</f>
        <v>0.26264406779661015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IFERROR(VLOOKUP(DATA_MAYO_2026[[#This Row],[ASER_]],$B:$G,4,0),"")</f>
        <v>JOHAN</v>
      </c>
      <c r="P17" s="6">
        <f>VLOOKUP(DATA_MAYO_2026[[#This Row],[ASER_]],D1_MAYO_2026[[ASESOR_CRR]:[RECUPERO]],6,0)</f>
        <v>7748</v>
      </c>
      <c r="Q17" s="6">
        <f>VLOOKUP(DATA_MAYO_2026[[#This Row],[ASER_]],D1_MAYO_2026[[ASESOR_CRR]:[META]],2,0)</f>
        <v>29500</v>
      </c>
      <c r="R17" t="s">
        <v>61</v>
      </c>
      <c r="S17" s="45">
        <v>0</v>
      </c>
      <c r="T17">
        <v>0</v>
      </c>
      <c r="U17">
        <v>438</v>
      </c>
      <c r="V17">
        <v>0</v>
      </c>
      <c r="W17">
        <v>3700</v>
      </c>
      <c r="X17">
        <v>3610</v>
      </c>
      <c r="AN17" s="55"/>
      <c r="AX17" s="45"/>
      <c r="AZ17" s="45"/>
      <c r="BA17" s="47"/>
      <c r="BB17" s="47"/>
      <c r="BD17" s="47"/>
      <c r="BE17" s="45"/>
      <c r="BF17" s="45"/>
      <c r="BH17" s="45"/>
      <c r="BM17" s="45"/>
      <c r="BN17" s="45"/>
      <c r="BW17" t="s">
        <v>639</v>
      </c>
      <c r="BX17" t="s">
        <v>125</v>
      </c>
      <c r="BY17" t="s">
        <v>61</v>
      </c>
      <c r="BZ17" s="56">
        <v>46178</v>
      </c>
      <c r="CA17">
        <v>1</v>
      </c>
      <c r="CB17">
        <v>1</v>
      </c>
      <c r="CD17">
        <v>1</v>
      </c>
      <c r="CF17" s="79">
        <v>1.3888888888888889E-4</v>
      </c>
      <c r="CG17" s="79">
        <v>1.3888888888888889E-4</v>
      </c>
      <c r="CH17" s="79">
        <v>0.14957175925925925</v>
      </c>
      <c r="CI17" s="79">
        <v>4.4155092592592593E-2</v>
      </c>
      <c r="CJ17">
        <v>47</v>
      </c>
      <c r="CK17">
        <v>99</v>
      </c>
      <c r="CL17">
        <v>9</v>
      </c>
      <c r="CM17">
        <v>1</v>
      </c>
      <c r="CN17">
        <v>20882</v>
      </c>
      <c r="CO17" s="1">
        <v>0.1915</v>
      </c>
      <c r="CQ17" s="1"/>
      <c r="CU17" s="1"/>
      <c r="CV17" s="1"/>
      <c r="CW17">
        <v>100</v>
      </c>
    </row>
    <row r="18" spans="1:102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18" s="34" cm="1">
        <f t="array" ref="C18">_xlfn.XLOOKUP(1,(TablaMeta[CONCAT]=$M$3&amp;$N$3&amp;D1_MAYO_2026[[#This Row],[SUPER]])*(TablaMeta[SEGG]=D1_MAYO_2026[[#This Row],[SEGMENTO]]),TablaMeta[Meta_Asesor])</f>
        <v>40500</v>
      </c>
      <c r="D18" s="35">
        <f>IF(D1_MAYO_2026[[#This Row],[RECUPERO]]="VACACIONES","VACACIONES",IFERROR(D1_MAYO_2026[[#This Row],[RECUPERO]]/D1_MAYO_2026[[#This Row],[META]],""))</f>
        <v>0.44098765432098763</v>
      </c>
      <c r="E18" s="35" t="str">
        <f>D1_MAYO_2026[[#This Row],[SUPER]]</f>
        <v>KENNETH</v>
      </c>
      <c r="F18" t="s">
        <v>34</v>
      </c>
      <c r="G18" s="3">
        <v>17860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DATA_MAYO_2026[[#This Row],[RECUPERO]]/DATA_MAYO_2026[[#This Row],[META]]</f>
        <v>8.4745762711864403E-2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JOHAN</v>
      </c>
      <c r="P18" s="6">
        <f>VLOOKUP(DATA_MAYO_2026[[#This Row],[ASER_]],D1_MAYO_2026[[ASESOR_CRR]:[RECUPERO]],6,0)</f>
        <v>2500</v>
      </c>
      <c r="Q18" s="6">
        <f>VLOOKUP(DATA_MAYO_2026[[#This Row],[ASER_]],D1_MAYO_2026[[ASESOR_CRR]:[META]],2,0)</f>
        <v>29500</v>
      </c>
      <c r="R18" t="s">
        <v>41</v>
      </c>
      <c r="S18">
        <v>0</v>
      </c>
      <c r="T18">
        <v>0</v>
      </c>
      <c r="U18">
        <v>0</v>
      </c>
      <c r="V18">
        <v>2500</v>
      </c>
      <c r="W18">
        <v>0</v>
      </c>
      <c r="X18">
        <v>0</v>
      </c>
      <c r="AN18" s="55"/>
      <c r="AZ18" s="47"/>
      <c r="BA18" s="45"/>
      <c r="BB18" s="45"/>
      <c r="BD18" s="45"/>
      <c r="BE18" s="47"/>
      <c r="BF18" s="47"/>
      <c r="BH18" s="45"/>
      <c r="BI18" s="45"/>
      <c r="BM18" s="45"/>
      <c r="BN18" s="47"/>
      <c r="BW18" t="s">
        <v>639</v>
      </c>
      <c r="BX18" t="s">
        <v>125</v>
      </c>
      <c r="BY18" t="s">
        <v>80</v>
      </c>
      <c r="BZ18" s="56">
        <v>46174</v>
      </c>
      <c r="CA18">
        <v>1</v>
      </c>
      <c r="CB18">
        <v>1</v>
      </c>
      <c r="CD18">
        <v>1</v>
      </c>
      <c r="CF18" s="79">
        <v>6.9444444444444444E-5</v>
      </c>
      <c r="CG18" s="79">
        <v>6.9444444444444444E-5</v>
      </c>
      <c r="CH18" s="79">
        <v>0.17969907407407407</v>
      </c>
      <c r="CI18" s="79">
        <v>0.12446759259259259</v>
      </c>
      <c r="CJ18">
        <v>62</v>
      </c>
      <c r="CK18">
        <v>108</v>
      </c>
      <c r="CL18">
        <v>13</v>
      </c>
      <c r="CM18">
        <v>2</v>
      </c>
      <c r="CN18">
        <v>27645</v>
      </c>
      <c r="CO18" s="1">
        <v>0.2097</v>
      </c>
      <c r="CP18">
        <v>5</v>
      </c>
      <c r="CQ18" s="1">
        <v>0.3846</v>
      </c>
      <c r="CR18">
        <v>4933</v>
      </c>
      <c r="CS18">
        <v>987</v>
      </c>
      <c r="CU18" s="1"/>
      <c r="CV18" s="1"/>
      <c r="CW18">
        <v>94</v>
      </c>
    </row>
    <row r="19" spans="1:102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19" s="34" cm="1">
        <f t="array" ref="C19">_xlfn.XLOOKUP(1,(TablaMeta[CONCAT]=$M$3&amp;$N$3&amp;D1_MAYO_2026[[#This Row],[SUPER]])*(TablaMeta[SEGG]=D1_MAYO_2026[[#This Row],[SEGMENTO]]),TablaMeta[Meta_Asesor])</f>
        <v>40500</v>
      </c>
      <c r="D19" s="35">
        <f>IF(D1_MAYO_2026[[#This Row],[RECUPERO]]="VACACIONES","VACACIONES",IFERROR(D1_MAYO_2026[[#This Row],[RECUPERO]]/D1_MAYO_2026[[#This Row],[META]],""))</f>
        <v>0.30839506172839504</v>
      </c>
      <c r="E19" s="35" t="str">
        <f>D1_MAYO_2026[[#This Row],[SUPER]]</f>
        <v>KENNETH</v>
      </c>
      <c r="F19" t="s">
        <v>97</v>
      </c>
      <c r="G19" s="3">
        <v>12490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DATA_MAYO_2026[[#This Row],[RECUPERO]]/DATA_MAYO_2026[[#This Row],[META]]</f>
        <v>0.27358024691358024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KENNETH</v>
      </c>
      <c r="P19" s="6">
        <f>VLOOKUP(DATA_MAYO_2026[[#This Row],[ASER_]],D1_MAYO_2026[[ASESOR_CRR]:[RECUPERO]],6,0)</f>
        <v>11080</v>
      </c>
      <c r="Q19" s="6">
        <f>VLOOKUP(DATA_MAYO_2026[[#This Row],[ASER_]],D1_MAYO_2026[[ASESOR_CRR]:[META]],2,0)</f>
        <v>40500</v>
      </c>
      <c r="R19" t="s">
        <v>31</v>
      </c>
      <c r="S19">
        <v>1000</v>
      </c>
      <c r="T19">
        <v>80</v>
      </c>
      <c r="U19">
        <v>0</v>
      </c>
      <c r="V19">
        <v>9000</v>
      </c>
      <c r="W19">
        <v>0</v>
      </c>
      <c r="X19">
        <v>1000</v>
      </c>
      <c r="AN19" s="55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  <c r="BW19" t="s">
        <v>639</v>
      </c>
      <c r="BX19" t="s">
        <v>125</v>
      </c>
      <c r="BY19" t="s">
        <v>80</v>
      </c>
      <c r="BZ19" s="56">
        <v>46175</v>
      </c>
      <c r="CA19">
        <v>1</v>
      </c>
      <c r="CB19">
        <v>1</v>
      </c>
      <c r="CD19">
        <v>1</v>
      </c>
      <c r="CF19" s="79">
        <v>1.1574074074074075E-4</v>
      </c>
      <c r="CG19" s="79">
        <v>1.1574074074074075E-4</v>
      </c>
      <c r="CH19" s="79">
        <v>0.18714120370370371</v>
      </c>
      <c r="CI19" s="79">
        <v>0.11861111111111111</v>
      </c>
      <c r="CJ19">
        <v>59</v>
      </c>
      <c r="CK19">
        <v>119</v>
      </c>
      <c r="CL19">
        <v>19</v>
      </c>
      <c r="CM19">
        <v>1.6315789469999999</v>
      </c>
      <c r="CN19">
        <v>34738</v>
      </c>
      <c r="CO19" s="1">
        <v>0.32200000000000001</v>
      </c>
      <c r="CQ19" s="1"/>
      <c r="CU19" s="1"/>
      <c r="CV19" s="1"/>
      <c r="CW19">
        <v>84</v>
      </c>
    </row>
    <row r="20" spans="1:102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20" s="34" cm="1">
        <f t="array" ref="C20">_xlfn.XLOOKUP(1,(TablaMeta[CONCAT]=$M$3&amp;$N$3&amp;D1_MAYO_2026[[#This Row],[SUPER]])*(TablaMeta[SEGG]=D1_MAYO_2026[[#This Row],[SEGMENTO]]),TablaMeta[Meta_Asesor])</f>
        <v>40500</v>
      </c>
      <c r="D20" s="35">
        <f>IF(D1_MAYO_2026[[#This Row],[RECUPERO]]="VACACIONES","VACACIONES",IFERROR(D1_MAYO_2026[[#This Row],[RECUPERO]]/D1_MAYO_2026[[#This Row],[META]],""))</f>
        <v>0.27358024691358024</v>
      </c>
      <c r="E20" s="35" t="str">
        <f>D1_MAYO_2026[[#This Row],[SUPER]]</f>
        <v>KENNETH</v>
      </c>
      <c r="F20" t="s">
        <v>31</v>
      </c>
      <c r="G20" s="3">
        <v>11080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DATA_MAYO_2026[[#This Row],[RECUPERO]]/DATA_MAYO_2026[[#This Row],[META]]</f>
        <v>5.6296296296296296E-2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IFERROR(VLOOKUP(DATA_MAYO_2026[[#This Row],[ASER_]],$B:$G,4,0),"")</f>
        <v>KENNETH</v>
      </c>
      <c r="P20" s="6">
        <f>VLOOKUP(DATA_MAYO_2026[[#This Row],[ASER_]],D1_MAYO_2026[[ASESOR_CRR]:[RECUPERO]],6,0)</f>
        <v>2280</v>
      </c>
      <c r="Q20" s="6">
        <f>VLOOKUP(DATA_MAYO_2026[[#This Row],[ASER_]],D1_MAYO_2026[[ASESOR_CRR]:[META]],2,0)</f>
        <v>40500</v>
      </c>
      <c r="R20" t="s">
        <v>38</v>
      </c>
      <c r="S20">
        <v>0</v>
      </c>
      <c r="T20">
        <v>0</v>
      </c>
      <c r="U20">
        <v>0</v>
      </c>
      <c r="V20">
        <v>580</v>
      </c>
      <c r="W20">
        <v>100</v>
      </c>
      <c r="X20">
        <v>1600</v>
      </c>
      <c r="AN20" s="55"/>
      <c r="AT20" s="47"/>
      <c r="AZ20" s="45"/>
      <c r="BF20" s="45"/>
      <c r="BH20" s="45"/>
      <c r="BI20" s="47"/>
      <c r="BL20" s="45"/>
      <c r="BM20" s="47"/>
      <c r="BN20" s="45"/>
      <c r="BW20" t="s">
        <v>639</v>
      </c>
      <c r="BX20" t="s">
        <v>125</v>
      </c>
      <c r="BY20" t="s">
        <v>80</v>
      </c>
      <c r="BZ20" s="56">
        <v>46176</v>
      </c>
      <c r="CA20">
        <v>1</v>
      </c>
      <c r="CB20">
        <v>1</v>
      </c>
      <c r="CD20">
        <v>1</v>
      </c>
      <c r="CF20" s="79">
        <v>1.1574074074074075E-4</v>
      </c>
      <c r="CG20" s="79">
        <v>1.1574074074074075E-4</v>
      </c>
      <c r="CH20" s="79">
        <v>0.12097222222222222</v>
      </c>
      <c r="CI20" s="79">
        <v>0.24967592592592591</v>
      </c>
      <c r="CJ20">
        <v>95</v>
      </c>
      <c r="CK20">
        <v>178</v>
      </c>
      <c r="CL20">
        <v>6</v>
      </c>
      <c r="CM20">
        <v>4.1666666670000003</v>
      </c>
      <c r="CN20">
        <v>28059</v>
      </c>
      <c r="CO20" s="1">
        <v>6.3200000000000006E-2</v>
      </c>
      <c r="CP20">
        <v>1</v>
      </c>
      <c r="CQ20" s="1">
        <v>0.16669999999999999</v>
      </c>
      <c r="CR20">
        <v>1200</v>
      </c>
      <c r="CS20">
        <v>1200</v>
      </c>
      <c r="CT20">
        <v>1200</v>
      </c>
      <c r="CU20" s="1">
        <v>1</v>
      </c>
      <c r="CV20" s="1">
        <v>0.1176</v>
      </c>
      <c r="CW20">
        <v>98</v>
      </c>
      <c r="CX20">
        <v>1200</v>
      </c>
    </row>
    <row r="21" spans="1:102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21" s="34" cm="1">
        <f t="array" ref="C21">_xlfn.XLOOKUP(1,(TablaMeta[CONCAT]=$M$3&amp;$N$3&amp;D1_MAYO_2026[[#This Row],[SUPER]])*(TablaMeta[SEGG]=D1_MAYO_2026[[#This Row],[SEGMENTO]]),TablaMeta[Meta_Asesor])</f>
        <v>40500</v>
      </c>
      <c r="D21" s="35">
        <f>IF(D1_MAYO_2026[[#This Row],[RECUPERO]]="VACACIONES","VACACIONES",IFERROR(D1_MAYO_2026[[#This Row],[RECUPERO]]/D1_MAYO_2026[[#This Row],[META]],""))</f>
        <v>0.23950617283950618</v>
      </c>
      <c r="E21" s="35" t="str">
        <f>D1_MAYO_2026[[#This Row],[SUPER]]</f>
        <v>KENNETH</v>
      </c>
      <c r="F21" t="s">
        <v>11</v>
      </c>
      <c r="G21" s="3">
        <v>9700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DATA_MAYO_2026[[#This Row],[RECUPERO]]/DATA_MAYO_2026[[#This Row],[META]]</f>
        <v>0.16641975308641976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IFERROR(VLOOKUP(DATA_MAYO_2026[[#This Row],[ASER_]],$B:$G,4,0),"")</f>
        <v>KENNETH</v>
      </c>
      <c r="P21" s="6">
        <f>VLOOKUP(DATA_MAYO_2026[[#This Row],[ASER_]],D1_MAYO_2026[[ASESOR_CRR]:[RECUPERO]],6,0)</f>
        <v>6740</v>
      </c>
      <c r="Q21" s="6">
        <f>VLOOKUP(DATA_MAYO_2026[[#This Row],[ASER_]],D1_MAYO_2026[[ASESOR_CRR]:[META]],2,0)</f>
        <v>40500</v>
      </c>
      <c r="R21" t="s">
        <v>35</v>
      </c>
      <c r="S21">
        <v>700</v>
      </c>
      <c r="T21">
        <v>2240</v>
      </c>
      <c r="U21">
        <v>0</v>
      </c>
      <c r="V21">
        <v>3000</v>
      </c>
      <c r="W21">
        <v>0</v>
      </c>
      <c r="X21">
        <v>800</v>
      </c>
      <c r="AN21" s="55"/>
      <c r="AT21" s="45"/>
      <c r="BH21" s="45"/>
      <c r="BI21" s="47"/>
      <c r="BL21" s="45"/>
      <c r="BM21" s="45"/>
      <c r="BW21" t="s">
        <v>639</v>
      </c>
      <c r="BX21" t="s">
        <v>125</v>
      </c>
      <c r="BY21" t="s">
        <v>80</v>
      </c>
      <c r="BZ21" s="56">
        <v>46177</v>
      </c>
      <c r="CA21">
        <v>1</v>
      </c>
      <c r="CB21">
        <v>1</v>
      </c>
      <c r="CD21">
        <v>1</v>
      </c>
      <c r="CF21" s="79">
        <v>9.2592592592592588E-5</v>
      </c>
      <c r="CG21" s="79">
        <v>9.2592592592592588E-5</v>
      </c>
      <c r="CH21" s="79">
        <v>0.26836805555555554</v>
      </c>
      <c r="CI21" s="79">
        <v>7.1354166666666663E-2</v>
      </c>
      <c r="CJ21">
        <v>122</v>
      </c>
      <c r="CK21">
        <v>187</v>
      </c>
      <c r="CL21">
        <v>12</v>
      </c>
      <c r="CM21">
        <v>1.5</v>
      </c>
      <c r="CN21">
        <v>17504</v>
      </c>
      <c r="CO21" s="1">
        <v>9.8400000000000001E-2</v>
      </c>
      <c r="CQ21" s="1"/>
      <c r="CU21" s="1"/>
      <c r="CV21" s="1"/>
      <c r="CW21">
        <v>84</v>
      </c>
    </row>
    <row r="22" spans="1:102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22" s="34" cm="1">
        <f t="array" ref="C22">_xlfn.XLOOKUP(1,(TablaMeta[CONCAT]=$M$3&amp;$N$3&amp;D1_MAYO_2026[[#This Row],[SUPER]])*(TablaMeta[SEGG]=D1_MAYO_2026[[#This Row],[SEGMENTO]]),TablaMeta[Meta_Asesor])</f>
        <v>40500</v>
      </c>
      <c r="D22" s="35">
        <f>IF(D1_MAYO_2026[[#This Row],[RECUPERO]]="VACACIONES","VACACIONES",IFERROR(D1_MAYO_2026[[#This Row],[RECUPERO]]/D1_MAYO_2026[[#This Row],[META]],""))</f>
        <v>0.19753086419753085</v>
      </c>
      <c r="E22" s="35" t="str">
        <f>D1_MAYO_2026[[#This Row],[SUPER]]</f>
        <v>KENNETH</v>
      </c>
      <c r="F22" t="s">
        <v>105</v>
      </c>
      <c r="G22" s="3">
        <v>8000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DATA_MAYO_2026[[#This Row],[RECUPERO]]/DATA_MAYO_2026[[#This Row],[META]]</f>
        <v>0.30839506172839504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IFERROR(VLOOKUP(DATA_MAYO_2026[[#This Row],[ASER_]],$B:$G,4,0),"")</f>
        <v>KENNETH</v>
      </c>
      <c r="P22" s="6">
        <f>VLOOKUP(DATA_MAYO_2026[[#This Row],[ASER_]],D1_MAYO_2026[[ASESOR_CRR]:[RECUPERO]],6,0)</f>
        <v>12490</v>
      </c>
      <c r="Q22" s="6">
        <f>VLOOKUP(DATA_MAYO_2026[[#This Row],[ASER_]],D1_MAYO_2026[[ASESOR_CRR]:[META]],2,0)</f>
        <v>40500</v>
      </c>
      <c r="R22" t="s">
        <v>97</v>
      </c>
      <c r="S22">
        <v>2725</v>
      </c>
      <c r="T22">
        <v>5000</v>
      </c>
      <c r="U22">
        <v>4285</v>
      </c>
      <c r="V22">
        <v>0</v>
      </c>
      <c r="W22">
        <v>480</v>
      </c>
      <c r="X22">
        <v>0</v>
      </c>
      <c r="AN22" s="55"/>
      <c r="AT22" s="47"/>
      <c r="BH22" s="47"/>
      <c r="BI22" s="45"/>
      <c r="BL22" s="45"/>
      <c r="BW22" t="s">
        <v>639</v>
      </c>
      <c r="BX22" t="s">
        <v>125</v>
      </c>
      <c r="BY22" t="s">
        <v>495</v>
      </c>
      <c r="BZ22" s="56">
        <v>46176</v>
      </c>
      <c r="CA22">
        <v>1</v>
      </c>
      <c r="CB22">
        <v>1</v>
      </c>
      <c r="CD22">
        <v>1</v>
      </c>
      <c r="CF22" s="79">
        <v>2.6041666666666665E-3</v>
      </c>
      <c r="CG22" s="79">
        <v>2.6041666666666665E-3</v>
      </c>
      <c r="CH22" s="79">
        <v>0.30344907407407407</v>
      </c>
      <c r="CI22" s="79">
        <v>0.10856481481481481</v>
      </c>
      <c r="CJ22">
        <v>107</v>
      </c>
      <c r="CK22">
        <v>227</v>
      </c>
      <c r="CL22">
        <v>19</v>
      </c>
      <c r="CM22">
        <v>2.0526315789999998</v>
      </c>
      <c r="CN22">
        <v>37731</v>
      </c>
      <c r="CO22" s="1">
        <v>0.17760000000000001</v>
      </c>
      <c r="CP22">
        <v>3</v>
      </c>
      <c r="CQ22" s="1">
        <v>0.15790000000000001</v>
      </c>
      <c r="CR22">
        <v>5300</v>
      </c>
      <c r="CS22">
        <v>1767</v>
      </c>
      <c r="CT22">
        <v>1100</v>
      </c>
      <c r="CU22" s="1">
        <v>0.20749999999999999</v>
      </c>
      <c r="CV22" s="1"/>
      <c r="CW22">
        <v>88</v>
      </c>
      <c r="CX22">
        <v>1100</v>
      </c>
    </row>
    <row r="23" spans="1:102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23" s="34" cm="1">
        <f t="array" ref="C23">_xlfn.XLOOKUP(1,(TablaMeta[CONCAT]=$M$3&amp;$N$3&amp;D1_MAYO_2026[[#This Row],[SUPER]])*(TablaMeta[SEGG]=D1_MAYO_2026[[#This Row],[SEGMENTO]]),TablaMeta[Meta_Asesor])</f>
        <v>40500</v>
      </c>
      <c r="D23" s="35">
        <f>IF(D1_MAYO_2026[[#This Row],[RECUPERO]]="VACACIONES","VACACIONES",IFERROR(D1_MAYO_2026[[#This Row],[RECUPERO]]/D1_MAYO_2026[[#This Row],[META]],""))</f>
        <v>0.16641975308641976</v>
      </c>
      <c r="E23" s="35" t="str">
        <f>D1_MAYO_2026[[#This Row],[SUPER]]</f>
        <v>KENNETH</v>
      </c>
      <c r="F23" t="s">
        <v>35</v>
      </c>
      <c r="G23" s="3">
        <v>6740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DATA_MAYO_2026[[#This Row],[RECUPERO]]/DATA_MAYO_2026[[#This Row],[META]]</f>
        <v>0.19753086419753085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IFERROR(VLOOKUP(DATA_MAYO_2026[[#This Row],[ASER_]],$B:$G,4,0),"")</f>
        <v>KENNETH</v>
      </c>
      <c r="P23" s="6">
        <f>VLOOKUP(DATA_MAYO_2026[[#This Row],[ASER_]],D1_MAYO_2026[[ASESOR_CRR]:[RECUPERO]],6,0)</f>
        <v>8000</v>
      </c>
      <c r="Q23" s="6">
        <f>VLOOKUP(DATA_MAYO_2026[[#This Row],[ASER_]],D1_MAYO_2026[[ASESOR_CRR]:[META]],2,0)</f>
        <v>40500</v>
      </c>
      <c r="R23" t="s">
        <v>105</v>
      </c>
      <c r="S23">
        <v>0</v>
      </c>
      <c r="T23">
        <v>4000</v>
      </c>
      <c r="U23">
        <v>0</v>
      </c>
      <c r="V23">
        <v>0</v>
      </c>
      <c r="W23">
        <v>3500</v>
      </c>
      <c r="X23">
        <v>500</v>
      </c>
      <c r="AN23" s="55"/>
      <c r="BH23" s="45"/>
      <c r="BW23" t="s">
        <v>639</v>
      </c>
      <c r="BX23" t="s">
        <v>125</v>
      </c>
      <c r="BY23" t="s">
        <v>495</v>
      </c>
      <c r="BZ23" s="56">
        <v>46177</v>
      </c>
      <c r="CA23">
        <v>1</v>
      </c>
      <c r="CB23">
        <v>1</v>
      </c>
      <c r="CD23">
        <v>1</v>
      </c>
      <c r="CF23" s="79">
        <v>0</v>
      </c>
      <c r="CG23" s="79">
        <v>0</v>
      </c>
      <c r="CH23" s="79">
        <v>0.24482638888888889</v>
      </c>
      <c r="CI23" s="79">
        <v>0.10802083333333333</v>
      </c>
      <c r="CJ23">
        <v>99</v>
      </c>
      <c r="CK23">
        <v>253</v>
      </c>
      <c r="CL23">
        <v>19</v>
      </c>
      <c r="CM23">
        <v>1.684210526</v>
      </c>
      <c r="CN23">
        <v>33307</v>
      </c>
      <c r="CO23" s="1">
        <v>0.19189999999999999</v>
      </c>
      <c r="CQ23" s="1"/>
      <c r="CU23" s="1"/>
      <c r="CV23" s="1"/>
      <c r="CW23">
        <v>84</v>
      </c>
    </row>
    <row r="24" spans="1:102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24" s="34" cm="1">
        <f t="array" ref="C24">_xlfn.XLOOKUP(1,(TablaMeta[CONCAT]=$M$3&amp;$N$3&amp;D1_MAYO_2026[[#This Row],[SUPER]])*(TablaMeta[SEGG]=D1_MAYO_2026[[#This Row],[SEGMENTO]]),TablaMeta[Meta_Asesor])</f>
        <v>40500</v>
      </c>
      <c r="D24" s="35">
        <f>IF(D1_MAYO_2026[[#This Row],[RECUPERO]]="VACACIONES","VACACIONES",IFERROR(D1_MAYO_2026[[#This Row],[RECUPERO]]/D1_MAYO_2026[[#This Row],[META]],""))</f>
        <v>5.6296296296296296E-2</v>
      </c>
      <c r="E24" s="35" t="str">
        <f>D1_MAYO_2026[[#This Row],[SUPER]]</f>
        <v>KENNETH</v>
      </c>
      <c r="F24" t="s">
        <v>38</v>
      </c>
      <c r="G24" s="3">
        <v>2280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DATA_MAYO_2026[[#This Row],[RECUPERO]]/DATA_MAYO_2026[[#This Row],[META]]</f>
        <v>0.23950617283950618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IFERROR(VLOOKUP(DATA_MAYO_2026[[#This Row],[ASER_]],$B:$G,4,0),"")</f>
        <v>KENNETH</v>
      </c>
      <c r="P24" s="6">
        <f>VLOOKUP(DATA_MAYO_2026[[#This Row],[ASER_]],D1_MAYO_2026[[ASESOR_CRR]:[RECUPERO]],6,0)</f>
        <v>9700</v>
      </c>
      <c r="Q24" s="6">
        <f>VLOOKUP(DATA_MAYO_2026[[#This Row],[ASER_]],D1_MAYO_2026[[ASESOR_CRR]:[META]],2,0)</f>
        <v>40500</v>
      </c>
      <c r="R24" t="s">
        <v>11</v>
      </c>
      <c r="S24">
        <v>0</v>
      </c>
      <c r="T24">
        <v>4500</v>
      </c>
      <c r="U24">
        <v>0</v>
      </c>
      <c r="V24">
        <v>2700</v>
      </c>
      <c r="W24">
        <v>0</v>
      </c>
      <c r="X24">
        <v>2500</v>
      </c>
      <c r="AN24" s="55"/>
      <c r="BL24" s="45"/>
      <c r="BW24" t="s">
        <v>639</v>
      </c>
      <c r="BX24" t="s">
        <v>125</v>
      </c>
      <c r="BY24" t="s">
        <v>495</v>
      </c>
      <c r="BZ24" s="56">
        <v>46178</v>
      </c>
      <c r="CA24">
        <v>1</v>
      </c>
      <c r="CB24">
        <v>1</v>
      </c>
      <c r="CD24">
        <v>1</v>
      </c>
      <c r="CF24" s="79">
        <v>6.5972222222222224E-4</v>
      </c>
      <c r="CG24" s="79">
        <v>6.5972222222222224E-4</v>
      </c>
      <c r="CH24" s="79">
        <v>0.14416666666666667</v>
      </c>
      <c r="CI24" s="79">
        <v>4.8692129629629627E-2</v>
      </c>
      <c r="CJ24">
        <v>39</v>
      </c>
      <c r="CK24">
        <v>109</v>
      </c>
      <c r="CL24">
        <v>8</v>
      </c>
      <c r="CM24">
        <v>1.375</v>
      </c>
      <c r="CN24">
        <v>36022</v>
      </c>
      <c r="CO24" s="1">
        <v>0.2051</v>
      </c>
      <c r="CQ24" s="1"/>
      <c r="CU24" s="1"/>
      <c r="CV24" s="1"/>
      <c r="CW24">
        <v>100</v>
      </c>
    </row>
    <row r="25" spans="1:102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25" s="34" cm="1">
        <f t="array" ref="C25">_xlfn.XLOOKUP(1,(TablaMeta[CONCAT]=$M$3&amp;$N$3&amp;D1_MAYO_2026[[#This Row],[SUPER]])*(TablaMeta[SEGG]=D1_MAYO_2026[[#This Row],[SEGMENTO]]),TablaMeta[Meta_Asesor])</f>
        <v>67500</v>
      </c>
      <c r="D25" s="35">
        <f>IF(D1_MAYO_2026[[#This Row],[RECUPERO]]="VACACIONES","VACACIONES",IFERROR(D1_MAYO_2026[[#This Row],[RECUPERO]]/D1_MAYO_2026[[#This Row],[META]],""))</f>
        <v>0.33585185185185185</v>
      </c>
      <c r="E25" s="35" t="str">
        <f>D1_MAYO_2026[[#This Row],[SUPER]]</f>
        <v>JORGE</v>
      </c>
      <c r="F25" t="s">
        <v>13</v>
      </c>
      <c r="G25" s="3">
        <v>22670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DATA_MAYO_2026[[#This Row],[RECUPERO]]/DATA_MAYO_2026[[#This Row],[META]]</f>
        <v>0.53333333333333333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IFERROR(VLOOKUP(DATA_MAYO_2026[[#This Row],[ASER_]],$B:$G,4,0),"")</f>
        <v>KENNETH</v>
      </c>
      <c r="P25" s="6">
        <f>VLOOKUP(DATA_MAYO_2026[[#This Row],[ASER_]],D1_MAYO_2026[[ASESOR_CRR]:[RECUPERO]],6,0)</f>
        <v>21600</v>
      </c>
      <c r="Q25" s="6">
        <f>VLOOKUP(DATA_MAYO_2026[[#This Row],[ASER_]],D1_MAYO_2026[[ASESOR_CRR]:[META]],2,0)</f>
        <v>40500</v>
      </c>
      <c r="R25" t="s">
        <v>19</v>
      </c>
      <c r="S25" s="45">
        <v>0</v>
      </c>
      <c r="T25">
        <v>0</v>
      </c>
      <c r="U25">
        <v>300</v>
      </c>
      <c r="V25">
        <v>0</v>
      </c>
      <c r="W25">
        <v>300</v>
      </c>
      <c r="X25">
        <v>21000</v>
      </c>
      <c r="AN25" s="55"/>
      <c r="BW25" t="s">
        <v>639</v>
      </c>
      <c r="BX25" t="s">
        <v>125</v>
      </c>
      <c r="BY25" t="s">
        <v>72</v>
      </c>
      <c r="BZ25" s="56">
        <v>46174</v>
      </c>
      <c r="CA25">
        <v>1</v>
      </c>
      <c r="CB25">
        <v>1</v>
      </c>
      <c r="CD25">
        <v>1</v>
      </c>
      <c r="CF25" s="79">
        <v>3.4722222222222222E-5</v>
      </c>
      <c r="CG25" s="79">
        <v>3.4722222222222222E-5</v>
      </c>
      <c r="CH25" s="79">
        <v>0.25590277777777776</v>
      </c>
      <c r="CI25" s="79">
        <v>5.8749999999999997E-2</v>
      </c>
      <c r="CJ25">
        <v>200</v>
      </c>
      <c r="CK25">
        <v>342</v>
      </c>
      <c r="CL25">
        <v>46</v>
      </c>
      <c r="CM25">
        <v>1.6521739129999999</v>
      </c>
      <c r="CN25">
        <v>27985</v>
      </c>
      <c r="CO25" s="1">
        <v>0.23</v>
      </c>
      <c r="CP25">
        <v>6</v>
      </c>
      <c r="CQ25" s="1">
        <v>0.13039999999999999</v>
      </c>
      <c r="CR25">
        <v>2845</v>
      </c>
      <c r="CS25">
        <v>474</v>
      </c>
      <c r="CU25" s="1"/>
      <c r="CV25" s="1"/>
      <c r="CW25">
        <v>64</v>
      </c>
    </row>
    <row r="26" spans="1:102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26" s="34" cm="1">
        <f t="array" ref="C26">_xlfn.XLOOKUP(1,(TablaMeta[CONCAT]=$M$3&amp;$N$3&amp;D1_MAYO_2026[[#This Row],[SUPER]])*(TablaMeta[SEGG]=D1_MAYO_2026[[#This Row],[SEGMENTO]]),TablaMeta[Meta_Asesor])</f>
        <v>67500</v>
      </c>
      <c r="D26" s="35">
        <f>IF(D1_MAYO_2026[[#This Row],[RECUPERO]]="VACACIONES","VACACIONES",IFERROR(D1_MAYO_2026[[#This Row],[RECUPERO]]/D1_MAYO_2026[[#This Row],[META]],""))</f>
        <v>0.19145185185185185</v>
      </c>
      <c r="E26" s="35" t="str">
        <f>D1_MAYO_2026[[#This Row],[SUPER]]</f>
        <v>JORGE</v>
      </c>
      <c r="F26" t="s">
        <v>25</v>
      </c>
      <c r="G26" s="3">
        <v>12923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DATA_MAYO_2026[[#This Row],[RECUPERO]]/DATA_MAYO_2026[[#This Row],[META]]</f>
        <v>0.44098765432098763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IFERROR(VLOOKUP(DATA_MAYO_2026[[#This Row],[ASER_]],$B:$G,4,0),"")</f>
        <v>KENNETH</v>
      </c>
      <c r="P26" s="6">
        <f>VLOOKUP(DATA_MAYO_2026[[#This Row],[ASER_]],D1_MAYO_2026[[ASESOR_CRR]:[RECUPERO]],6,0)</f>
        <v>17860</v>
      </c>
      <c r="Q26" s="6">
        <f>VLOOKUP(DATA_MAYO_2026[[#This Row],[ASER_]],D1_MAYO_2026[[ASESOR_CRR]:[META]],2,0)</f>
        <v>40500</v>
      </c>
      <c r="R26" t="s">
        <v>34</v>
      </c>
      <c r="S26" s="45">
        <v>0</v>
      </c>
      <c r="T26">
        <v>6000</v>
      </c>
      <c r="U26">
        <v>910</v>
      </c>
      <c r="V26">
        <v>0</v>
      </c>
      <c r="W26">
        <v>8850</v>
      </c>
      <c r="X26">
        <v>2100</v>
      </c>
      <c r="AN26" s="55"/>
      <c r="BW26" t="s">
        <v>639</v>
      </c>
      <c r="BX26" t="s">
        <v>125</v>
      </c>
      <c r="BY26" t="s">
        <v>72</v>
      </c>
      <c r="BZ26" s="56">
        <v>46176</v>
      </c>
      <c r="CA26">
        <v>1</v>
      </c>
      <c r="CB26">
        <v>1</v>
      </c>
      <c r="CD26">
        <v>1</v>
      </c>
      <c r="CF26" s="79">
        <v>1.9675925925925926E-4</v>
      </c>
      <c r="CG26" s="79">
        <v>1.9675925925925926E-4</v>
      </c>
      <c r="CH26" s="79">
        <v>0.22040509259259258</v>
      </c>
      <c r="CI26" s="79">
        <v>0.16793981481481482</v>
      </c>
      <c r="CJ26">
        <v>173</v>
      </c>
      <c r="CK26">
        <v>423</v>
      </c>
      <c r="CL26">
        <v>25</v>
      </c>
      <c r="CM26">
        <v>1.96</v>
      </c>
      <c r="CN26">
        <v>26709</v>
      </c>
      <c r="CO26" s="1">
        <v>0.14449999999999999</v>
      </c>
      <c r="CP26">
        <v>3</v>
      </c>
      <c r="CQ26" s="1">
        <v>0.12</v>
      </c>
      <c r="CR26">
        <v>5750</v>
      </c>
      <c r="CS26">
        <v>1917</v>
      </c>
      <c r="CT26">
        <v>2000</v>
      </c>
      <c r="CU26" s="1">
        <v>0.3478</v>
      </c>
      <c r="CV26" s="1">
        <v>7.5600000000000001E-2</v>
      </c>
      <c r="CW26">
        <v>84</v>
      </c>
      <c r="CX26">
        <v>2000</v>
      </c>
    </row>
    <row r="27" spans="1:102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27" s="34" cm="1">
        <f t="array" ref="C27">_xlfn.XLOOKUP(1,(TablaMeta[CONCAT]=$M$3&amp;$N$3&amp;D1_MAYO_2026[[#This Row],[SUPER]])*(TablaMeta[SEGG]=D1_MAYO_2026[[#This Row],[SEGMENTO]]),TablaMeta[Meta_Asesor])</f>
        <v>67500</v>
      </c>
      <c r="D27" s="35">
        <f>IF(D1_MAYO_2026[[#This Row],[RECUPERO]]="VACACIONES","VACACIONES",IFERROR(D1_MAYO_2026[[#This Row],[RECUPERO]]/D1_MAYO_2026[[#This Row],[META]],""))</f>
        <v>0.11851851851851852</v>
      </c>
      <c r="E27" s="35" t="str">
        <f>D1_MAYO_2026[[#This Row],[SUPER]]</f>
        <v>JORGE</v>
      </c>
      <c r="F27" t="s">
        <v>10</v>
      </c>
      <c r="G27" s="3">
        <v>8000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DATA_MAYO_2026[[#This Row],[RECUPERO]]/DATA_MAYO_2026[[#This Row],[META]]</f>
        <v>4.4207407407407411E-2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IFERROR(VLOOKUP(DATA_MAYO_2026[[#This Row],[ASER_]],$B:$G,4,0),"")</f>
        <v>JORGE</v>
      </c>
      <c r="P27" s="6">
        <f>VLOOKUP(DATA_MAYO_2026[[#This Row],[ASER_]],D1_MAYO_2026[[ASESOR_CRR]:[RECUPERO]],6,0)</f>
        <v>2984</v>
      </c>
      <c r="Q27" s="6">
        <f>VLOOKUP(DATA_MAYO_2026[[#This Row],[ASER_]],D1_MAYO_2026[[ASESOR_CRR]:[META]],2,0)</f>
        <v>67500</v>
      </c>
      <c r="R27" t="s">
        <v>76</v>
      </c>
      <c r="S27">
        <v>0</v>
      </c>
      <c r="T27">
        <v>1034</v>
      </c>
      <c r="U27">
        <v>0</v>
      </c>
      <c r="V27">
        <v>0</v>
      </c>
      <c r="W27">
        <v>1950</v>
      </c>
      <c r="X27">
        <v>0</v>
      </c>
      <c r="AN27" s="55"/>
      <c r="BW27" t="s">
        <v>639</v>
      </c>
      <c r="BX27" t="s">
        <v>125</v>
      </c>
      <c r="BY27" t="s">
        <v>72</v>
      </c>
      <c r="BZ27" s="56">
        <v>46177</v>
      </c>
      <c r="CA27">
        <v>1</v>
      </c>
      <c r="CB27">
        <v>1</v>
      </c>
      <c r="CD27">
        <v>1</v>
      </c>
      <c r="CF27" s="79">
        <v>1.1574074074074075E-4</v>
      </c>
      <c r="CG27" s="79">
        <v>1.1574074074074075E-4</v>
      </c>
      <c r="CH27" s="79">
        <v>0.19226851851851851</v>
      </c>
      <c r="CI27" s="79">
        <v>0.13805555555555554</v>
      </c>
      <c r="CJ27">
        <v>147</v>
      </c>
      <c r="CK27">
        <v>319</v>
      </c>
      <c r="CL27">
        <v>27</v>
      </c>
      <c r="CM27">
        <v>1.703703704</v>
      </c>
      <c r="CN27">
        <v>31247</v>
      </c>
      <c r="CO27" s="1">
        <v>0.1837</v>
      </c>
      <c r="CQ27" s="1"/>
      <c r="CU27" s="1"/>
      <c r="CV27" s="1"/>
      <c r="CW27">
        <v>84</v>
      </c>
    </row>
    <row r="28" spans="1:102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28" s="34" cm="1">
        <f t="array" ref="C28">_xlfn.XLOOKUP(1,(TablaMeta[CONCAT]=$M$3&amp;$N$3&amp;D1_MAYO_2026[[#This Row],[SUPER]])*(TablaMeta[SEGG]=D1_MAYO_2026[[#This Row],[SEGMENTO]]),TablaMeta[Meta_Asesor])</f>
        <v>67500</v>
      </c>
      <c r="D28" s="35">
        <f>IF(D1_MAYO_2026[[#This Row],[RECUPERO]]="VACACIONES","VACACIONES",IFERROR(D1_MAYO_2026[[#This Row],[RECUPERO]]/D1_MAYO_2026[[#This Row],[META]],""))</f>
        <v>7.0088888888888895E-2</v>
      </c>
      <c r="E28" s="35" t="str">
        <f>D1_MAYO_2026[[#This Row],[SUPER]]</f>
        <v>JORGE</v>
      </c>
      <c r="F28" t="s">
        <v>65</v>
      </c>
      <c r="G28" s="3">
        <v>4731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DATA_MAYO_2026[[#This Row],[RECUPERO]]/DATA_MAYO_2026[[#This Row],[META]]</f>
        <v>3.4222222222222223E-2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IFERROR(VLOOKUP(DATA_MAYO_2026[[#This Row],[ASER_]],$B:$G,4,0),"")</f>
        <v>JORGE</v>
      </c>
      <c r="P28" s="6">
        <f>VLOOKUP(DATA_MAYO_2026[[#This Row],[ASER_]],D1_MAYO_2026[[ASESOR_CRR]:[RECUPERO]],6,0)</f>
        <v>2310</v>
      </c>
      <c r="Q28" s="6">
        <f>VLOOKUP(DATA_MAYO_2026[[#This Row],[ASER_]],D1_MAYO_2026[[ASESOR_CRR]:[META]],2,0)</f>
        <v>67500</v>
      </c>
      <c r="R28" t="s">
        <v>15</v>
      </c>
      <c r="S28">
        <v>0</v>
      </c>
      <c r="T28">
        <v>0</v>
      </c>
      <c r="U28">
        <v>0</v>
      </c>
      <c r="V28">
        <v>2100</v>
      </c>
      <c r="W28">
        <v>210</v>
      </c>
      <c r="X28">
        <v>0</v>
      </c>
      <c r="AN28" s="55"/>
      <c r="BW28" t="s">
        <v>639</v>
      </c>
      <c r="BX28" t="s">
        <v>125</v>
      </c>
      <c r="BY28" t="s">
        <v>72</v>
      </c>
      <c r="BZ28" s="56">
        <v>46178</v>
      </c>
      <c r="CA28">
        <v>1</v>
      </c>
      <c r="CB28">
        <v>1</v>
      </c>
      <c r="CD28">
        <v>1</v>
      </c>
      <c r="CF28" s="79">
        <v>8.1018518518518516E-5</v>
      </c>
      <c r="CG28" s="79">
        <v>8.1018518518518516E-5</v>
      </c>
      <c r="CH28" s="79">
        <v>0.1174537037037037</v>
      </c>
      <c r="CI28" s="79">
        <v>8.3055555555555549E-2</v>
      </c>
      <c r="CJ28">
        <v>32</v>
      </c>
      <c r="CK28">
        <v>80</v>
      </c>
      <c r="CL28">
        <v>6</v>
      </c>
      <c r="CM28">
        <v>1</v>
      </c>
      <c r="CN28">
        <v>18014</v>
      </c>
      <c r="CO28" s="1">
        <v>0.1875</v>
      </c>
      <c r="CQ28" s="1"/>
      <c r="CU28" s="1"/>
      <c r="CV28" s="1"/>
      <c r="CW28">
        <v>100</v>
      </c>
    </row>
    <row r="29" spans="1:102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29" s="34" cm="1">
        <f t="array" ref="C29">_xlfn.XLOOKUP(1,(TablaMeta[CONCAT]=$M$3&amp;$N$3&amp;D1_MAYO_2026[[#This Row],[SUPER]])*(TablaMeta[SEGG]=D1_MAYO_2026[[#This Row],[SEGMENTO]]),TablaMeta[Meta_Asesor])</f>
        <v>67500</v>
      </c>
      <c r="D29" s="35">
        <f>IF(D1_MAYO_2026[[#This Row],[RECUPERO]]="VACACIONES","VACACIONES",IFERROR(D1_MAYO_2026[[#This Row],[RECUPERO]]/D1_MAYO_2026[[#This Row],[META]],""))</f>
        <v>4.4207407407407411E-2</v>
      </c>
      <c r="E29" s="35" t="str">
        <f>D1_MAYO_2026[[#This Row],[SUPER]]</f>
        <v>JORGE</v>
      </c>
      <c r="F29" t="s">
        <v>76</v>
      </c>
      <c r="G29" s="3">
        <v>2984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DATA_MAYO_2026[[#This Row],[RECUPERO]]/DATA_MAYO_2026[[#This Row],[META]]</f>
        <v>7.0088888888888895E-2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IFERROR(VLOOKUP(DATA_MAYO_2026[[#This Row],[ASER_]],$B:$G,4,0),"")</f>
        <v>JORGE</v>
      </c>
      <c r="P29" s="6">
        <f>VLOOKUP(DATA_MAYO_2026[[#This Row],[ASER_]],D1_MAYO_2026[[ASESOR_CRR]:[RECUPERO]],6,0)</f>
        <v>4731</v>
      </c>
      <c r="Q29" s="6">
        <f>VLOOKUP(DATA_MAYO_2026[[#This Row],[ASER_]],D1_MAYO_2026[[ASESOR_CRR]:[META]],2,0)</f>
        <v>67500</v>
      </c>
      <c r="R29" t="s">
        <v>65</v>
      </c>
      <c r="S29" s="47">
        <v>0</v>
      </c>
      <c r="T29">
        <v>0</v>
      </c>
      <c r="U29" s="45">
        <v>2281</v>
      </c>
      <c r="V29">
        <v>265</v>
      </c>
      <c r="W29">
        <v>2185</v>
      </c>
      <c r="X29">
        <v>0</v>
      </c>
      <c r="AN29" s="55"/>
      <c r="BW29" t="s">
        <v>639</v>
      </c>
      <c r="BX29" t="s">
        <v>125</v>
      </c>
      <c r="BY29" t="s">
        <v>12</v>
      </c>
      <c r="BZ29" s="56">
        <v>46174</v>
      </c>
      <c r="CA29">
        <v>1</v>
      </c>
      <c r="CB29">
        <v>1</v>
      </c>
      <c r="CD29">
        <v>1</v>
      </c>
      <c r="CF29" s="79">
        <v>1.7361111111111112E-4</v>
      </c>
      <c r="CG29" s="79">
        <v>1.7361111111111112E-4</v>
      </c>
      <c r="CH29" s="79">
        <v>0.23979166666666665</v>
      </c>
      <c r="CI29" s="79">
        <v>8.8842592592592598E-2</v>
      </c>
      <c r="CJ29">
        <v>110</v>
      </c>
      <c r="CK29">
        <v>258</v>
      </c>
      <c r="CL29">
        <v>36</v>
      </c>
      <c r="CM29">
        <v>1.6944444439999999</v>
      </c>
      <c r="CN29">
        <v>28855</v>
      </c>
      <c r="CO29" s="1">
        <v>0.32729999999999998</v>
      </c>
      <c r="CP29">
        <v>7</v>
      </c>
      <c r="CQ29" s="1">
        <v>0.19439999999999999</v>
      </c>
      <c r="CR29">
        <v>3369</v>
      </c>
      <c r="CS29">
        <v>481</v>
      </c>
      <c r="CT29">
        <v>300</v>
      </c>
      <c r="CU29" s="1">
        <v>8.8999999999999996E-2</v>
      </c>
      <c r="CV29" s="1"/>
      <c r="CW29">
        <v>82</v>
      </c>
      <c r="CX29">
        <v>300</v>
      </c>
    </row>
    <row r="30" spans="1:102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30" s="34" cm="1">
        <f t="array" ref="C30">_xlfn.XLOOKUP(1,(TablaMeta[CONCAT]=$M$3&amp;$N$3&amp;D1_MAYO_2026[[#This Row],[SUPER]])*(TablaMeta[SEGG]=D1_MAYO_2026[[#This Row],[SEGMENTO]]),TablaMeta[Meta_Asesor])</f>
        <v>67500</v>
      </c>
      <c r="D30" s="35">
        <f>IF(D1_MAYO_2026[[#This Row],[RECUPERO]]="VACACIONES","VACACIONES",IFERROR(D1_MAYO_2026[[#This Row],[RECUPERO]]/D1_MAYO_2026[[#This Row],[META]],""))</f>
        <v>3.4222222222222223E-2</v>
      </c>
      <c r="E30" s="35" t="str">
        <f>D1_MAYO_2026[[#This Row],[SUPER]]</f>
        <v>JORGE</v>
      </c>
      <c r="F30" t="s">
        <v>15</v>
      </c>
      <c r="G30" s="3">
        <v>2310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DATA_MAYO_2026[[#This Row],[RECUPERO]]/DATA_MAYO_2026[[#This Row],[META]]</f>
        <v>0.11851851851851852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IFERROR(VLOOKUP(DATA_MAYO_2026[[#This Row],[ASER_]],$B:$G,4,0),"")</f>
        <v>JORGE</v>
      </c>
      <c r="P30" s="6">
        <f>VLOOKUP(DATA_MAYO_2026[[#This Row],[ASER_]],D1_MAYO_2026[[ASESOR_CRR]:[RECUPERO]],6,0)</f>
        <v>8000</v>
      </c>
      <c r="Q30" s="6">
        <f>VLOOKUP(DATA_MAYO_2026[[#This Row],[ASER_]],D1_MAYO_2026[[ASESOR_CRR]:[META]],2,0)</f>
        <v>67500</v>
      </c>
      <c r="R30" t="s">
        <v>10</v>
      </c>
      <c r="S30" s="47">
        <v>0</v>
      </c>
      <c r="T30">
        <v>0</v>
      </c>
      <c r="U30">
        <v>0</v>
      </c>
      <c r="V30">
        <v>8000</v>
      </c>
      <c r="W30">
        <v>0</v>
      </c>
      <c r="X30">
        <v>0</v>
      </c>
      <c r="AN30" s="55"/>
      <c r="BW30" t="s">
        <v>639</v>
      </c>
      <c r="BX30" t="s">
        <v>125</v>
      </c>
      <c r="BY30" t="s">
        <v>12</v>
      </c>
      <c r="BZ30" s="56">
        <v>46175</v>
      </c>
      <c r="CA30">
        <v>1</v>
      </c>
      <c r="CB30">
        <v>1</v>
      </c>
      <c r="CD30">
        <v>1</v>
      </c>
      <c r="CF30" s="79">
        <v>4.5138888888888887E-4</v>
      </c>
      <c r="CG30" s="79">
        <v>4.5138888888888887E-4</v>
      </c>
      <c r="CH30" s="79">
        <v>0.20879629629629629</v>
      </c>
      <c r="CI30" s="79">
        <v>0.10247685185185185</v>
      </c>
      <c r="CJ30">
        <v>93</v>
      </c>
      <c r="CK30">
        <v>199</v>
      </c>
      <c r="CL30">
        <v>29</v>
      </c>
      <c r="CM30">
        <v>1.448275862</v>
      </c>
      <c r="CN30">
        <v>29718</v>
      </c>
      <c r="CO30" s="1">
        <v>0.31180000000000002</v>
      </c>
      <c r="CQ30" s="1"/>
      <c r="CU30" s="1"/>
      <c r="CV30" s="1"/>
      <c r="CW30">
        <v>84</v>
      </c>
    </row>
    <row r="31" spans="1:102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31" s="34" cm="1">
        <f t="array" ref="C31">_xlfn.XLOOKUP(1,(TablaMeta[CONCAT]=$M$3&amp;$N$3&amp;D1_MAYO_2026[[#This Row],[SUPER]])*(TablaMeta[SEGG]=D1_MAYO_2026[[#This Row],[SEGMENTO]]),TablaMeta[Meta_Asesor])</f>
        <v>67500</v>
      </c>
      <c r="D31" s="35">
        <f>IF(D1_MAYO_2026[[#This Row],[RECUPERO]]="VACACIONES","VACACIONES",IFERROR(D1_MAYO_2026[[#This Row],[RECUPERO]]/D1_MAYO_2026[[#This Row],[META]],""))</f>
        <v>5.185185185185185E-3</v>
      </c>
      <c r="E31" s="35" t="str">
        <f>D1_MAYO_2026[[#This Row],[SUPER]]</f>
        <v>JORGE</v>
      </c>
      <c r="F31" t="s">
        <v>24</v>
      </c>
      <c r="G31" s="3">
        <v>350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DATA_MAYO_2026[[#This Row],[RECUPERO]]/DATA_MAYO_2026[[#This Row],[META]]</f>
        <v>5.185185185185185E-3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IFERROR(VLOOKUP(DATA_MAYO_2026[[#This Row],[ASER_]],$B:$G,4,0),"")</f>
        <v>JORGE</v>
      </c>
      <c r="P31" s="6">
        <f>VLOOKUP(DATA_MAYO_2026[[#This Row],[ASER_]],D1_MAYO_2026[[ASESOR_CRR]:[RECUPERO]],6,0)</f>
        <v>350</v>
      </c>
      <c r="Q31" s="6">
        <f>VLOOKUP(DATA_MAYO_2026[[#This Row],[ASER_]],D1_MAYO_2026[[ASESOR_CRR]:[META]],2,0)</f>
        <v>67500</v>
      </c>
      <c r="R31" t="s">
        <v>24</v>
      </c>
      <c r="S31" s="47">
        <v>0</v>
      </c>
      <c r="T31">
        <v>0</v>
      </c>
      <c r="U31">
        <v>350</v>
      </c>
      <c r="V31">
        <v>0</v>
      </c>
      <c r="W31">
        <v>0</v>
      </c>
      <c r="X31">
        <v>0</v>
      </c>
      <c r="AN31" s="55"/>
      <c r="BW31" t="s">
        <v>639</v>
      </c>
      <c r="BX31" t="s">
        <v>125</v>
      </c>
      <c r="BY31" t="s">
        <v>12</v>
      </c>
      <c r="BZ31" s="56">
        <v>46177</v>
      </c>
      <c r="CA31">
        <v>1</v>
      </c>
      <c r="CB31">
        <v>1</v>
      </c>
      <c r="CD31">
        <v>1</v>
      </c>
      <c r="CF31" s="79">
        <v>3.4722222222222224E-4</v>
      </c>
      <c r="CG31" s="79">
        <v>3.4722222222222224E-4</v>
      </c>
      <c r="CH31" s="79">
        <v>0.2497337962962963</v>
      </c>
      <c r="CI31" s="79">
        <v>8.9641203703703709E-2</v>
      </c>
      <c r="CJ31">
        <v>89</v>
      </c>
      <c r="CK31">
        <v>210</v>
      </c>
      <c r="CL31">
        <v>24</v>
      </c>
      <c r="CM31">
        <v>1.6666666670000001</v>
      </c>
      <c r="CN31">
        <v>38967</v>
      </c>
      <c r="CO31" s="1">
        <v>0.2697</v>
      </c>
      <c r="CP31">
        <v>1</v>
      </c>
      <c r="CQ31" s="1">
        <v>4.1700000000000001E-2</v>
      </c>
      <c r="CR31">
        <v>870</v>
      </c>
      <c r="CS31">
        <v>870</v>
      </c>
      <c r="CU31" s="1"/>
      <c r="CV31" s="1"/>
      <c r="CW31">
        <v>92</v>
      </c>
    </row>
    <row r="32" spans="1:102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32" s="34" cm="1">
        <f t="array" ref="C32">_xlfn.XLOOKUP(1,(TablaMeta[CONCAT]=$M$3&amp;$N$3&amp;D1_MAYO_2026[[#This Row],[SUPER]])*(TablaMeta[SEGG]=D1_MAYO_2026[[#This Row],[SEGMENTO]]),TablaMeta[Meta_Asesor])</f>
        <v>67500</v>
      </c>
      <c r="D32" s="35">
        <f>IF(D1_MAYO_2026[[#This Row],[RECUPERO]]="VACACIONES","VACACIONES",IFERROR(D1_MAYO_2026[[#This Row],[RECUPERO]]/D1_MAYO_2026[[#This Row],[META]],""))</f>
        <v>0</v>
      </c>
      <c r="E32" s="35" t="str">
        <f>D1_MAYO_2026[[#This Row],[SUPER]]</f>
        <v>JORGE</v>
      </c>
      <c r="F32" t="s">
        <v>81</v>
      </c>
      <c r="G32" s="3">
        <v>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DATA_MAYO_2026[[#This Row],[RECUPERO]]/DATA_MAYO_2026[[#This Row],[META]]</f>
        <v>0.33585185185185185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IFERROR(VLOOKUP(DATA_MAYO_2026[[#This Row],[ASER_]],$B:$G,4,0),"")</f>
        <v>JORGE</v>
      </c>
      <c r="P32" s="6">
        <f>VLOOKUP(DATA_MAYO_2026[[#This Row],[ASER_]],D1_MAYO_2026[[ASESOR_CRR]:[RECUPERO]],6,0)</f>
        <v>22670</v>
      </c>
      <c r="Q32" s="6">
        <f>VLOOKUP(DATA_MAYO_2026[[#This Row],[ASER_]],D1_MAYO_2026[[ASESOR_CRR]:[META]],2,0)</f>
        <v>67500</v>
      </c>
      <c r="R32" t="s">
        <v>13</v>
      </c>
      <c r="S32" s="47">
        <v>5000</v>
      </c>
      <c r="T32">
        <v>7000</v>
      </c>
      <c r="U32">
        <v>2700</v>
      </c>
      <c r="V32">
        <v>0</v>
      </c>
      <c r="W32">
        <v>3000</v>
      </c>
      <c r="X32">
        <v>4970</v>
      </c>
      <c r="AN32" s="55"/>
      <c r="BW32" t="s">
        <v>639</v>
      </c>
      <c r="BX32" t="s">
        <v>125</v>
      </c>
      <c r="BY32" t="s">
        <v>12</v>
      </c>
      <c r="BZ32" s="56">
        <v>46178</v>
      </c>
      <c r="CA32">
        <v>1</v>
      </c>
      <c r="CB32">
        <v>1</v>
      </c>
      <c r="CD32">
        <v>1</v>
      </c>
      <c r="CF32" s="79">
        <v>2.5462962962962961E-4</v>
      </c>
      <c r="CG32" s="79">
        <v>2.5462962962962961E-4</v>
      </c>
      <c r="CH32" s="79">
        <v>0.12479166666666666</v>
      </c>
      <c r="CI32" s="79">
        <v>6.5462962962962959E-2</v>
      </c>
      <c r="CJ32">
        <v>23</v>
      </c>
      <c r="CK32">
        <v>44</v>
      </c>
      <c r="CL32">
        <v>13</v>
      </c>
      <c r="CM32">
        <v>1.076923077</v>
      </c>
      <c r="CN32">
        <v>15138</v>
      </c>
      <c r="CO32" s="1">
        <v>0.56520000000000004</v>
      </c>
      <c r="CQ32" s="1"/>
      <c r="CU32" s="1"/>
      <c r="CV32" s="1"/>
      <c r="CW32">
        <v>100</v>
      </c>
    </row>
    <row r="33" spans="1:102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33" s="34" cm="1">
        <f t="array" ref="C33">_xlfn.XLOOKUP(1,(TablaMeta[CONCAT]=$M$3&amp;$N$3&amp;D1_MAYO_2026[[#This Row],[SUPER]])*(TablaMeta[SEGG]=D1_MAYO_2026[[#This Row],[SEGMENTO]]),TablaMeta[Meta_Asesor])</f>
        <v>12000</v>
      </c>
      <c r="D33" s="35">
        <f>IF(D1_MAYO_2026[[#This Row],[RECUPERO]]="VACACIONES","VACACIONES",IFERROR(D1_MAYO_2026[[#This Row],[RECUPERO]]/D1_MAYO_2026[[#This Row],[META]],""))</f>
        <v>0.22416666666666665</v>
      </c>
      <c r="E33" s="35" t="str">
        <f>D1_MAYO_2026[[#This Row],[SUPER]]</f>
        <v>LEONOR</v>
      </c>
      <c r="F33" t="s">
        <v>603</v>
      </c>
      <c r="G33" s="3">
        <v>2690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3" s="56"/>
      <c r="M33" s="5">
        <f>DATA_MAYO_2026[[#This Row],[RECUPERO]]/DATA_MAYO_2026[[#This Row],[META]]</f>
        <v>0.19145185185185185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IFERROR(VLOOKUP(DATA_MAYO_2026[[#This Row],[ASER_]],$B:$G,4,0),"")</f>
        <v>JORGE</v>
      </c>
      <c r="P33" s="6">
        <f>VLOOKUP(DATA_MAYO_2026[[#This Row],[ASER_]],D1_MAYO_2026[[ASESOR_CRR]:[RECUPERO]],6,0)</f>
        <v>12923</v>
      </c>
      <c r="Q33" s="6">
        <f>VLOOKUP(DATA_MAYO_2026[[#This Row],[ASER_]],D1_MAYO_2026[[ASESOR_CRR]:[META]],2,0)</f>
        <v>67500</v>
      </c>
      <c r="R33" t="s">
        <v>25</v>
      </c>
      <c r="S33" s="47">
        <v>0</v>
      </c>
      <c r="T33">
        <v>6000</v>
      </c>
      <c r="U33">
        <v>6623</v>
      </c>
      <c r="V33">
        <v>0</v>
      </c>
      <c r="W33">
        <v>0</v>
      </c>
      <c r="X33">
        <v>300</v>
      </c>
      <c r="AB33" s="6"/>
      <c r="AC33" s="6"/>
      <c r="AD33" s="6"/>
      <c r="AE33" s="6"/>
      <c r="AF33" s="6"/>
      <c r="AG33" s="6"/>
      <c r="AH33" s="6"/>
      <c r="AN33" s="55"/>
      <c r="BW33" t="s">
        <v>639</v>
      </c>
      <c r="BX33" t="s">
        <v>125</v>
      </c>
      <c r="BY33" t="s">
        <v>26</v>
      </c>
      <c r="BZ33" s="56">
        <v>46174</v>
      </c>
      <c r="CA33">
        <v>1</v>
      </c>
      <c r="CB33">
        <v>1</v>
      </c>
      <c r="CD33">
        <v>1</v>
      </c>
      <c r="CF33" s="79">
        <v>5.7870370370370373E-5</v>
      </c>
      <c r="CG33" s="79">
        <v>5.7870370370370373E-5</v>
      </c>
      <c r="CH33" s="79">
        <v>0.33280092592592592</v>
      </c>
      <c r="CI33" s="79">
        <v>3.1620370370370368E-2</v>
      </c>
      <c r="CJ33">
        <v>173</v>
      </c>
      <c r="CK33">
        <v>327</v>
      </c>
      <c r="CL33">
        <v>50</v>
      </c>
      <c r="CM33">
        <v>1.9</v>
      </c>
      <c r="CN33">
        <v>21318</v>
      </c>
      <c r="CO33" s="1">
        <v>0.28899999999999998</v>
      </c>
      <c r="CP33">
        <v>7</v>
      </c>
      <c r="CQ33" s="1">
        <v>0.14000000000000001</v>
      </c>
      <c r="CR33">
        <v>2774</v>
      </c>
      <c r="CS33">
        <v>396</v>
      </c>
      <c r="CU33" s="1"/>
      <c r="CV33" s="1"/>
      <c r="CW33">
        <v>68</v>
      </c>
    </row>
    <row r="34" spans="1:102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34" s="34" cm="1">
        <f t="array" ref="C34">_xlfn.XLOOKUP(1,(TablaMeta[CONCAT]=$M$3&amp;$N$3&amp;D1_MAYO_2026[[#This Row],[SUPER]])*(TablaMeta[SEGG]=D1_MAYO_2026[[#This Row],[SEGMENTO]]),TablaMeta[Meta_Asesor])</f>
        <v>12000</v>
      </c>
      <c r="D34" s="35">
        <f>IF(D1_MAYO_2026[[#This Row],[RECUPERO]]="VACACIONES","VACACIONES",IFERROR(D1_MAYO_2026[[#This Row],[RECUPERO]]/D1_MAYO_2026[[#This Row],[META]],""))</f>
        <v>0.13983333333333334</v>
      </c>
      <c r="E34" s="35" t="str">
        <f>D1_MAYO_2026[[#This Row],[SUPER]]</f>
        <v>LEONOR</v>
      </c>
      <c r="F34" t="s">
        <v>631</v>
      </c>
      <c r="G34" s="3">
        <v>1678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4" s="56"/>
      <c r="M34" s="5">
        <f>DATA_MAYO_2026[[#This Row],[RECUPERO]]/DATA_MAYO_2026[[#This Row],[META]]</f>
        <v>0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IFERROR(VLOOKUP(DATA_MAYO_2026[[#This Row],[ASER_]],$B:$G,4,0),"")</f>
        <v>JORGE</v>
      </c>
      <c r="P34" s="6">
        <f>VLOOKUP(DATA_MAYO_2026[[#This Row],[ASER_]],D1_MAYO_2026[[ASESOR_CRR]:[RECUPERO]],6,0)</f>
        <v>0</v>
      </c>
      <c r="Q34" s="6">
        <f>VLOOKUP(DATA_MAYO_2026[[#This Row],[ASER_]],D1_MAYO_2026[[ASESOR_CRR]:[META]],2,0)</f>
        <v>67500</v>
      </c>
      <c r="R34" t="s">
        <v>81</v>
      </c>
      <c r="S34" s="47">
        <v>0</v>
      </c>
      <c r="T34">
        <v>0</v>
      </c>
      <c r="U34">
        <v>0</v>
      </c>
      <c r="V34">
        <v>0</v>
      </c>
      <c r="W34">
        <v>0</v>
      </c>
      <c r="X34">
        <v>0</v>
      </c>
      <c r="AB34" s="6"/>
      <c r="AC34" s="6"/>
      <c r="AD34" s="6"/>
      <c r="AE34" s="6"/>
      <c r="AF34" s="6"/>
      <c r="AG34" s="6"/>
      <c r="AH34" s="6"/>
      <c r="AN34" s="55"/>
      <c r="BW34" t="s">
        <v>639</v>
      </c>
      <c r="BX34" t="s">
        <v>125</v>
      </c>
      <c r="BY34" t="s">
        <v>26</v>
      </c>
      <c r="BZ34" s="56">
        <v>46175</v>
      </c>
      <c r="CA34">
        <v>1</v>
      </c>
      <c r="CB34">
        <v>1</v>
      </c>
      <c r="CD34">
        <v>1</v>
      </c>
      <c r="CF34" s="79">
        <v>1.273148148148148E-4</v>
      </c>
      <c r="CG34" s="79">
        <v>1.273148148148148E-4</v>
      </c>
      <c r="CH34" s="79">
        <v>0.25203703703703706</v>
      </c>
      <c r="CI34" s="79">
        <v>8.385416666666666E-2</v>
      </c>
      <c r="CJ34">
        <v>142</v>
      </c>
      <c r="CK34">
        <v>274</v>
      </c>
      <c r="CL34">
        <v>35</v>
      </c>
      <c r="CM34">
        <v>1.8</v>
      </c>
      <c r="CN34">
        <v>28153</v>
      </c>
      <c r="CO34" s="1">
        <v>0.2465</v>
      </c>
      <c r="CP34">
        <v>1</v>
      </c>
      <c r="CQ34" s="1">
        <v>2.86E-2</v>
      </c>
      <c r="CR34">
        <v>1250</v>
      </c>
      <c r="CS34">
        <v>1250</v>
      </c>
      <c r="CU34" s="1"/>
      <c r="CV34" s="1"/>
      <c r="CW34">
        <v>94</v>
      </c>
    </row>
    <row r="35" spans="1:102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35" s="34" cm="1">
        <f t="array" ref="C35">_xlfn.XLOOKUP(1,(TablaMeta[CONCAT]=$M$3&amp;$N$3&amp;D1_MAYO_2026[[#This Row],[SUPER]])*(TablaMeta[SEGG]=D1_MAYO_2026[[#This Row],[SEGMENTO]]),TablaMeta[Meta_Asesor])</f>
        <v>12000</v>
      </c>
      <c r="D35" s="35">
        <f>IF(D1_MAYO_2026[[#This Row],[RECUPERO]]="VACACIONES","VACACIONES",IFERROR(D1_MAYO_2026[[#This Row],[RECUPERO]]/D1_MAYO_2026[[#This Row],[META]],""))</f>
        <v>0.10916666666666666</v>
      </c>
      <c r="E35" s="35" t="str">
        <f>D1_MAYO_2026[[#This Row],[SUPER]]</f>
        <v>LEONOR</v>
      </c>
      <c r="F35" t="s">
        <v>637</v>
      </c>
      <c r="G35" s="3">
        <v>1310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5" s="56"/>
      <c r="M35" s="5">
        <f>DATA_MAYO_2026[[#This Row],[RECUPERO]]/DATA_MAYO_2026[[#This Row],[META]]</f>
        <v>0.06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IFERROR(VLOOKUP(DATA_MAYO_2026[[#This Row],[ASER_]],$B:$G,4,0),"")</f>
        <v>LEONOR</v>
      </c>
      <c r="P35" s="6">
        <f>VLOOKUP(DATA_MAYO_2026[[#This Row],[ASER_]],D1_MAYO_2026[[ASESOR_CRR]:[RECUPERO]],6,0)</f>
        <v>720</v>
      </c>
      <c r="Q35" s="6">
        <f>VLOOKUP(DATA_MAYO_2026[[#This Row],[ASER_]],D1_MAYO_2026[[ASESOR_CRR]:[META]],2,0)</f>
        <v>12000</v>
      </c>
      <c r="R35" t="s">
        <v>49</v>
      </c>
      <c r="S35" s="45">
        <v>220</v>
      </c>
      <c r="T35">
        <v>0</v>
      </c>
      <c r="U35">
        <v>0</v>
      </c>
      <c r="V35">
        <v>500</v>
      </c>
      <c r="W35" s="5">
        <v>0</v>
      </c>
      <c r="X35" s="6">
        <v>0</v>
      </c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5"/>
      <c r="BW35" t="s">
        <v>639</v>
      </c>
      <c r="BX35" t="s">
        <v>125</v>
      </c>
      <c r="BY35" t="s">
        <v>26</v>
      </c>
      <c r="BZ35" s="56">
        <v>46177</v>
      </c>
      <c r="CA35">
        <v>1</v>
      </c>
      <c r="CB35">
        <v>1</v>
      </c>
      <c r="CD35">
        <v>1</v>
      </c>
      <c r="CF35" s="79">
        <v>6.9444444444444444E-5</v>
      </c>
      <c r="CG35" s="79">
        <v>6.9444444444444444E-5</v>
      </c>
      <c r="CH35" s="79">
        <v>0.26734953703703701</v>
      </c>
      <c r="CI35" s="79">
        <v>8.6018518518518522E-2</v>
      </c>
      <c r="CJ35">
        <v>217</v>
      </c>
      <c r="CK35">
        <v>443</v>
      </c>
      <c r="CL35">
        <v>29</v>
      </c>
      <c r="CM35">
        <v>1.3448275860000001</v>
      </c>
      <c r="CN35">
        <v>30839</v>
      </c>
      <c r="CO35" s="1">
        <v>0.1336</v>
      </c>
      <c r="CQ35" s="1"/>
      <c r="CU35" s="1"/>
      <c r="CV35" s="1"/>
      <c r="CW35">
        <v>84</v>
      </c>
    </row>
    <row r="36" spans="1:102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36" s="34" cm="1">
        <f t="array" ref="C36">_xlfn.XLOOKUP(1,(TablaMeta[CONCAT]=$M$3&amp;$N$3&amp;D1_MAYO_2026[[#This Row],[SUPER]])*(TablaMeta[SEGG]=D1_MAYO_2026[[#This Row],[SEGMENTO]]),TablaMeta[Meta_Asesor])</f>
        <v>12000</v>
      </c>
      <c r="D36" s="35">
        <f>IF(D1_MAYO_2026[[#This Row],[RECUPERO]]="VACACIONES","VACACIONES",IFERROR(D1_MAYO_2026[[#This Row],[RECUPERO]]/D1_MAYO_2026[[#This Row],[META]],""))</f>
        <v>0.10791666666666666</v>
      </c>
      <c r="E36" s="35" t="str">
        <f>D1_MAYO_2026[[#This Row],[SUPER]]</f>
        <v>LEONOR</v>
      </c>
      <c r="F36" t="s">
        <v>55</v>
      </c>
      <c r="G36" s="3">
        <v>1295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6" s="56"/>
      <c r="M36" s="5">
        <f>DATA_MAYO_2026[[#This Row],[RECUPERO]]/DATA_MAYO_2026[[#This Row],[META]]</f>
        <v>0.22416666666666665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IFERROR(VLOOKUP(DATA_MAYO_2026[[#This Row],[ASER_]],$B:$G,4,0),"")</f>
        <v>LEONOR</v>
      </c>
      <c r="P36" s="6">
        <f>VLOOKUP(DATA_MAYO_2026[[#This Row],[ASER_]],D1_MAYO_2026[[ASESOR_CRR]:[RECUPERO]],6,0)</f>
        <v>2690</v>
      </c>
      <c r="Q36" s="6">
        <f>VLOOKUP(DATA_MAYO_2026[[#This Row],[ASER_]],D1_MAYO_2026[[ASESOR_CRR]:[META]],2,0)</f>
        <v>12000</v>
      </c>
      <c r="R36" t="s">
        <v>600</v>
      </c>
      <c r="S36" s="45">
        <v>750</v>
      </c>
      <c r="T36">
        <v>700</v>
      </c>
      <c r="U36">
        <v>0</v>
      </c>
      <c r="V36">
        <v>0</v>
      </c>
      <c r="W36" s="5">
        <v>1240</v>
      </c>
      <c r="X36" s="6">
        <v>0</v>
      </c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5"/>
      <c r="BW36" t="s">
        <v>639</v>
      </c>
      <c r="BX36" t="s">
        <v>125</v>
      </c>
      <c r="BY36" t="s">
        <v>26</v>
      </c>
      <c r="BZ36" s="56">
        <v>46178</v>
      </c>
      <c r="CA36">
        <v>1</v>
      </c>
      <c r="CB36">
        <v>1</v>
      </c>
      <c r="CD36">
        <v>1</v>
      </c>
      <c r="CF36" s="79">
        <v>6.9444444444444444E-5</v>
      </c>
      <c r="CG36" s="79">
        <v>6.9444444444444444E-5</v>
      </c>
      <c r="CH36" s="79">
        <v>0.14839120370370371</v>
      </c>
      <c r="CI36" s="79">
        <v>4.9988425925925929E-2</v>
      </c>
      <c r="CJ36">
        <v>53</v>
      </c>
      <c r="CK36">
        <v>100</v>
      </c>
      <c r="CL36">
        <v>4</v>
      </c>
      <c r="CM36">
        <v>1</v>
      </c>
      <c r="CN36">
        <v>46372</v>
      </c>
      <c r="CO36" s="1">
        <v>7.5499999999999998E-2</v>
      </c>
      <c r="CQ36" s="1"/>
      <c r="CU36" s="1"/>
      <c r="CV36" s="1"/>
      <c r="CW36">
        <v>100</v>
      </c>
    </row>
    <row r="37" spans="1:102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37" s="34" cm="1">
        <f t="array" ref="C37">_xlfn.XLOOKUP(1,(TablaMeta[CONCAT]=$M$3&amp;$N$3&amp;D1_MAYO_2026[[#This Row],[SUPER]])*(TablaMeta[SEGG]=D1_MAYO_2026[[#This Row],[SEGMENTO]]),TablaMeta[Meta_Asesor])</f>
        <v>12000</v>
      </c>
      <c r="D37" s="35">
        <f>IF(D1_MAYO_2026[[#This Row],[RECUPERO]]="VACACIONES","VACACIONES",IFERROR(D1_MAYO_2026[[#This Row],[RECUPERO]]/D1_MAYO_2026[[#This Row],[META]],""))</f>
        <v>9.7500000000000003E-2</v>
      </c>
      <c r="E37" s="35" t="str">
        <f>D1_MAYO_2026[[#This Row],[SUPER]]</f>
        <v>LEONOR</v>
      </c>
      <c r="F37" t="s">
        <v>632</v>
      </c>
      <c r="G37" s="3">
        <v>1170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7" s="56"/>
      <c r="M37" s="5">
        <f>DATA_MAYO_2026[[#This Row],[RECUPERO]]/DATA_MAYO_2026[[#This Row],[META]]</f>
        <v>9.5000000000000001E-2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IFERROR(VLOOKUP(DATA_MAYO_2026[[#This Row],[ASER_]],$B:$G,4,0),"")</f>
        <v>LEONOR</v>
      </c>
      <c r="P37" s="6">
        <f>VLOOKUP(DATA_MAYO_2026[[#This Row],[ASER_]],D1_MAYO_2026[[ASESOR_CRR]:[RECUPERO]],6,0)</f>
        <v>1140</v>
      </c>
      <c r="Q37" s="6">
        <f>VLOOKUP(DATA_MAYO_2026[[#This Row],[ASER_]],D1_MAYO_2026[[ASESOR_CRR]:[META]],2,0)</f>
        <v>12000</v>
      </c>
      <c r="R37" t="s">
        <v>51</v>
      </c>
      <c r="S37" s="45">
        <v>100</v>
      </c>
      <c r="T37">
        <v>0</v>
      </c>
      <c r="U37">
        <v>0</v>
      </c>
      <c r="V37">
        <v>800</v>
      </c>
      <c r="W37" s="5">
        <v>240</v>
      </c>
      <c r="X37" s="6">
        <v>0</v>
      </c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5"/>
      <c r="BW37" t="s">
        <v>639</v>
      </c>
      <c r="BX37" t="s">
        <v>125</v>
      </c>
      <c r="BY37" t="s">
        <v>564</v>
      </c>
      <c r="BZ37" s="56">
        <v>46174</v>
      </c>
      <c r="CA37">
        <v>1</v>
      </c>
      <c r="CB37">
        <v>1</v>
      </c>
      <c r="CD37">
        <v>1</v>
      </c>
      <c r="CF37" s="79">
        <v>4.1666666666666669E-4</v>
      </c>
      <c r="CG37" s="79">
        <v>4.1666666666666669E-4</v>
      </c>
      <c r="CH37" s="79">
        <v>0.29771990740740739</v>
      </c>
      <c r="CI37" s="79">
        <v>4.1944444444444444E-2</v>
      </c>
      <c r="CJ37">
        <v>165</v>
      </c>
      <c r="CK37">
        <v>230</v>
      </c>
      <c r="CL37">
        <v>29</v>
      </c>
      <c r="CM37">
        <v>1.5862068970000001</v>
      </c>
      <c r="CN37">
        <v>19800</v>
      </c>
      <c r="CO37" s="1">
        <v>0.17580000000000001</v>
      </c>
      <c r="CP37">
        <v>7</v>
      </c>
      <c r="CQ37" s="1">
        <v>0.2414</v>
      </c>
      <c r="CR37">
        <v>2695</v>
      </c>
      <c r="CS37">
        <v>385</v>
      </c>
      <c r="CU37" s="1"/>
      <c r="CV37" s="1"/>
      <c r="CW37">
        <v>86</v>
      </c>
    </row>
    <row r="38" spans="1:102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38" s="34" cm="1">
        <f t="array" ref="C38">_xlfn.XLOOKUP(1,(TablaMeta[CONCAT]=$M$3&amp;$N$3&amp;D1_MAYO_2026[[#This Row],[SUPER]])*(TablaMeta[SEGG]=D1_MAYO_2026[[#This Row],[SEGMENTO]]),TablaMeta[Meta_Asesor])</f>
        <v>12000</v>
      </c>
      <c r="D38" s="35">
        <f>IF(D1_MAYO_2026[[#This Row],[RECUPERO]]="VACACIONES","VACACIONES",IFERROR(D1_MAYO_2026[[#This Row],[RECUPERO]]/D1_MAYO_2026[[#This Row],[META]],""))</f>
        <v>9.5916666666666664E-2</v>
      </c>
      <c r="E38" s="35" t="str">
        <f>D1_MAYO_2026[[#This Row],[SUPER]]</f>
        <v>LEONOR</v>
      </c>
      <c r="F38" t="s">
        <v>77</v>
      </c>
      <c r="G38" s="3">
        <v>1151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8" s="56"/>
      <c r="M38" s="5">
        <f>DATA_MAYO_2026[[#This Row],[RECUPERO]]/DATA_MAYO_2026[[#This Row],[META]]</f>
        <v>4.766666666666667E-2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IFERROR(VLOOKUP(DATA_MAYO_2026[[#This Row],[ASER_]],$B:$G,4,0),"")</f>
        <v>LEONOR</v>
      </c>
      <c r="P38" s="6">
        <f>VLOOKUP(DATA_MAYO_2026[[#This Row],[ASER_]],D1_MAYO_2026[[ASESOR_CRR]:[RECUPERO]],6,0)</f>
        <v>572</v>
      </c>
      <c r="Q38" s="6">
        <f>VLOOKUP(DATA_MAYO_2026[[#This Row],[ASER_]],D1_MAYO_2026[[ASESOR_CRR]:[META]],2,0)</f>
        <v>12000</v>
      </c>
      <c r="R38" t="s">
        <v>50</v>
      </c>
      <c r="S38" s="45">
        <v>0</v>
      </c>
      <c r="T38">
        <v>0</v>
      </c>
      <c r="U38">
        <v>0</v>
      </c>
      <c r="V38">
        <v>500</v>
      </c>
      <c r="W38" s="5">
        <v>72</v>
      </c>
      <c r="X38" s="6">
        <v>0</v>
      </c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/>
      <c r="BW38" t="s">
        <v>639</v>
      </c>
      <c r="BX38" t="s">
        <v>125</v>
      </c>
      <c r="BY38" t="s">
        <v>564</v>
      </c>
      <c r="BZ38" s="56">
        <v>46175</v>
      </c>
      <c r="CA38">
        <v>1</v>
      </c>
      <c r="CB38">
        <v>1</v>
      </c>
      <c r="CD38">
        <v>1</v>
      </c>
      <c r="CF38" s="79">
        <v>6.9444444444444444E-5</v>
      </c>
      <c r="CG38" s="79">
        <v>6.9444444444444444E-5</v>
      </c>
      <c r="CH38" s="79">
        <v>0.24752314814814816</v>
      </c>
      <c r="CI38" s="79">
        <v>6.3287037037037031E-2</v>
      </c>
      <c r="CJ38">
        <v>144</v>
      </c>
      <c r="CK38">
        <v>201</v>
      </c>
      <c r="CL38">
        <v>32</v>
      </c>
      <c r="CM38">
        <v>1.5625</v>
      </c>
      <c r="CN38">
        <v>28306</v>
      </c>
      <c r="CO38" s="1">
        <v>0.22220000000000001</v>
      </c>
      <c r="CP38">
        <v>1</v>
      </c>
      <c r="CQ38" s="1">
        <v>3.1300000000000001E-2</v>
      </c>
      <c r="CR38">
        <v>480</v>
      </c>
      <c r="CS38">
        <v>480</v>
      </c>
      <c r="CU38" s="1"/>
      <c r="CV38" s="1"/>
      <c r="CW38">
        <v>92</v>
      </c>
    </row>
    <row r="39" spans="1:102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39" s="34" cm="1">
        <f t="array" ref="C39">_xlfn.XLOOKUP(1,(TablaMeta[CONCAT]=$M$3&amp;$N$3&amp;D1_MAYO_2026[[#This Row],[SUPER]])*(TablaMeta[SEGG]=D1_MAYO_2026[[#This Row],[SEGMENTO]]),TablaMeta[Meta_Asesor])</f>
        <v>12000</v>
      </c>
      <c r="D39" s="35">
        <f>IF(D1_MAYO_2026[[#This Row],[RECUPERO]]="VACACIONES","VACACIONES",IFERROR(D1_MAYO_2026[[#This Row],[RECUPERO]]/D1_MAYO_2026[[#This Row],[META]],""))</f>
        <v>9.5000000000000001E-2</v>
      </c>
      <c r="E39" s="35" t="str">
        <f>D1_MAYO_2026[[#This Row],[SUPER]]</f>
        <v>LEONOR</v>
      </c>
      <c r="F39" t="s">
        <v>634</v>
      </c>
      <c r="G39" s="3">
        <v>1140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9" s="56"/>
      <c r="M39" s="5">
        <f>DATA_MAYO_2026[[#This Row],[RECUPERO]]/DATA_MAYO_2026[[#This Row],[META]]</f>
        <v>7.9166666666666663E-2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IFERROR(VLOOKUP(DATA_MAYO_2026[[#This Row],[ASER_]],$B:$G,4,0),"")</f>
        <v>LEONOR</v>
      </c>
      <c r="P39" s="6">
        <f>VLOOKUP(DATA_MAYO_2026[[#This Row],[ASER_]],D1_MAYO_2026[[ASESOR_CRR]:[RECUPERO]],6,0)</f>
        <v>950</v>
      </c>
      <c r="Q39" s="6">
        <f>VLOOKUP(DATA_MAYO_2026[[#This Row],[ASER_]],D1_MAYO_2026[[ASESOR_CRR]:[META]],2,0)</f>
        <v>12000</v>
      </c>
      <c r="R39" t="s">
        <v>73</v>
      </c>
      <c r="S39" s="45">
        <v>0</v>
      </c>
      <c r="T39">
        <v>0</v>
      </c>
      <c r="U39">
        <v>950</v>
      </c>
      <c r="V39">
        <v>0</v>
      </c>
      <c r="W39" s="5">
        <v>0</v>
      </c>
      <c r="X39" s="6">
        <v>0</v>
      </c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/>
      <c r="BW39" t="s">
        <v>639</v>
      </c>
      <c r="BX39" t="s">
        <v>125</v>
      </c>
      <c r="BY39" t="s">
        <v>564</v>
      </c>
      <c r="BZ39" s="56">
        <v>46176</v>
      </c>
      <c r="CA39">
        <v>1</v>
      </c>
      <c r="CB39">
        <v>1</v>
      </c>
      <c r="CD39">
        <v>1</v>
      </c>
      <c r="CF39" s="79">
        <v>1.273148148148148E-4</v>
      </c>
      <c r="CG39" s="79">
        <v>1.273148148148148E-4</v>
      </c>
      <c r="CH39" s="79">
        <v>0.31737268518518519</v>
      </c>
      <c r="CI39" s="79">
        <v>9.1655092592592594E-2</v>
      </c>
      <c r="CJ39">
        <v>166</v>
      </c>
      <c r="CK39">
        <v>286</v>
      </c>
      <c r="CL39">
        <v>26</v>
      </c>
      <c r="CM39">
        <v>1.538461538</v>
      </c>
      <c r="CN39">
        <v>26071</v>
      </c>
      <c r="CO39" s="1">
        <v>0.15659999999999999</v>
      </c>
      <c r="CQ39" s="1"/>
      <c r="CU39" s="1"/>
      <c r="CV39" s="1"/>
      <c r="CW39">
        <v>68</v>
      </c>
    </row>
    <row r="40" spans="1:102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40" s="34" cm="1">
        <f t="array" ref="C40">_xlfn.XLOOKUP(1,(TablaMeta[CONCAT]=$M$3&amp;$N$3&amp;D1_MAYO_2026[[#This Row],[SUPER]])*(TablaMeta[SEGG]=D1_MAYO_2026[[#This Row],[SEGMENTO]]),TablaMeta[Meta_Asesor])</f>
        <v>12000</v>
      </c>
      <c r="D40" s="35">
        <f>IF(D1_MAYO_2026[[#This Row],[RECUPERO]]="VACACIONES","VACACIONES",IFERROR(D1_MAYO_2026[[#This Row],[RECUPERO]]/D1_MAYO_2026[[#This Row],[META]],""))</f>
        <v>7.9166666666666663E-2</v>
      </c>
      <c r="E40" s="35" t="str">
        <f>D1_MAYO_2026[[#This Row],[SUPER]]</f>
        <v>LEONOR</v>
      </c>
      <c r="F40" t="s">
        <v>636</v>
      </c>
      <c r="G40" s="3">
        <v>950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0" s="56"/>
      <c r="M40" s="5">
        <f>DATA_MAYO_2026[[#This Row],[RECUPERO]]/DATA_MAYO_2026[[#This Row],[META]]</f>
        <v>9.7500000000000003E-2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IFERROR(VLOOKUP(DATA_MAYO_2026[[#This Row],[ASER_]],$B:$G,4,0),"")</f>
        <v>LEONOR</v>
      </c>
      <c r="P40" s="6">
        <f>VLOOKUP(DATA_MAYO_2026[[#This Row],[ASER_]],D1_MAYO_2026[[ASESOR_CRR]:[RECUPERO]],6,0)</f>
        <v>1170</v>
      </c>
      <c r="Q40" s="6">
        <f>VLOOKUP(DATA_MAYO_2026[[#This Row],[ASER_]],D1_MAYO_2026[[ASESOR_CRR]:[META]],2,0)</f>
        <v>12000</v>
      </c>
      <c r="R40" t="s">
        <v>599</v>
      </c>
      <c r="S40">
        <v>0</v>
      </c>
      <c r="T40">
        <v>300</v>
      </c>
      <c r="U40">
        <v>350</v>
      </c>
      <c r="V40">
        <v>295</v>
      </c>
      <c r="W40" s="5">
        <v>0</v>
      </c>
      <c r="X40" s="6">
        <v>225</v>
      </c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/>
      <c r="BW40" t="s">
        <v>639</v>
      </c>
      <c r="BX40" t="s">
        <v>125</v>
      </c>
      <c r="BY40" t="s">
        <v>564</v>
      </c>
      <c r="BZ40" s="56">
        <v>46177</v>
      </c>
      <c r="CA40">
        <v>1</v>
      </c>
      <c r="CB40">
        <v>1</v>
      </c>
      <c r="CD40">
        <v>1</v>
      </c>
      <c r="CF40" s="79">
        <v>0</v>
      </c>
      <c r="CG40" s="79">
        <v>0</v>
      </c>
      <c r="CH40" s="79">
        <v>0.27368055555555554</v>
      </c>
      <c r="CI40" s="79">
        <v>9.8657407407407402E-2</v>
      </c>
      <c r="CJ40">
        <v>120</v>
      </c>
      <c r="CK40">
        <v>218</v>
      </c>
      <c r="CL40">
        <v>20</v>
      </c>
      <c r="CM40">
        <v>1.85</v>
      </c>
      <c r="CN40">
        <v>20369</v>
      </c>
      <c r="CO40" s="1">
        <v>0.16669999999999999</v>
      </c>
      <c r="CQ40" s="1"/>
      <c r="CU40" s="1"/>
      <c r="CV40" s="1"/>
      <c r="CW40">
        <v>84</v>
      </c>
    </row>
    <row r="41" spans="1:102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41" s="34" cm="1">
        <f t="array" ref="C41">_xlfn.XLOOKUP(1,(TablaMeta[CONCAT]=$M$3&amp;$N$3&amp;D1_MAYO_2026[[#This Row],[SUPER]])*(TablaMeta[SEGG]=D1_MAYO_2026[[#This Row],[SEGMENTO]]),TablaMeta[Meta_Asesor])</f>
        <v>12000</v>
      </c>
      <c r="D41" s="35">
        <f>IF(D1_MAYO_2026[[#This Row],[RECUPERO]]="VACACIONES","VACACIONES",IFERROR(D1_MAYO_2026[[#This Row],[RECUPERO]]/D1_MAYO_2026[[#This Row],[META]],""))</f>
        <v>0.06</v>
      </c>
      <c r="E41" s="35" t="str">
        <f>D1_MAYO_2026[[#This Row],[SUPER]]</f>
        <v>LEONOR</v>
      </c>
      <c r="F41" t="s">
        <v>49</v>
      </c>
      <c r="G41" s="3">
        <v>720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1" s="56"/>
      <c r="M41" s="5">
        <f>DATA_MAYO_2026[[#This Row],[RECUPERO]]/DATA_MAYO_2026[[#This Row],[META]]</f>
        <v>9.5916666666666664E-2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IFERROR(VLOOKUP(DATA_MAYO_2026[[#This Row],[ASER_]],$B:$G,4,0),"")</f>
        <v>LEONOR</v>
      </c>
      <c r="P41" s="6">
        <f>VLOOKUP(DATA_MAYO_2026[[#This Row],[ASER_]],D1_MAYO_2026[[ASESOR_CRR]:[RECUPERO]],6,0)</f>
        <v>1151</v>
      </c>
      <c r="Q41" s="6">
        <f>VLOOKUP(DATA_MAYO_2026[[#This Row],[ASER_]],D1_MAYO_2026[[ASESOR_CRR]:[META]],2,0)</f>
        <v>12000</v>
      </c>
      <c r="R41" t="s">
        <v>77</v>
      </c>
      <c r="S41" s="45">
        <v>0</v>
      </c>
      <c r="T41">
        <v>0</v>
      </c>
      <c r="U41">
        <v>200</v>
      </c>
      <c r="V41">
        <v>600</v>
      </c>
      <c r="W41">
        <v>0</v>
      </c>
      <c r="X41" s="5">
        <v>351</v>
      </c>
      <c r="Y41" s="77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/>
      <c r="BW41" t="s">
        <v>639</v>
      </c>
      <c r="BX41" t="s">
        <v>125</v>
      </c>
      <c r="BY41" t="s">
        <v>564</v>
      </c>
      <c r="BZ41" s="56">
        <v>46178</v>
      </c>
      <c r="CA41">
        <v>1</v>
      </c>
      <c r="CB41">
        <v>1</v>
      </c>
      <c r="CD41">
        <v>1</v>
      </c>
      <c r="CF41" s="79">
        <v>9.2592592592592588E-5</v>
      </c>
      <c r="CG41" s="79">
        <v>9.2592592592592588E-5</v>
      </c>
      <c r="CH41" s="79">
        <v>0.14233796296296297</v>
      </c>
      <c r="CI41" s="79">
        <v>6.3599537037037038E-2</v>
      </c>
      <c r="CJ41">
        <v>40</v>
      </c>
      <c r="CK41">
        <v>67</v>
      </c>
      <c r="CL41">
        <v>5</v>
      </c>
      <c r="CM41">
        <v>1</v>
      </c>
      <c r="CN41">
        <v>28825</v>
      </c>
      <c r="CO41" s="1">
        <v>0.125</v>
      </c>
      <c r="CQ41" s="1"/>
      <c r="CU41" s="1"/>
      <c r="CV41" s="1"/>
      <c r="CW41">
        <v>100</v>
      </c>
    </row>
    <row r="42" spans="1:102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42" s="34" cm="1">
        <f t="array" ref="C42">_xlfn.XLOOKUP(1,(TablaMeta[CONCAT]=$M$3&amp;$N$3&amp;D1_MAYO_2026[[#This Row],[SUPER]])*(TablaMeta[SEGG]=D1_MAYO_2026[[#This Row],[SEGMENTO]]),TablaMeta[Meta_Asesor])</f>
        <v>12000</v>
      </c>
      <c r="D42" s="35">
        <f>IF(D1_MAYO_2026[[#This Row],[RECUPERO]]="VACACIONES","VACACIONES",IFERROR(D1_MAYO_2026[[#This Row],[RECUPERO]]/D1_MAYO_2026[[#This Row],[META]],""))</f>
        <v>4.766666666666667E-2</v>
      </c>
      <c r="E42" s="35" t="str">
        <f>D1_MAYO_2026[[#This Row],[SUPER]]</f>
        <v>LEONOR</v>
      </c>
      <c r="F42" t="s">
        <v>635</v>
      </c>
      <c r="G42" s="3">
        <v>572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2" s="56"/>
      <c r="M42" s="5">
        <f>DATA_MAYO_2026[[#This Row],[RECUPERO]]/DATA_MAYO_2026[[#This Row],[META]]</f>
        <v>0.10791666666666666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IFERROR(VLOOKUP(DATA_MAYO_2026[[#This Row],[ASER_]],$B:$G,4,0),"")</f>
        <v>LEONOR</v>
      </c>
      <c r="P42" s="6">
        <f>VLOOKUP(DATA_MAYO_2026[[#This Row],[ASER_]],D1_MAYO_2026[[ASESOR_CRR]:[RECUPERO]],6,0)</f>
        <v>1295</v>
      </c>
      <c r="Q42" s="6">
        <f>VLOOKUP(DATA_MAYO_2026[[#This Row],[ASER_]],D1_MAYO_2026[[ASESOR_CRR]:[META]],2,0)</f>
        <v>12000</v>
      </c>
      <c r="R42" t="s">
        <v>55</v>
      </c>
      <c r="S42" s="3">
        <v>325</v>
      </c>
      <c r="T42">
        <v>0</v>
      </c>
      <c r="U42">
        <v>380</v>
      </c>
      <c r="V42">
        <v>300</v>
      </c>
      <c r="W42">
        <v>0</v>
      </c>
      <c r="X42" s="5">
        <v>290</v>
      </c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/>
      <c r="BW42" t="s">
        <v>639</v>
      </c>
      <c r="BX42" t="s">
        <v>125</v>
      </c>
      <c r="BY42" t="s">
        <v>75</v>
      </c>
      <c r="BZ42" s="56">
        <v>46174</v>
      </c>
      <c r="CA42">
        <v>1</v>
      </c>
      <c r="CB42">
        <v>1</v>
      </c>
      <c r="CD42">
        <v>1</v>
      </c>
      <c r="CF42" s="79">
        <v>5.7870370370370373E-5</v>
      </c>
      <c r="CG42" s="79">
        <v>5.7870370370370373E-5</v>
      </c>
      <c r="CH42" s="79">
        <v>0.29168981481481482</v>
      </c>
      <c r="CI42" s="79">
        <v>4.252314814814815E-2</v>
      </c>
      <c r="CJ42">
        <v>135</v>
      </c>
      <c r="CK42">
        <v>220</v>
      </c>
      <c r="CL42">
        <v>34</v>
      </c>
      <c r="CM42">
        <v>1.7647058819999999</v>
      </c>
      <c r="CN42">
        <v>30713</v>
      </c>
      <c r="CO42" s="1">
        <v>0.25190000000000001</v>
      </c>
      <c r="CP42">
        <v>8</v>
      </c>
      <c r="CQ42" s="1">
        <v>0.23530000000000001</v>
      </c>
      <c r="CR42">
        <v>4400</v>
      </c>
      <c r="CS42">
        <v>550</v>
      </c>
      <c r="CU42" s="1"/>
      <c r="CV42" s="1"/>
      <c r="CW42">
        <v>84</v>
      </c>
    </row>
    <row r="43" spans="1:102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43" s="34" cm="1">
        <f t="array" ref="C43">_xlfn.XLOOKUP(1,(TablaMeta[CONCAT]=$M$3&amp;$N$3&amp;D1_MAYO_2026[[#This Row],[SUPER]])*(TablaMeta[SEGG]=D1_MAYO_2026[[#This Row],[SEGMENTO]]),TablaMeta[Meta_Asesor])</f>
        <v>12000</v>
      </c>
      <c r="D43" s="35">
        <f>IF(D1_MAYO_2026[[#This Row],[RECUPERO]]="VACACIONES","VACACIONES",IFERROR(D1_MAYO_2026[[#This Row],[RECUPERO]]/D1_MAYO_2026[[#This Row],[META]],""))</f>
        <v>2.1666666666666667E-2</v>
      </c>
      <c r="E43" s="35" t="str">
        <f>D1_MAYO_2026[[#This Row],[SUPER]]</f>
        <v>LEONOR</v>
      </c>
      <c r="F43" t="s">
        <v>630</v>
      </c>
      <c r="G43" s="3">
        <v>260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3" s="56"/>
      <c r="M43" s="5">
        <f>DATA_MAYO_2026[[#This Row],[RECUPERO]]/DATA_MAYO_2026[[#This Row],[META]]</f>
        <v>1.2500000000000001E-2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IFERROR(VLOOKUP(DATA_MAYO_2026[[#This Row],[ASER_]],$B:$G,4,0),"")</f>
        <v>LEONOR</v>
      </c>
      <c r="P43" s="6">
        <f>VLOOKUP(DATA_MAYO_2026[[#This Row],[ASER_]],D1_MAYO_2026[[ASESOR_CRR]:[RECUPERO]],6,0)</f>
        <v>150</v>
      </c>
      <c r="Q43" s="6">
        <f>VLOOKUP(DATA_MAYO_2026[[#This Row],[ASER_]],D1_MAYO_2026[[ASESOR_CRR]:[META]],2,0)</f>
        <v>12000</v>
      </c>
      <c r="R43" t="s">
        <v>78</v>
      </c>
      <c r="S43" s="3">
        <v>0</v>
      </c>
      <c r="T43">
        <v>150</v>
      </c>
      <c r="U43">
        <v>0</v>
      </c>
      <c r="V43">
        <v>0</v>
      </c>
      <c r="W43">
        <v>0</v>
      </c>
      <c r="X43" s="5">
        <v>0</v>
      </c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/>
      <c r="BW43" t="s">
        <v>639</v>
      </c>
      <c r="BX43" t="s">
        <v>125</v>
      </c>
      <c r="BY43" t="s">
        <v>75</v>
      </c>
      <c r="BZ43" s="56">
        <v>46175</v>
      </c>
      <c r="CA43">
        <v>1</v>
      </c>
      <c r="CB43">
        <v>1</v>
      </c>
      <c r="CD43">
        <v>1</v>
      </c>
      <c r="CF43" s="79">
        <v>2.7777777777777778E-4</v>
      </c>
      <c r="CG43" s="79">
        <v>2.7777777777777778E-4</v>
      </c>
      <c r="CH43" s="79">
        <v>0.22780092592592593</v>
      </c>
      <c r="CI43" s="79">
        <v>9.0011574074074077E-2</v>
      </c>
      <c r="CJ43">
        <v>111</v>
      </c>
      <c r="CK43">
        <v>224</v>
      </c>
      <c r="CL43">
        <v>33</v>
      </c>
      <c r="CM43">
        <v>2.0909090909999999</v>
      </c>
      <c r="CN43">
        <v>20521</v>
      </c>
      <c r="CO43" s="1">
        <v>0.29730000000000001</v>
      </c>
      <c r="CP43">
        <v>2</v>
      </c>
      <c r="CQ43" s="1">
        <v>6.0600000000000001E-2</v>
      </c>
      <c r="CR43">
        <v>1030</v>
      </c>
      <c r="CS43">
        <v>515</v>
      </c>
      <c r="CT43">
        <v>800</v>
      </c>
      <c r="CU43" s="1">
        <v>0.77669999999999995</v>
      </c>
      <c r="CV43" s="1">
        <v>0.1163</v>
      </c>
      <c r="CW43">
        <v>98</v>
      </c>
      <c r="CX43">
        <v>800</v>
      </c>
    </row>
    <row r="44" spans="1:102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44" s="34" cm="1">
        <f t="array" ref="C44">_xlfn.XLOOKUP(1,(TablaMeta[CONCAT]=$M$3&amp;$N$3&amp;D1_MAYO_2026[[#This Row],[SUPER]])*(TablaMeta[SEGG]=D1_MAYO_2026[[#This Row],[SEGMENTO]]),TablaMeta[Meta_Asesor])</f>
        <v>12000</v>
      </c>
      <c r="D44" s="35">
        <f>IF(D1_MAYO_2026[[#This Row],[RECUPERO]]="VACACIONES","VACACIONES",IFERROR(D1_MAYO_2026[[#This Row],[RECUPERO]]/D1_MAYO_2026[[#This Row],[META]],""))</f>
        <v>1.2500000000000001E-2</v>
      </c>
      <c r="E44" s="35" t="str">
        <f>D1_MAYO_2026[[#This Row],[SUPER]]</f>
        <v>LEONOR</v>
      </c>
      <c r="F44" t="s">
        <v>633</v>
      </c>
      <c r="G44" s="3">
        <v>150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4" s="56"/>
      <c r="M44" s="5">
        <f>DATA_MAYO_2026[[#This Row],[RECUPERO]]/DATA_MAYO_2026[[#This Row],[META]]</f>
        <v>0.10916666666666666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IFERROR(VLOOKUP(DATA_MAYO_2026[[#This Row],[ASER_]],$B:$G,4,0),"")</f>
        <v>LEONOR</v>
      </c>
      <c r="P44" s="6">
        <f>VLOOKUP(DATA_MAYO_2026[[#This Row],[ASER_]],D1_MAYO_2026[[ASESOR_CRR]:[RECUPERO]],6,0)</f>
        <v>1310</v>
      </c>
      <c r="Q44" s="6">
        <f>VLOOKUP(DATA_MAYO_2026[[#This Row],[ASER_]],D1_MAYO_2026[[ASESOR_CRR]:[META]],2,0)</f>
        <v>12000</v>
      </c>
      <c r="R44" t="s">
        <v>549</v>
      </c>
      <c r="S44" s="3">
        <v>0</v>
      </c>
      <c r="T44">
        <v>250</v>
      </c>
      <c r="U44">
        <v>230</v>
      </c>
      <c r="V44">
        <v>400</v>
      </c>
      <c r="W44">
        <v>0</v>
      </c>
      <c r="X44" s="5">
        <v>0</v>
      </c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/>
      <c r="BW44" t="s">
        <v>639</v>
      </c>
      <c r="BX44" t="s">
        <v>125</v>
      </c>
      <c r="BY44" t="s">
        <v>75</v>
      </c>
      <c r="BZ44" s="56">
        <v>46176</v>
      </c>
      <c r="CA44">
        <v>1</v>
      </c>
      <c r="CB44">
        <v>1</v>
      </c>
      <c r="CD44">
        <v>1</v>
      </c>
      <c r="CF44" s="79">
        <v>7.0601851851851847E-4</v>
      </c>
      <c r="CG44" s="79">
        <v>7.0601851851851847E-4</v>
      </c>
      <c r="CH44" s="79">
        <v>0.29614583333333333</v>
      </c>
      <c r="CI44" s="79">
        <v>9.9537037037037035E-2</v>
      </c>
      <c r="CJ44">
        <v>143</v>
      </c>
      <c r="CK44">
        <v>282</v>
      </c>
      <c r="CL44">
        <v>20</v>
      </c>
      <c r="CM44">
        <v>1.65</v>
      </c>
      <c r="CN44">
        <v>30505</v>
      </c>
      <c r="CO44" s="1">
        <v>0.1399</v>
      </c>
      <c r="CQ44" s="1"/>
      <c r="CU44" s="1"/>
      <c r="CV44" s="1"/>
      <c r="CW44">
        <v>68</v>
      </c>
    </row>
    <row r="45" spans="1:102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45" s="34" cm="1">
        <f t="array" ref="C45">_xlfn.XLOOKUP(1,(TablaMeta[CONCAT]=$M$3&amp;$N$3&amp;D1_MAYO_2026[[#This Row],[SUPER]])*(TablaMeta[SEGG]=D1_MAYO_2026[[#This Row],[SEGMENTO]]),TablaMeta[Meta_Asesor])</f>
        <v>38500</v>
      </c>
      <c r="D45" s="35">
        <f>IF(D1_MAYO_2026[[#This Row],[RECUPERO]]="VACACIONES","VACACIONES",IFERROR(D1_MAYO_2026[[#This Row],[RECUPERO]]/D1_MAYO_2026[[#This Row],[META]],""))</f>
        <v>0.55142857142857138</v>
      </c>
      <c r="E45" s="35" t="str">
        <f>D1_MAYO_2026[[#This Row],[SUPER]]</f>
        <v>SANDY</v>
      </c>
      <c r="F45" t="s">
        <v>493</v>
      </c>
      <c r="G45" s="3">
        <v>21230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DATA_MAYO_2026[[#This Row],[RECUPERO]]/DATA_MAYO_2026[[#This Row],[META]]</f>
        <v>2.1666666666666667E-2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IFERROR(VLOOKUP(DATA_MAYO_2026[[#This Row],[ASER_]],$B:$G,4,0),"")</f>
        <v>LEONOR</v>
      </c>
      <c r="P45" s="6">
        <f>VLOOKUP(DATA_MAYO_2026[[#This Row],[ASER_]],D1_MAYO_2026[[ASESOR_CRR]:[RECUPERO]],6,0)</f>
        <v>260</v>
      </c>
      <c r="Q45" s="6">
        <f>VLOOKUP(DATA_MAYO_2026[[#This Row],[ASER_]],D1_MAYO_2026[[ASESOR_CRR]:[META]],2,0)</f>
        <v>12000</v>
      </c>
      <c r="R45" t="s">
        <v>630</v>
      </c>
      <c r="S45" s="3">
        <v>0</v>
      </c>
      <c r="T45">
        <v>0</v>
      </c>
      <c r="U45">
        <v>0</v>
      </c>
      <c r="V45">
        <v>160</v>
      </c>
      <c r="W45">
        <v>0</v>
      </c>
      <c r="X45" s="5">
        <v>0</v>
      </c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/>
      <c r="BW45" t="s">
        <v>639</v>
      </c>
      <c r="BX45" t="s">
        <v>125</v>
      </c>
      <c r="BY45" t="s">
        <v>75</v>
      </c>
      <c r="BZ45" s="56">
        <v>46177</v>
      </c>
      <c r="CA45">
        <v>1</v>
      </c>
      <c r="CB45">
        <v>1</v>
      </c>
      <c r="CD45">
        <v>1</v>
      </c>
      <c r="CF45" s="79">
        <v>1.261574074074074E-3</v>
      </c>
      <c r="CG45" s="79">
        <v>1.261574074074074E-3</v>
      </c>
      <c r="CH45" s="79">
        <v>0.24265046296296297</v>
      </c>
      <c r="CI45" s="79">
        <v>8.6932870370370369E-2</v>
      </c>
      <c r="CJ45">
        <v>114</v>
      </c>
      <c r="CK45">
        <v>208</v>
      </c>
      <c r="CL45">
        <v>16</v>
      </c>
      <c r="CM45">
        <v>2.0625</v>
      </c>
      <c r="CN45">
        <v>26576</v>
      </c>
      <c r="CO45" s="1">
        <v>0.1404</v>
      </c>
      <c r="CP45">
        <v>1</v>
      </c>
      <c r="CQ45" s="1">
        <v>6.25E-2</v>
      </c>
      <c r="CR45">
        <v>2000</v>
      </c>
      <c r="CS45">
        <v>2000</v>
      </c>
      <c r="CU45" s="1"/>
      <c r="CV45" s="1"/>
      <c r="CW45">
        <v>94</v>
      </c>
    </row>
    <row r="46" spans="1:102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46" s="34" cm="1">
        <f t="array" ref="C46">_xlfn.XLOOKUP(1,(TablaMeta[CONCAT]=$M$3&amp;$N$3&amp;D1_MAYO_2026[[#This Row],[SUPER]])*(TablaMeta[SEGG]=D1_MAYO_2026[[#This Row],[SEGMENTO]]),TablaMeta[Meta_Asesor])</f>
        <v>38500</v>
      </c>
      <c r="D46" s="35">
        <f>IF(D1_MAYO_2026[[#This Row],[RECUPERO]]="VACACIONES","VACACIONES",IFERROR(D1_MAYO_2026[[#This Row],[RECUPERO]]/D1_MAYO_2026[[#This Row],[META]],""))</f>
        <v>0.42623376623376624</v>
      </c>
      <c r="E46" s="35" t="str">
        <f>D1_MAYO_2026[[#This Row],[SUPER]]</f>
        <v>SANDY</v>
      </c>
      <c r="F46" t="s">
        <v>42</v>
      </c>
      <c r="G46" s="3">
        <v>16410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DATA_MAYO_2026[[#This Row],[RECUPERO]]/DATA_MAYO_2026[[#This Row],[META]]</f>
        <v>0.13983333333333334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IFERROR(VLOOKUP(DATA_MAYO_2026[[#This Row],[ASER_]],$B:$G,4,0),"")</f>
        <v>LEONOR</v>
      </c>
      <c r="P46" s="6">
        <f>VLOOKUP(DATA_MAYO_2026[[#This Row],[ASER_]],D1_MAYO_2026[[ASESOR_CRR]:[RECUPERO]],6,0)</f>
        <v>1678</v>
      </c>
      <c r="Q46" s="6">
        <f>VLOOKUP(DATA_MAYO_2026[[#This Row],[ASER_]],D1_MAYO_2026[[ASESOR_CRR]:[META]],2,0)</f>
        <v>12000</v>
      </c>
      <c r="R46" t="s">
        <v>37</v>
      </c>
      <c r="S46" s="3">
        <v>225</v>
      </c>
      <c r="T46">
        <v>353</v>
      </c>
      <c r="U46">
        <v>0</v>
      </c>
      <c r="V46">
        <v>400</v>
      </c>
      <c r="W46">
        <v>700</v>
      </c>
      <c r="X46" s="5">
        <v>0</v>
      </c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/>
      <c r="BW46" t="s">
        <v>639</v>
      </c>
      <c r="BX46" t="s">
        <v>125</v>
      </c>
      <c r="BY46" t="s">
        <v>75</v>
      </c>
      <c r="BZ46" s="56">
        <v>46178</v>
      </c>
      <c r="CA46">
        <v>1</v>
      </c>
      <c r="CB46">
        <v>1</v>
      </c>
      <c r="CD46">
        <v>1</v>
      </c>
      <c r="CF46" s="79">
        <v>4.5138888888888887E-4</v>
      </c>
      <c r="CG46" s="79">
        <v>4.5138888888888887E-4</v>
      </c>
      <c r="CH46" s="79">
        <v>0.1482175925925926</v>
      </c>
      <c r="CI46" s="79">
        <v>5.1597222222222225E-2</v>
      </c>
      <c r="CJ46">
        <v>36</v>
      </c>
      <c r="CK46">
        <v>67</v>
      </c>
      <c r="CL46">
        <v>4</v>
      </c>
      <c r="CM46">
        <v>1</v>
      </c>
      <c r="CN46">
        <v>24421</v>
      </c>
      <c r="CO46" s="1">
        <v>0.1111</v>
      </c>
      <c r="CQ46" s="1"/>
      <c r="CU46" s="1"/>
      <c r="CV46" s="1"/>
      <c r="CW46">
        <v>100</v>
      </c>
    </row>
    <row r="47" spans="1:102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7" s="34" cm="1">
        <f t="array" ref="C47">_xlfn.XLOOKUP(1,(TablaMeta[CONCAT]=$M$3&amp;$N$3&amp;D1_MAYO_2026[[#This Row],[SUPER]])*(TablaMeta[SEGG]=D1_MAYO_2026[[#This Row],[SEGMENTO]]),TablaMeta[Meta_Asesor])</f>
        <v>38500</v>
      </c>
      <c r="D47" s="35">
        <f>IF(D1_MAYO_2026[[#This Row],[RECUPERO]]="VACACIONES","VACACIONES",IFERROR(D1_MAYO_2026[[#This Row],[RECUPERO]]/D1_MAYO_2026[[#This Row],[META]],""))</f>
        <v>0.33194805194805194</v>
      </c>
      <c r="E47" s="35" t="str">
        <f>D1_MAYO_2026[[#This Row],[SUPER]]</f>
        <v>SANDY</v>
      </c>
      <c r="F47" t="s">
        <v>58</v>
      </c>
      <c r="G47" s="3">
        <v>12780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DATA_MAYO_2026[[#This Row],[RECUPERO]]/DATA_MAYO_2026[[#This Row],[META]]</f>
        <v>0.42623376623376624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IFERROR(VLOOKUP(DATA_MAYO_2026[[#This Row],[ASER_]],$B:$G,4,0),"")</f>
        <v>SANDY</v>
      </c>
      <c r="P47" s="6">
        <f>VLOOKUP(DATA_MAYO_2026[[#This Row],[ASER_]],D1_MAYO_2026[[ASESOR_CRR]:[RECUPERO]],6,0)</f>
        <v>16410</v>
      </c>
      <c r="Q47" s="6">
        <f>VLOOKUP(DATA_MAYO_2026[[#This Row],[ASER_]],D1_MAYO_2026[[ASESOR_CRR]:[META]],2,0)</f>
        <v>38500</v>
      </c>
      <c r="R47" t="s">
        <v>42</v>
      </c>
      <c r="S47" s="3">
        <v>0</v>
      </c>
      <c r="T47">
        <v>15000</v>
      </c>
      <c r="U47">
        <v>0</v>
      </c>
      <c r="V47">
        <v>1000</v>
      </c>
      <c r="W47">
        <v>410</v>
      </c>
      <c r="X47" s="5">
        <v>0</v>
      </c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/>
      <c r="BW47" t="s">
        <v>639</v>
      </c>
      <c r="BX47" t="s">
        <v>2</v>
      </c>
      <c r="BY47" t="s">
        <v>15</v>
      </c>
      <c r="BZ47" s="56">
        <v>46175</v>
      </c>
      <c r="CA47">
        <v>1</v>
      </c>
      <c r="CB47">
        <v>1</v>
      </c>
      <c r="CD47">
        <v>1</v>
      </c>
      <c r="CF47" s="79">
        <v>2.3148148148148147E-5</v>
      </c>
      <c r="CG47" s="79">
        <v>2.3148148148148147E-5</v>
      </c>
      <c r="CH47" s="79">
        <v>0.14059027777777777</v>
      </c>
      <c r="CI47" s="79">
        <v>0.16702546296296297</v>
      </c>
      <c r="CJ47">
        <v>64</v>
      </c>
      <c r="CK47">
        <v>91</v>
      </c>
      <c r="CL47">
        <v>32</v>
      </c>
      <c r="CM47">
        <v>1.6875</v>
      </c>
      <c r="CN47">
        <v>21979</v>
      </c>
      <c r="CO47" s="1">
        <v>0.5</v>
      </c>
      <c r="CP47">
        <v>14</v>
      </c>
      <c r="CQ47" s="1">
        <v>0.4375</v>
      </c>
      <c r="CR47">
        <v>9695</v>
      </c>
      <c r="CS47">
        <v>693</v>
      </c>
      <c r="CU47" s="1"/>
      <c r="CV47" s="1"/>
      <c r="CW47">
        <v>62</v>
      </c>
    </row>
    <row r="48" spans="1:102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48" s="34" cm="1">
        <f t="array" ref="C48">_xlfn.XLOOKUP(1,(TablaMeta[CONCAT]=$M$3&amp;$N$3&amp;D1_MAYO_2026[[#This Row],[SUPER]])*(TablaMeta[SEGG]=D1_MAYO_2026[[#This Row],[SEGMENTO]]),TablaMeta[Meta_Asesor])</f>
        <v>38500</v>
      </c>
      <c r="D48" s="35">
        <f>IF(D1_MAYO_2026[[#This Row],[RECUPERO]]="VACACIONES","VACACIONES",IFERROR(D1_MAYO_2026[[#This Row],[RECUPERO]]/D1_MAYO_2026[[#This Row],[META]],""))</f>
        <v>0.20779220779220781</v>
      </c>
      <c r="E48" s="35" t="str">
        <f>D1_MAYO_2026[[#This Row],[SUPER]]</f>
        <v>SANDY</v>
      </c>
      <c r="F48" t="s">
        <v>32</v>
      </c>
      <c r="G48" s="3">
        <v>8000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DATA_MAYO_2026[[#This Row],[RECUPERO]]/DATA_MAYO_2026[[#This Row],[META]]</f>
        <v>0.33194805194805194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IFERROR(VLOOKUP(DATA_MAYO_2026[[#This Row],[ASER_]],$B:$G,4,0),"")</f>
        <v>SANDY</v>
      </c>
      <c r="P48" s="6">
        <f>VLOOKUP(DATA_MAYO_2026[[#This Row],[ASER_]],D1_MAYO_2026[[ASESOR_CRR]:[RECUPERO]],6,0)</f>
        <v>12780</v>
      </c>
      <c r="Q48" s="6">
        <f>VLOOKUP(DATA_MAYO_2026[[#This Row],[ASER_]],D1_MAYO_2026[[ASESOR_CRR]:[META]],2,0)</f>
        <v>38500</v>
      </c>
      <c r="R48" t="s">
        <v>58</v>
      </c>
      <c r="S48" s="3">
        <v>250</v>
      </c>
      <c r="T48">
        <v>8780</v>
      </c>
      <c r="U48">
        <v>250</v>
      </c>
      <c r="V48">
        <v>0</v>
      </c>
      <c r="W48">
        <v>1800</v>
      </c>
      <c r="X48" s="5">
        <v>1700</v>
      </c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/>
      <c r="BW48" t="s">
        <v>639</v>
      </c>
      <c r="BX48" t="s">
        <v>2</v>
      </c>
      <c r="BY48" t="s">
        <v>15</v>
      </c>
      <c r="BZ48" s="56">
        <v>46176</v>
      </c>
      <c r="CA48">
        <v>1</v>
      </c>
      <c r="CB48">
        <v>1</v>
      </c>
      <c r="CD48">
        <v>1</v>
      </c>
      <c r="CF48" s="79">
        <v>8.1018518518518516E-5</v>
      </c>
      <c r="CG48" s="79">
        <v>8.1018518518518516E-5</v>
      </c>
      <c r="CH48" s="79">
        <v>0.2464699074074074</v>
      </c>
      <c r="CI48" s="79">
        <v>0.14582175925925925</v>
      </c>
      <c r="CJ48">
        <v>75</v>
      </c>
      <c r="CK48">
        <v>101</v>
      </c>
      <c r="CL48">
        <v>17</v>
      </c>
      <c r="CM48">
        <v>1.588235294</v>
      </c>
      <c r="CN48">
        <v>35100</v>
      </c>
      <c r="CO48" s="1">
        <v>0.22670000000000001</v>
      </c>
      <c r="CQ48" s="1"/>
      <c r="CU48" s="1"/>
      <c r="CV48" s="1"/>
      <c r="CW48">
        <v>66</v>
      </c>
    </row>
    <row r="49" spans="1:102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49" s="34" cm="1">
        <f t="array" ref="C49">_xlfn.XLOOKUP(1,(TablaMeta[CONCAT]=$M$3&amp;$N$3&amp;D1_MAYO_2026[[#This Row],[SUPER]])*(TablaMeta[SEGG]=D1_MAYO_2026[[#This Row],[SEGMENTO]]),TablaMeta[Meta_Asesor])</f>
        <v>38500</v>
      </c>
      <c r="D49" s="35">
        <f>IF(D1_MAYO_2026[[#This Row],[RECUPERO]]="VACACIONES","VACACIONES",IFERROR(D1_MAYO_2026[[#This Row],[RECUPERO]]/D1_MAYO_2026[[#This Row],[META]],""))</f>
        <v>0.20037402597402595</v>
      </c>
      <c r="E49" s="35" t="str">
        <f>D1_MAYO_2026[[#This Row],[SUPER]]</f>
        <v>SANDY</v>
      </c>
      <c r="F49" t="s">
        <v>85</v>
      </c>
      <c r="G49" s="3">
        <v>7714.4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DATA_MAYO_2026[[#This Row],[RECUPERO]]/DATA_MAYO_2026[[#This Row],[META]]</f>
        <v>0.55142857142857138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&gt;40%</v>
      </c>
      <c r="O49" s="55" t="str">
        <f>IFERROR(VLOOKUP(DATA_MAYO_2026[[#This Row],[ASER_]],$B:$G,4,0),"")</f>
        <v>SANDY</v>
      </c>
      <c r="P49" s="6">
        <f>VLOOKUP(DATA_MAYO_2026[[#This Row],[ASER_]],D1_MAYO_2026[[ASESOR_CRR]:[RECUPERO]],6,0)</f>
        <v>21230</v>
      </c>
      <c r="Q49" s="6">
        <f>VLOOKUP(DATA_MAYO_2026[[#This Row],[ASER_]],D1_MAYO_2026[[ASESOR_CRR]:[META]],2,0)</f>
        <v>38500</v>
      </c>
      <c r="R49" t="s">
        <v>493</v>
      </c>
      <c r="S49">
        <v>0</v>
      </c>
      <c r="T49">
        <v>1730</v>
      </c>
      <c r="U49">
        <v>5680</v>
      </c>
      <c r="V49">
        <v>400</v>
      </c>
      <c r="W49">
        <v>8720</v>
      </c>
      <c r="X49" s="5">
        <v>4700</v>
      </c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/>
      <c r="BW49" t="s">
        <v>639</v>
      </c>
      <c r="BX49" t="s">
        <v>2</v>
      </c>
      <c r="BY49" t="s">
        <v>15</v>
      </c>
      <c r="BZ49" s="56">
        <v>46177</v>
      </c>
      <c r="CA49">
        <v>1</v>
      </c>
      <c r="CB49">
        <v>1</v>
      </c>
      <c r="CD49">
        <v>1</v>
      </c>
      <c r="CF49" s="79">
        <v>4.6296296296296294E-5</v>
      </c>
      <c r="CG49" s="79">
        <v>4.6296296296296294E-5</v>
      </c>
      <c r="CH49" s="79">
        <v>0.22971064814814815</v>
      </c>
      <c r="CI49" s="79">
        <v>0.10355324074074074</v>
      </c>
      <c r="CJ49">
        <v>81</v>
      </c>
      <c r="CK49">
        <v>111</v>
      </c>
      <c r="CL49">
        <v>24</v>
      </c>
      <c r="CM49">
        <v>1.6666666670000001</v>
      </c>
      <c r="CN49">
        <v>32376</v>
      </c>
      <c r="CO49" s="1">
        <v>0.29630000000000001</v>
      </c>
      <c r="CQ49" s="1"/>
      <c r="CU49" s="1"/>
      <c r="CV49" s="1"/>
      <c r="CW49">
        <v>92</v>
      </c>
    </row>
    <row r="50" spans="1:102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50" s="34" cm="1">
        <f t="array" ref="C50">_xlfn.XLOOKUP(1,(TablaMeta[CONCAT]=$M$3&amp;$N$3&amp;D1_MAYO_2026[[#This Row],[SUPER]])*(TablaMeta[SEGG]=D1_MAYO_2026[[#This Row],[SEGMENTO]]),TablaMeta[Meta_Asesor])</f>
        <v>38500</v>
      </c>
      <c r="D50" s="35">
        <f>IF(D1_MAYO_2026[[#This Row],[RECUPERO]]="VACACIONES","VACACIONES",IFERROR(D1_MAYO_2026[[#This Row],[RECUPERO]]/D1_MAYO_2026[[#This Row],[META]],""))</f>
        <v>4.4155844155844157E-2</v>
      </c>
      <c r="E50" s="35" t="str">
        <f>D1_MAYO_2026[[#This Row],[SUPER]]</f>
        <v>SANDY</v>
      </c>
      <c r="F50" t="s">
        <v>22</v>
      </c>
      <c r="G50" s="3">
        <v>1700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DATA_MAYO_2026[[#This Row],[RECUPERO]]/DATA_MAYO_2026[[#This Row],[META]]</f>
        <v>0.20037402597402595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IFERROR(VLOOKUP(DATA_MAYO_2026[[#This Row],[ASER_]],$B:$G,4,0),"")</f>
        <v>SANDY</v>
      </c>
      <c r="P50" s="6">
        <f>VLOOKUP(DATA_MAYO_2026[[#This Row],[ASER_]],D1_MAYO_2026[[ASESOR_CRR]:[RECUPERO]],6,0)</f>
        <v>7714.4</v>
      </c>
      <c r="Q50" s="6">
        <f>VLOOKUP(DATA_MAYO_2026[[#This Row],[ASER_]],D1_MAYO_2026[[ASESOR_CRR]:[META]],2,0)</f>
        <v>38500</v>
      </c>
      <c r="R50" t="s">
        <v>85</v>
      </c>
      <c r="S50">
        <v>5195</v>
      </c>
      <c r="T50">
        <v>1006</v>
      </c>
      <c r="U50">
        <v>633.4</v>
      </c>
      <c r="V50">
        <v>0</v>
      </c>
      <c r="W50">
        <v>880</v>
      </c>
      <c r="X50" s="5">
        <v>0</v>
      </c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/>
      <c r="BW50" t="s">
        <v>639</v>
      </c>
      <c r="BX50" t="s">
        <v>2</v>
      </c>
      <c r="BY50" t="s">
        <v>15</v>
      </c>
      <c r="BZ50" s="56">
        <v>46178</v>
      </c>
      <c r="CA50">
        <v>1</v>
      </c>
      <c r="CB50">
        <v>1</v>
      </c>
      <c r="CD50">
        <v>1</v>
      </c>
      <c r="CF50" s="79">
        <v>3.4722222222222222E-5</v>
      </c>
      <c r="CG50" s="79">
        <v>3.4722222222222222E-5</v>
      </c>
      <c r="CH50" s="79">
        <v>0.1542361111111111</v>
      </c>
      <c r="CI50" s="79">
        <v>1.0543981481481482E-2</v>
      </c>
      <c r="CJ50">
        <v>29</v>
      </c>
      <c r="CK50">
        <v>34</v>
      </c>
      <c r="CL50">
        <v>7</v>
      </c>
      <c r="CM50">
        <v>1.1428571430000001</v>
      </c>
      <c r="CN50">
        <v>38060</v>
      </c>
      <c r="CO50" s="1">
        <v>0.2414</v>
      </c>
      <c r="CQ50" s="1"/>
      <c r="CU50" s="1"/>
      <c r="CV50" s="1"/>
      <c r="CW50">
        <v>92</v>
      </c>
    </row>
    <row r="51" spans="1:102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51" s="34" cm="1">
        <f t="array" ref="C51">_xlfn.XLOOKUP(1,(TablaMeta[CONCAT]=$M$3&amp;$N$3&amp;D1_MAYO_2026[[#This Row],[SUPER]])*(TablaMeta[SEGG]=D1_MAYO_2026[[#This Row],[SEGMENTO]]),TablaMeta[Meta_Asesor])</f>
        <v>38500</v>
      </c>
      <c r="D51" s="35">
        <f>IF(D1_MAYO_2026[[#This Row],[RECUPERO]]="VACACIONES","VACACIONES",IFERROR(D1_MAYO_2026[[#This Row],[RECUPERO]]/D1_MAYO_2026[[#This Row],[META]],""))</f>
        <v>3.0129870129870132E-2</v>
      </c>
      <c r="E51" s="35" t="str">
        <f>D1_MAYO_2026[[#This Row],[SUPER]]</f>
        <v>SANDY</v>
      </c>
      <c r="F51" t="s">
        <v>96</v>
      </c>
      <c r="G51" s="3">
        <v>1160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DATA_MAYO_2026[[#This Row],[RECUPERO]]/DATA_MAYO_2026[[#This Row],[META]]</f>
        <v>4.4155844155844157E-2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IFERROR(VLOOKUP(DATA_MAYO_2026[[#This Row],[ASER_]],$B:$G,4,0),"")</f>
        <v>SANDY</v>
      </c>
      <c r="P51" s="6">
        <f>VLOOKUP(DATA_MAYO_2026[[#This Row],[ASER_]],D1_MAYO_2026[[ASESOR_CRR]:[RECUPERO]],6,0)</f>
        <v>1700</v>
      </c>
      <c r="Q51" s="6">
        <f>VLOOKUP(DATA_MAYO_2026[[#This Row],[ASER_]],D1_MAYO_2026[[ASESOR_CRR]:[META]],2,0)</f>
        <v>38500</v>
      </c>
      <c r="R51" t="s">
        <v>22</v>
      </c>
      <c r="S51">
        <v>1400</v>
      </c>
      <c r="T51">
        <v>0</v>
      </c>
      <c r="U51">
        <v>0</v>
      </c>
      <c r="V51">
        <v>0</v>
      </c>
      <c r="W51">
        <v>100</v>
      </c>
      <c r="X51" s="5">
        <v>200</v>
      </c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/>
      <c r="BW51" t="s">
        <v>639</v>
      </c>
      <c r="BX51" t="s">
        <v>2</v>
      </c>
      <c r="BY51" t="s">
        <v>24</v>
      </c>
      <c r="BZ51" s="56">
        <v>46175</v>
      </c>
      <c r="CA51">
        <v>1</v>
      </c>
      <c r="CB51">
        <v>1</v>
      </c>
      <c r="CD51">
        <v>1</v>
      </c>
      <c r="CF51" s="79">
        <v>1.3888888888888889E-4</v>
      </c>
      <c r="CG51" s="79">
        <v>1.3888888888888889E-4</v>
      </c>
      <c r="CH51" s="79">
        <v>0.17958333333333334</v>
      </c>
      <c r="CI51" s="79">
        <v>0.13045138888888888</v>
      </c>
      <c r="CJ51">
        <v>54</v>
      </c>
      <c r="CK51">
        <v>122</v>
      </c>
      <c r="CL51">
        <v>25</v>
      </c>
      <c r="CM51">
        <v>2.12</v>
      </c>
      <c r="CN51">
        <v>27239</v>
      </c>
      <c r="CO51" s="1">
        <v>0.46300000000000002</v>
      </c>
      <c r="CP51">
        <v>2</v>
      </c>
      <c r="CQ51" s="1">
        <v>0.08</v>
      </c>
      <c r="CR51">
        <v>2360</v>
      </c>
      <c r="CS51">
        <v>1180</v>
      </c>
      <c r="CT51">
        <v>100</v>
      </c>
      <c r="CU51" s="1">
        <v>4.24E-2</v>
      </c>
      <c r="CV51" s="1">
        <v>1.6199999999999999E-2</v>
      </c>
      <c r="CW51">
        <v>50</v>
      </c>
      <c r="CX51">
        <v>100</v>
      </c>
    </row>
    <row r="52" spans="1:102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52" s="34" cm="1">
        <f t="array" ref="C52">_xlfn.XLOOKUP(1,(TablaMeta[CONCAT]=$M$3&amp;$N$3&amp;D1_MAYO_2026[[#This Row],[SUPER]])*(TablaMeta[SEGG]=D1_MAYO_2026[[#This Row],[SEGMENTO]]),TablaMeta[Meta_Asesor])</f>
        <v>72000</v>
      </c>
      <c r="D52" s="35">
        <f>IF(D1_MAYO_2026[[#This Row],[RECUPERO]]="VACACIONES","VACACIONES",IFERROR(D1_MAYO_2026[[#This Row],[RECUPERO]]/D1_MAYO_2026[[#This Row],[META]],""))</f>
        <v>0.18133333333333335</v>
      </c>
      <c r="E52" s="35" t="str">
        <f>D1_MAYO_2026[[#This Row],[SUPER]]</f>
        <v>SANDY</v>
      </c>
      <c r="F52" t="s">
        <v>60</v>
      </c>
      <c r="G52" s="3">
        <v>13056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2" s="56"/>
      <c r="M52" s="5">
        <f>DATA_MAYO_2026[[#This Row],[RECUPERO]]/DATA_MAYO_2026[[#This Row],[META]]</f>
        <v>3.0129870129870132E-2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SANDY</v>
      </c>
      <c r="P52" s="6">
        <f>VLOOKUP(DATA_MAYO_2026[[#This Row],[ASER_]],D1_MAYO_2026[[ASESOR_CRR]:[RECUPERO]],6,0)</f>
        <v>1160</v>
      </c>
      <c r="Q52" s="6">
        <f>VLOOKUP(DATA_MAYO_2026[[#This Row],[ASER_]],D1_MAYO_2026[[ASESOR_CRR]:[META]],2,0)</f>
        <v>38500</v>
      </c>
      <c r="R52" t="s">
        <v>96</v>
      </c>
      <c r="S52">
        <v>0</v>
      </c>
      <c r="T52">
        <v>0</v>
      </c>
      <c r="U52">
        <v>460</v>
      </c>
      <c r="V52">
        <v>400</v>
      </c>
      <c r="W52">
        <v>300</v>
      </c>
      <c r="X52" s="5">
        <v>0</v>
      </c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/>
      <c r="BW52" t="s">
        <v>639</v>
      </c>
      <c r="BX52" t="s">
        <v>2</v>
      </c>
      <c r="BY52" t="s">
        <v>13</v>
      </c>
      <c r="BZ52" s="56">
        <v>46174</v>
      </c>
      <c r="CA52">
        <v>1</v>
      </c>
      <c r="CB52">
        <v>1</v>
      </c>
      <c r="CD52">
        <v>1</v>
      </c>
      <c r="CF52" s="79">
        <v>1.273148148148148E-4</v>
      </c>
      <c r="CG52" s="79">
        <v>1.273148148148148E-4</v>
      </c>
      <c r="CH52" s="79">
        <v>0.24517361111111111</v>
      </c>
      <c r="CI52" s="79">
        <v>6.9340277777777778E-2</v>
      </c>
      <c r="CJ52">
        <v>133</v>
      </c>
      <c r="CK52">
        <v>238</v>
      </c>
      <c r="CL52">
        <v>36</v>
      </c>
      <c r="CM52">
        <v>1.8055555560000001</v>
      </c>
      <c r="CN52">
        <v>36294</v>
      </c>
      <c r="CO52" s="1">
        <v>0.2707</v>
      </c>
      <c r="CP52">
        <v>11</v>
      </c>
      <c r="CQ52" s="1">
        <v>0.30559999999999998</v>
      </c>
      <c r="CR52">
        <v>17002</v>
      </c>
      <c r="CS52">
        <v>1546</v>
      </c>
      <c r="CT52">
        <v>7700</v>
      </c>
      <c r="CU52" s="1">
        <v>0.45290000000000002</v>
      </c>
      <c r="CV52" s="1">
        <v>0.2455</v>
      </c>
      <c r="CW52">
        <v>88</v>
      </c>
      <c r="CX52">
        <v>3850</v>
      </c>
    </row>
    <row r="53" spans="1:102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53" s="34" cm="1">
        <f t="array" ref="C53">_xlfn.XLOOKUP(1,(TablaMeta[CONCAT]=$M$3&amp;$N$3&amp;D1_MAYO_2026[[#This Row],[SUPER]])*(TablaMeta[SEGG]=D1_MAYO_2026[[#This Row],[SEGMENTO]]),TablaMeta[Meta_Asesor])</f>
        <v>72000</v>
      </c>
      <c r="D53" s="35">
        <f>IF(D1_MAYO_2026[[#This Row],[RECUPERO]]="VACACIONES","VACACIONES",IFERROR(D1_MAYO_2026[[#This Row],[RECUPERO]]/D1_MAYO_2026[[#This Row],[META]],""))</f>
        <v>0.16319444444444445</v>
      </c>
      <c r="E53" s="35" t="str">
        <f>D1_MAYO_2026[[#This Row],[SUPER]]</f>
        <v>SANDY</v>
      </c>
      <c r="F53" t="s">
        <v>59</v>
      </c>
      <c r="G53" s="3">
        <v>11750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3" s="56"/>
      <c r="M53" s="5">
        <f>DATA_MAYO_2026[[#This Row],[RECUPERO]]/DATA_MAYO_2026[[#This Row],[META]]</f>
        <v>0.20779220779220781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IFERROR(VLOOKUP(DATA_MAYO_2026[[#This Row],[ASER_]],$B:$G,4,0),"")</f>
        <v>SANDY</v>
      </c>
      <c r="P53" s="6">
        <f>VLOOKUP(DATA_MAYO_2026[[#This Row],[ASER_]],D1_MAYO_2026[[ASESOR_CRR]:[RECUPERO]],6,0)</f>
        <v>8000</v>
      </c>
      <c r="Q53" s="6">
        <f>VLOOKUP(DATA_MAYO_2026[[#This Row],[ASER_]],D1_MAYO_2026[[ASESOR_CRR]:[META]],2,0)</f>
        <v>38500</v>
      </c>
      <c r="R53" t="s">
        <v>32</v>
      </c>
      <c r="S53">
        <v>0</v>
      </c>
      <c r="T53">
        <v>0</v>
      </c>
      <c r="U53">
        <v>0</v>
      </c>
      <c r="V53">
        <v>4000</v>
      </c>
      <c r="W53">
        <v>0</v>
      </c>
      <c r="X53" s="5">
        <v>4000</v>
      </c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/>
      <c r="BW53" t="s">
        <v>639</v>
      </c>
      <c r="BX53" t="s">
        <v>2</v>
      </c>
      <c r="BY53" t="s">
        <v>13</v>
      </c>
      <c r="BZ53" s="56">
        <v>46177</v>
      </c>
      <c r="CA53">
        <v>1</v>
      </c>
      <c r="CB53">
        <v>1</v>
      </c>
      <c r="CD53">
        <v>1</v>
      </c>
      <c r="CF53" s="79">
        <v>1.9675925925925926E-4</v>
      </c>
      <c r="CG53" s="79">
        <v>1.9675925925925926E-4</v>
      </c>
      <c r="CH53" s="79">
        <v>0.22636574074074073</v>
      </c>
      <c r="CI53" s="79">
        <v>9.3599537037037037E-2</v>
      </c>
      <c r="CJ53">
        <v>94</v>
      </c>
      <c r="CK53">
        <v>198</v>
      </c>
      <c r="CL53">
        <v>11</v>
      </c>
      <c r="CM53">
        <v>1.636363636</v>
      </c>
      <c r="CN53">
        <v>30213</v>
      </c>
      <c r="CO53" s="1">
        <v>0.11700000000000001</v>
      </c>
      <c r="CQ53" s="1"/>
      <c r="CU53" s="1"/>
      <c r="CV53" s="1"/>
      <c r="CW53">
        <v>92</v>
      </c>
    </row>
    <row r="54" spans="1:102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54" s="34" cm="1">
        <f t="array" ref="C54">_xlfn.XLOOKUP(1,(TablaMeta[CONCAT]=$M$3&amp;$N$3&amp;D1_MAYO_2026[[#This Row],[SUPER]])*(TablaMeta[SEGG]=D1_MAYO_2026[[#This Row],[SEGMENTO]]),TablaMeta[Meta_Asesor])</f>
        <v>72000</v>
      </c>
      <c r="D54" s="35">
        <f>IF(D1_MAYO_2026[[#This Row],[RECUPERO]]="VACACIONES","VACACIONES",IFERROR(D1_MAYO_2026[[#This Row],[RECUPERO]]/D1_MAYO_2026[[#This Row],[META]],""))</f>
        <v>4.8888888888888891E-2</v>
      </c>
      <c r="E54" s="35" t="str">
        <f>D1_MAYO_2026[[#This Row],[SUPER]]</f>
        <v>SANDY</v>
      </c>
      <c r="F54" t="s">
        <v>68</v>
      </c>
      <c r="G54" s="3">
        <v>3520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4" s="5">
        <f>DATA_MAYO_2026[[#This Row],[RECUPERO]]/DATA_MAYO_2026[[#This Row],[META]]</f>
        <v>0.18133333333333335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SANDY</v>
      </c>
      <c r="P54" s="6">
        <f>VLOOKUP(DATA_MAYO_2026[[#This Row],[ASER_]],D1_MAYO_2026[[ASESOR_CRR]:[RECUPERO]],6,0)</f>
        <v>13056</v>
      </c>
      <c r="Q54" s="6">
        <f>VLOOKUP(DATA_MAYO_2026[[#This Row],[ASER_]],D1_MAYO_2026[[ASESOR_CRR]:[META]],2,0)</f>
        <v>72000</v>
      </c>
      <c r="R54" t="s">
        <v>60</v>
      </c>
      <c r="S54">
        <v>800</v>
      </c>
      <c r="T54">
        <v>11256</v>
      </c>
      <c r="U54">
        <v>0</v>
      </c>
      <c r="V54">
        <v>0</v>
      </c>
      <c r="W54">
        <v>0</v>
      </c>
      <c r="X54" s="5">
        <v>1000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/>
      <c r="BW54" t="s">
        <v>639</v>
      </c>
      <c r="BX54" t="s">
        <v>2</v>
      </c>
      <c r="BY54" t="s">
        <v>65</v>
      </c>
      <c r="BZ54" s="56">
        <v>46174</v>
      </c>
      <c r="CA54">
        <v>1</v>
      </c>
      <c r="CB54">
        <v>1</v>
      </c>
      <c r="CD54">
        <v>1</v>
      </c>
      <c r="CF54" s="79">
        <v>9.2592592592592588E-5</v>
      </c>
      <c r="CG54" s="79">
        <v>9.2592592592592588E-5</v>
      </c>
      <c r="CH54" s="79">
        <v>0.28506944444444443</v>
      </c>
      <c r="CI54" s="79">
        <v>3.9884259259259258E-2</v>
      </c>
      <c r="CJ54">
        <v>26</v>
      </c>
      <c r="CK54">
        <v>41</v>
      </c>
      <c r="CL54">
        <v>19</v>
      </c>
      <c r="CM54">
        <v>1.6315789469999999</v>
      </c>
      <c r="CN54">
        <v>26771</v>
      </c>
      <c r="CO54" s="1">
        <v>0.73080000000000001</v>
      </c>
      <c r="CP54">
        <v>9</v>
      </c>
      <c r="CQ54" s="1">
        <v>0.47370000000000001</v>
      </c>
      <c r="CR54">
        <v>4409</v>
      </c>
      <c r="CS54">
        <v>490</v>
      </c>
      <c r="CT54">
        <v>1105</v>
      </c>
      <c r="CU54" s="1">
        <v>0.25059999999999999</v>
      </c>
      <c r="CV54" s="1"/>
      <c r="CW54">
        <v>82</v>
      </c>
      <c r="CX54">
        <v>1105</v>
      </c>
    </row>
    <row r="55" spans="1:102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55" s="34" cm="1">
        <f t="array" ref="C55">_xlfn.XLOOKUP(1,(TablaMeta[CONCAT]=$M$3&amp;$N$3&amp;D1_MAYO_2026[[#This Row],[SUPER]])*(TablaMeta[SEGG]=D1_MAYO_2026[[#This Row],[SEGMENTO]]),TablaMeta[Meta_Asesor])</f>
        <v>72000</v>
      </c>
      <c r="D55" s="35">
        <f>IF(D1_MAYO_2026[[#This Row],[RECUPERO]]="VACACIONES","VACACIONES",IFERROR(D1_MAYO_2026[[#This Row],[RECUPERO]]/D1_MAYO_2026[[#This Row],[META]],""))</f>
        <v>1.3888888888888888E-2</v>
      </c>
      <c r="E55" s="35" t="str">
        <f>D1_MAYO_2026[[#This Row],[SUPER]]</f>
        <v>SANDY</v>
      </c>
      <c r="F55" t="s">
        <v>79</v>
      </c>
      <c r="G55" s="3">
        <v>1000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5" s="5">
        <f>DATA_MAYO_2026[[#This Row],[RECUPERO]]/DATA_MAYO_2026[[#This Row],[META]]</f>
        <v>0.16319444444444445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IFERROR(VLOOKUP(DATA_MAYO_2026[[#This Row],[ASER_]],$B:$G,4,0),"")</f>
        <v>SANDY</v>
      </c>
      <c r="P55" s="6">
        <f>VLOOKUP(DATA_MAYO_2026[[#This Row],[ASER_]],D1_MAYO_2026[[ASESOR_CRR]:[RECUPERO]],6,0)</f>
        <v>11750</v>
      </c>
      <c r="Q55" s="6">
        <f>VLOOKUP(DATA_MAYO_2026[[#This Row],[ASER_]],D1_MAYO_2026[[ASESOR_CRR]:[META]],2,0)</f>
        <v>72000</v>
      </c>
      <c r="R55" t="s">
        <v>59</v>
      </c>
      <c r="S55">
        <v>0</v>
      </c>
      <c r="T55">
        <v>3550</v>
      </c>
      <c r="U55">
        <v>3000</v>
      </c>
      <c r="V55">
        <v>2700</v>
      </c>
      <c r="W55">
        <v>1500</v>
      </c>
      <c r="X55" s="5">
        <v>1000</v>
      </c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/>
      <c r="BW55" t="s">
        <v>639</v>
      </c>
      <c r="BX55" t="s">
        <v>2</v>
      </c>
      <c r="BY55" t="s">
        <v>65</v>
      </c>
      <c r="BZ55" s="56">
        <v>46175</v>
      </c>
      <c r="CA55">
        <v>1</v>
      </c>
      <c r="CB55">
        <v>1</v>
      </c>
      <c r="CD55">
        <v>1</v>
      </c>
      <c r="CF55" s="79">
        <v>2.199074074074074E-4</v>
      </c>
      <c r="CG55" s="79">
        <v>2.199074074074074E-4</v>
      </c>
      <c r="CH55" s="79">
        <v>0.18406249999999999</v>
      </c>
      <c r="CI55" s="79">
        <v>0.12263888888888889</v>
      </c>
      <c r="CJ55">
        <v>29</v>
      </c>
      <c r="CK55">
        <v>51</v>
      </c>
      <c r="CL55">
        <v>18</v>
      </c>
      <c r="CM55">
        <v>1.111111111</v>
      </c>
      <c r="CN55">
        <v>25433</v>
      </c>
      <c r="CO55" s="1">
        <v>0.62070000000000003</v>
      </c>
      <c r="CP55">
        <v>14</v>
      </c>
      <c r="CQ55" s="1">
        <v>0.77780000000000005</v>
      </c>
      <c r="CR55">
        <v>11109</v>
      </c>
      <c r="CS55">
        <v>794</v>
      </c>
      <c r="CT55">
        <v>1176</v>
      </c>
      <c r="CU55" s="1">
        <v>0.10589999999999999</v>
      </c>
      <c r="CV55" s="1"/>
      <c r="CW55">
        <v>74</v>
      </c>
      <c r="CX55">
        <v>588</v>
      </c>
    </row>
    <row r="56" spans="1:102" x14ac:dyDescent="0.25">
      <c r="H56"/>
      <c r="M56" s="5">
        <f>DATA_MAYO_2026[[#This Row],[RECUPERO]]/DATA_MAYO_2026[[#This Row],[META]]</f>
        <v>1.3888888888888888E-2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IFERROR(VLOOKUP(DATA_MAYO_2026[[#This Row],[ASER_]],$B:$G,4,0),"")</f>
        <v>SANDY</v>
      </c>
      <c r="P56" s="6">
        <f>VLOOKUP(DATA_MAYO_2026[[#This Row],[ASER_]],D1_MAYO_2026[[ASESOR_CRR]:[RECUPERO]],6,0)</f>
        <v>1000</v>
      </c>
      <c r="Q56" s="6">
        <f>VLOOKUP(DATA_MAYO_2026[[#This Row],[ASER_]],D1_MAYO_2026[[ASESOR_CRR]:[META]],2,0)</f>
        <v>72000</v>
      </c>
      <c r="R56" t="s">
        <v>79</v>
      </c>
      <c r="S56">
        <v>0</v>
      </c>
      <c r="T56">
        <v>1000</v>
      </c>
      <c r="U56">
        <v>0</v>
      </c>
      <c r="V56">
        <v>0</v>
      </c>
      <c r="W56">
        <v>0</v>
      </c>
      <c r="X56" s="5">
        <v>0</v>
      </c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/>
      <c r="BW56" t="s">
        <v>639</v>
      </c>
      <c r="BX56" t="s">
        <v>2</v>
      </c>
      <c r="BY56" t="s">
        <v>65</v>
      </c>
      <c r="BZ56" s="56">
        <v>46176</v>
      </c>
      <c r="CA56">
        <v>1</v>
      </c>
      <c r="CB56">
        <v>1</v>
      </c>
      <c r="CD56">
        <v>1</v>
      </c>
      <c r="CF56" s="79">
        <v>1.8518518518518518E-4</v>
      </c>
      <c r="CG56" s="79">
        <v>1.8518518518518518E-4</v>
      </c>
      <c r="CH56" s="79">
        <v>0.32185185185185183</v>
      </c>
      <c r="CI56" s="79">
        <v>7.6006944444444446E-2</v>
      </c>
      <c r="CJ56">
        <v>50</v>
      </c>
      <c r="CK56">
        <v>106</v>
      </c>
      <c r="CL56">
        <v>11</v>
      </c>
      <c r="CM56">
        <v>1.5454545449999999</v>
      </c>
      <c r="CN56">
        <v>28774</v>
      </c>
      <c r="CO56" s="1">
        <v>0.22</v>
      </c>
      <c r="CP56">
        <v>1</v>
      </c>
      <c r="CQ56" s="1">
        <v>9.0899999999999995E-2</v>
      </c>
      <c r="CR56">
        <v>370</v>
      </c>
      <c r="CS56">
        <v>370</v>
      </c>
      <c r="CU56" s="1"/>
      <c r="CV56" s="1"/>
      <c r="CW56">
        <v>80</v>
      </c>
    </row>
    <row r="57" spans="1:102" x14ac:dyDescent="0.25">
      <c r="H57"/>
      <c r="M57" s="5">
        <f>DATA_MAYO_2026[[#This Row],[RECUPERO]]/DATA_MAYO_2026[[#This Row],[META]]</f>
        <v>4.8888888888888891E-2</v>
      </c>
      <c r="N57" s="54" t="str" cm="1">
        <f t="array" ref="N57">IF(DATA_MAYO_2026[[#This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IFERROR(VLOOKUP(DATA_MAYO_2026[[#This Row],[ASER_]],$B:$G,4,0),"")</f>
        <v>SANDY</v>
      </c>
      <c r="P57" s="6">
        <f>VLOOKUP(DATA_MAYO_2026[[#This Row],[ASER_]],D1_MAYO_2026[[ASESOR_CRR]:[RECUPERO]],6,0)</f>
        <v>3520</v>
      </c>
      <c r="Q57" s="6">
        <f>VLOOKUP(DATA_MAYO_2026[[#This Row],[ASER_]],D1_MAYO_2026[[ASESOR_CRR]:[META]],2,0)</f>
        <v>72000</v>
      </c>
      <c r="R57" t="s">
        <v>68</v>
      </c>
      <c r="S57">
        <v>2020</v>
      </c>
      <c r="T57">
        <v>0</v>
      </c>
      <c r="U57">
        <v>0</v>
      </c>
      <c r="V57">
        <v>0</v>
      </c>
      <c r="W57">
        <v>0</v>
      </c>
      <c r="X57" s="5">
        <v>1500</v>
      </c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/>
      <c r="BW57" t="s">
        <v>639</v>
      </c>
      <c r="BX57" t="s">
        <v>2</v>
      </c>
      <c r="BY57" t="s">
        <v>65</v>
      </c>
      <c r="BZ57" s="56">
        <v>46177</v>
      </c>
      <c r="CA57">
        <v>1</v>
      </c>
      <c r="CB57">
        <v>1</v>
      </c>
      <c r="CD57">
        <v>1</v>
      </c>
      <c r="CF57" s="79">
        <v>1.9675925925925926E-4</v>
      </c>
      <c r="CG57" s="79">
        <v>1.9675925925925926E-4</v>
      </c>
      <c r="CH57" s="79">
        <v>0.24182870370370371</v>
      </c>
      <c r="CI57" s="79">
        <v>9.2268518518518514E-2</v>
      </c>
      <c r="CJ57">
        <v>50</v>
      </c>
      <c r="CK57">
        <v>101</v>
      </c>
      <c r="CL57">
        <v>10</v>
      </c>
      <c r="CM57">
        <v>1.6</v>
      </c>
      <c r="CN57">
        <v>29669</v>
      </c>
      <c r="CO57" s="1">
        <v>0.2</v>
      </c>
      <c r="CQ57" s="1"/>
      <c r="CU57" s="1"/>
      <c r="CV57" s="1"/>
      <c r="CW57">
        <v>92</v>
      </c>
    </row>
    <row r="58" spans="1:102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BW58" t="s">
        <v>639</v>
      </c>
      <c r="BX58" t="s">
        <v>2</v>
      </c>
      <c r="BY58" t="s">
        <v>65</v>
      </c>
      <c r="BZ58" s="56">
        <v>46178</v>
      </c>
      <c r="CA58">
        <v>1</v>
      </c>
      <c r="CB58">
        <v>1</v>
      </c>
      <c r="CD58">
        <v>1</v>
      </c>
      <c r="CF58" s="79">
        <v>1.7361111111111112E-4</v>
      </c>
      <c r="CG58" s="79">
        <v>1.7361111111111112E-4</v>
      </c>
      <c r="CH58" s="79">
        <v>0.14548611111111112</v>
      </c>
      <c r="CI58" s="79">
        <v>5.2164351851851851E-2</v>
      </c>
      <c r="CJ58">
        <v>19</v>
      </c>
      <c r="CK58">
        <v>41</v>
      </c>
      <c r="CL58">
        <v>3</v>
      </c>
      <c r="CM58">
        <v>1</v>
      </c>
      <c r="CN58">
        <v>40228</v>
      </c>
      <c r="CO58" s="1">
        <v>0.15790000000000001</v>
      </c>
      <c r="CQ58" s="1"/>
      <c r="CU58" s="1"/>
      <c r="CV58" s="1"/>
      <c r="CW58">
        <v>92</v>
      </c>
    </row>
    <row r="59" spans="1:102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BW59" t="s">
        <v>639</v>
      </c>
      <c r="BX59" t="s">
        <v>2</v>
      </c>
      <c r="BY59" t="s">
        <v>25</v>
      </c>
      <c r="BZ59" s="56">
        <v>46175</v>
      </c>
      <c r="CA59">
        <v>1</v>
      </c>
      <c r="CB59">
        <v>1</v>
      </c>
      <c r="CD59">
        <v>1</v>
      </c>
      <c r="CF59" s="79">
        <v>5.2083333333333333E-4</v>
      </c>
      <c r="CG59" s="79">
        <v>5.2083333333333333E-4</v>
      </c>
      <c r="CH59" s="79">
        <v>0.16901620370370371</v>
      </c>
      <c r="CI59" s="79">
        <v>0.12400462962962963</v>
      </c>
      <c r="CJ59">
        <v>75</v>
      </c>
      <c r="CK59">
        <v>120</v>
      </c>
      <c r="CL59">
        <v>31</v>
      </c>
      <c r="CM59">
        <v>1.8064516129999999</v>
      </c>
      <c r="CN59">
        <v>25547</v>
      </c>
      <c r="CO59" s="1">
        <v>0.4133</v>
      </c>
      <c r="CP59">
        <v>9</v>
      </c>
      <c r="CQ59" s="1">
        <v>0.2903</v>
      </c>
      <c r="CR59">
        <v>14709</v>
      </c>
      <c r="CS59">
        <v>1634</v>
      </c>
      <c r="CT59">
        <v>11500</v>
      </c>
      <c r="CU59" s="1">
        <v>0.78180000000000005</v>
      </c>
      <c r="CV59" s="1">
        <v>0.1404</v>
      </c>
      <c r="CW59">
        <v>86</v>
      </c>
      <c r="CX59">
        <v>3833</v>
      </c>
    </row>
    <row r="60" spans="1:102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BW60" t="s">
        <v>639</v>
      </c>
      <c r="BX60" t="s">
        <v>2</v>
      </c>
      <c r="BY60" t="s">
        <v>25</v>
      </c>
      <c r="BZ60" s="56">
        <v>46176</v>
      </c>
      <c r="CA60">
        <v>1</v>
      </c>
      <c r="CB60">
        <v>1</v>
      </c>
      <c r="CD60">
        <v>1</v>
      </c>
      <c r="CF60" s="79">
        <v>0</v>
      </c>
      <c r="CG60" s="79">
        <v>0</v>
      </c>
      <c r="CH60" s="79">
        <v>0.2333449074074074</v>
      </c>
      <c r="CI60" s="79">
        <v>0.14143518518518519</v>
      </c>
      <c r="CJ60">
        <v>93</v>
      </c>
      <c r="CK60">
        <v>137</v>
      </c>
      <c r="CL60">
        <v>17</v>
      </c>
      <c r="CM60">
        <v>2.2941176470000002</v>
      </c>
      <c r="CN60">
        <v>20963</v>
      </c>
      <c r="CO60" s="1">
        <v>0.18279999999999999</v>
      </c>
      <c r="CP60">
        <v>4</v>
      </c>
      <c r="CQ60" s="1">
        <v>0.23530000000000001</v>
      </c>
      <c r="CR60">
        <v>2470</v>
      </c>
      <c r="CS60">
        <v>618</v>
      </c>
      <c r="CT60">
        <v>1623</v>
      </c>
      <c r="CU60" s="1">
        <v>0.65710000000000002</v>
      </c>
      <c r="CV60" s="1">
        <v>0.20949999999999999</v>
      </c>
      <c r="CW60">
        <v>98</v>
      </c>
      <c r="CX60">
        <v>1623</v>
      </c>
    </row>
    <row r="61" spans="1:102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BW61" t="s">
        <v>639</v>
      </c>
      <c r="BX61" t="s">
        <v>2</v>
      </c>
      <c r="BY61" t="s">
        <v>10</v>
      </c>
      <c r="BZ61" s="56">
        <v>46174</v>
      </c>
      <c r="CA61">
        <v>1</v>
      </c>
      <c r="CB61">
        <v>1</v>
      </c>
      <c r="CD61">
        <v>1</v>
      </c>
      <c r="CF61" s="79">
        <v>9.2592592592592588E-5</v>
      </c>
      <c r="CG61" s="79">
        <v>9.2592592592592588E-5</v>
      </c>
      <c r="CH61" s="79">
        <v>0.23458333333333334</v>
      </c>
      <c r="CI61" s="79">
        <v>7.2881944444444444E-2</v>
      </c>
      <c r="CJ61">
        <v>116</v>
      </c>
      <c r="CK61">
        <v>187</v>
      </c>
      <c r="CL61">
        <v>33</v>
      </c>
      <c r="CM61">
        <v>1.6969696970000001</v>
      </c>
      <c r="CN61">
        <v>33887</v>
      </c>
      <c r="CO61" s="1">
        <v>0.28449999999999998</v>
      </c>
      <c r="CP61">
        <v>2</v>
      </c>
      <c r="CQ61" s="1">
        <v>6.0600000000000001E-2</v>
      </c>
      <c r="CR61">
        <v>1850</v>
      </c>
      <c r="CS61">
        <v>925</v>
      </c>
      <c r="CU61" s="1"/>
      <c r="CV61" s="1"/>
      <c r="CW61">
        <v>50</v>
      </c>
    </row>
    <row r="62" spans="1:102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BW62" t="s">
        <v>639</v>
      </c>
      <c r="BX62" t="s">
        <v>2</v>
      </c>
      <c r="BY62" t="s">
        <v>10</v>
      </c>
      <c r="BZ62" s="56">
        <v>46175</v>
      </c>
      <c r="CA62">
        <v>1</v>
      </c>
      <c r="CB62">
        <v>1</v>
      </c>
      <c r="CD62">
        <v>1</v>
      </c>
      <c r="CF62" s="79">
        <v>2.6620370370370372E-4</v>
      </c>
      <c r="CG62" s="79">
        <v>2.6620370370370372E-4</v>
      </c>
      <c r="CH62" s="79">
        <v>0.19569444444444445</v>
      </c>
      <c r="CI62" s="79">
        <v>0.10887731481481482</v>
      </c>
      <c r="CJ62">
        <v>138</v>
      </c>
      <c r="CK62">
        <v>230</v>
      </c>
      <c r="CL62">
        <v>38</v>
      </c>
      <c r="CM62">
        <v>1.447368421</v>
      </c>
      <c r="CN62">
        <v>33128</v>
      </c>
      <c r="CO62" s="1">
        <v>0.27539999999999998</v>
      </c>
      <c r="CP62">
        <v>7</v>
      </c>
      <c r="CQ62" s="1">
        <v>0.1842</v>
      </c>
      <c r="CR62">
        <v>2355</v>
      </c>
      <c r="CS62">
        <v>336</v>
      </c>
      <c r="CU62" s="1"/>
      <c r="CV62" s="1"/>
      <c r="CW62">
        <v>48</v>
      </c>
    </row>
    <row r="63" spans="1:102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BW63" t="s">
        <v>639</v>
      </c>
      <c r="BX63" t="s">
        <v>2</v>
      </c>
      <c r="BY63" t="s">
        <v>10</v>
      </c>
      <c r="BZ63" s="56">
        <v>46176</v>
      </c>
      <c r="CA63">
        <v>1</v>
      </c>
      <c r="CB63">
        <v>1</v>
      </c>
      <c r="CD63">
        <v>1</v>
      </c>
      <c r="CF63" s="79">
        <v>1.6203703703703703E-4</v>
      </c>
      <c r="CG63" s="79">
        <v>1.6203703703703703E-4</v>
      </c>
      <c r="CH63" s="79">
        <v>0.30574074074074076</v>
      </c>
      <c r="CI63" s="79">
        <v>9.4907407407407413E-2</v>
      </c>
      <c r="CJ63">
        <v>142</v>
      </c>
      <c r="CK63">
        <v>254</v>
      </c>
      <c r="CL63">
        <v>40</v>
      </c>
      <c r="CM63">
        <v>1.875</v>
      </c>
      <c r="CN63">
        <v>31746</v>
      </c>
      <c r="CO63" s="1">
        <v>0.28170000000000001</v>
      </c>
      <c r="CP63">
        <v>1</v>
      </c>
      <c r="CQ63" s="1">
        <v>2.5000000000000001E-2</v>
      </c>
      <c r="CR63">
        <v>4150</v>
      </c>
      <c r="CS63">
        <v>4150</v>
      </c>
      <c r="CU63" s="1"/>
      <c r="CV63" s="1"/>
      <c r="CW63">
        <v>72</v>
      </c>
    </row>
    <row r="64" spans="1:102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BW64" t="s">
        <v>639</v>
      </c>
      <c r="BX64" t="s">
        <v>2</v>
      </c>
      <c r="BY64" t="s">
        <v>10</v>
      </c>
      <c r="BZ64" s="56">
        <v>46177</v>
      </c>
      <c r="CA64">
        <v>1</v>
      </c>
      <c r="CB64">
        <v>1</v>
      </c>
      <c r="CD64">
        <v>1</v>
      </c>
      <c r="CF64" s="79">
        <v>5.7870370370370373E-5</v>
      </c>
      <c r="CG64" s="79">
        <v>5.7870370370370373E-5</v>
      </c>
      <c r="CH64" s="79">
        <v>0.24394675925925927</v>
      </c>
      <c r="CI64" s="79">
        <v>8.5821759259259264E-2</v>
      </c>
      <c r="CJ64">
        <v>101</v>
      </c>
      <c r="CK64">
        <v>193</v>
      </c>
      <c r="CL64">
        <v>18</v>
      </c>
      <c r="CM64">
        <v>1.888888889</v>
      </c>
      <c r="CN64">
        <v>39539</v>
      </c>
      <c r="CO64" s="1">
        <v>0.1782</v>
      </c>
      <c r="CP64">
        <v>2</v>
      </c>
      <c r="CQ64" s="1">
        <v>0.1111</v>
      </c>
      <c r="CR64">
        <v>7000</v>
      </c>
      <c r="CS64">
        <v>3500</v>
      </c>
      <c r="CU64" s="1"/>
      <c r="CV64" s="1"/>
      <c r="CW64">
        <v>100</v>
      </c>
    </row>
    <row r="65" spans="7:102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BW65" t="s">
        <v>639</v>
      </c>
      <c r="BX65" t="s">
        <v>2</v>
      </c>
      <c r="BY65" t="s">
        <v>10</v>
      </c>
      <c r="BZ65" s="56">
        <v>46178</v>
      </c>
      <c r="CA65">
        <v>1</v>
      </c>
      <c r="CB65">
        <v>1</v>
      </c>
      <c r="CD65">
        <v>1</v>
      </c>
      <c r="CF65" s="79">
        <v>1.3888888888888889E-4</v>
      </c>
      <c r="CG65" s="79">
        <v>1.3888888888888889E-4</v>
      </c>
      <c r="CH65" s="79">
        <v>0.12969907407407408</v>
      </c>
      <c r="CI65" s="79">
        <v>6.3541666666666663E-2</v>
      </c>
      <c r="CJ65">
        <v>40</v>
      </c>
      <c r="CK65">
        <v>48</v>
      </c>
      <c r="CL65">
        <v>9</v>
      </c>
      <c r="CM65">
        <v>1</v>
      </c>
      <c r="CN65">
        <v>20431</v>
      </c>
      <c r="CO65" s="1">
        <v>0.22500000000000001</v>
      </c>
      <c r="CQ65" s="1"/>
      <c r="CU65" s="1"/>
      <c r="CV65" s="1"/>
      <c r="CW65">
        <v>92</v>
      </c>
    </row>
    <row r="66" spans="7:10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BW66" t="s">
        <v>639</v>
      </c>
      <c r="BX66" t="s">
        <v>2</v>
      </c>
      <c r="BY66" t="s">
        <v>76</v>
      </c>
      <c r="BZ66" s="56">
        <v>46177</v>
      </c>
      <c r="CA66">
        <v>1</v>
      </c>
      <c r="CB66">
        <v>1</v>
      </c>
      <c r="CD66">
        <v>1</v>
      </c>
      <c r="CF66" s="79">
        <v>1.1574074074074073E-5</v>
      </c>
      <c r="CG66" s="79">
        <v>1.1574074074074073E-5</v>
      </c>
      <c r="CH66" s="79">
        <v>0.2469675925925926</v>
      </c>
      <c r="CI66" s="79">
        <v>7.048611111111111E-2</v>
      </c>
      <c r="CJ66">
        <v>135</v>
      </c>
      <c r="CK66">
        <v>165</v>
      </c>
      <c r="CL66">
        <v>12</v>
      </c>
      <c r="CM66">
        <v>1.6666666670000001</v>
      </c>
      <c r="CN66">
        <v>30825</v>
      </c>
      <c r="CO66" s="1">
        <v>8.8900000000000007E-2</v>
      </c>
      <c r="CQ66" s="1"/>
      <c r="CU66" s="1"/>
      <c r="CV66" s="1"/>
      <c r="CW66">
        <v>92</v>
      </c>
    </row>
    <row r="67" spans="7:10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BW67" t="s">
        <v>639</v>
      </c>
      <c r="BX67" t="s">
        <v>2</v>
      </c>
      <c r="BY67" t="s">
        <v>76</v>
      </c>
      <c r="BZ67" s="56">
        <v>46178</v>
      </c>
      <c r="CA67">
        <v>1</v>
      </c>
      <c r="CB67">
        <v>1</v>
      </c>
      <c r="CD67">
        <v>1</v>
      </c>
      <c r="CF67" s="79">
        <v>3.3564814814814812E-4</v>
      </c>
      <c r="CG67" s="79">
        <v>3.3564814814814812E-4</v>
      </c>
      <c r="CH67" s="79">
        <v>0.13680555555555557</v>
      </c>
      <c r="CI67" s="79">
        <v>4.3807870370370372E-2</v>
      </c>
      <c r="CJ67">
        <v>44</v>
      </c>
      <c r="CK67">
        <v>51</v>
      </c>
      <c r="CL67">
        <v>6</v>
      </c>
      <c r="CM67">
        <v>1</v>
      </c>
      <c r="CN67">
        <v>44125</v>
      </c>
      <c r="CO67" s="1">
        <v>0.13639999999999999</v>
      </c>
      <c r="CP67">
        <v>1</v>
      </c>
      <c r="CQ67" s="1">
        <v>0.16669999999999999</v>
      </c>
      <c r="CR67">
        <v>745</v>
      </c>
      <c r="CS67">
        <v>745</v>
      </c>
      <c r="CU67" s="1"/>
      <c r="CV67" s="1"/>
      <c r="CW67">
        <v>100</v>
      </c>
    </row>
    <row r="68" spans="7:10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BW68" t="s">
        <v>639</v>
      </c>
      <c r="BX68" t="s">
        <v>6</v>
      </c>
      <c r="BY68" t="s">
        <v>19</v>
      </c>
      <c r="BZ68" s="56">
        <v>46174</v>
      </c>
      <c r="CA68">
        <v>1</v>
      </c>
      <c r="CB68">
        <v>1</v>
      </c>
      <c r="CD68">
        <v>1</v>
      </c>
      <c r="CF68" s="79">
        <v>1.6203703703703703E-4</v>
      </c>
      <c r="CG68" s="79">
        <v>1.6203703703703703E-4</v>
      </c>
      <c r="CH68" s="79">
        <v>0.25446759259259261</v>
      </c>
      <c r="CI68" s="79">
        <v>5.1666666666666666E-2</v>
      </c>
      <c r="CJ68">
        <v>148</v>
      </c>
      <c r="CK68">
        <v>209</v>
      </c>
      <c r="CL68">
        <v>29</v>
      </c>
      <c r="CM68">
        <v>1.862068966</v>
      </c>
      <c r="CN68">
        <v>24645</v>
      </c>
      <c r="CO68" s="1">
        <v>0.19589999999999999</v>
      </c>
      <c r="CP68">
        <v>2</v>
      </c>
      <c r="CQ68" s="1">
        <v>6.9000000000000006E-2</v>
      </c>
      <c r="CR68">
        <v>830</v>
      </c>
      <c r="CS68">
        <v>415</v>
      </c>
      <c r="CT68">
        <v>300</v>
      </c>
      <c r="CU68" s="1">
        <v>0.3614</v>
      </c>
      <c r="CV68" s="1"/>
      <c r="CW68">
        <v>54</v>
      </c>
      <c r="CX68">
        <v>300</v>
      </c>
    </row>
    <row r="69" spans="7:10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BW69" t="s">
        <v>639</v>
      </c>
      <c r="BX69" t="s">
        <v>6</v>
      </c>
      <c r="BY69" t="s">
        <v>19</v>
      </c>
      <c r="BZ69" s="56">
        <v>46175</v>
      </c>
      <c r="CA69">
        <v>1</v>
      </c>
      <c r="CB69">
        <v>1</v>
      </c>
      <c r="CD69">
        <v>1</v>
      </c>
      <c r="CF69" s="79">
        <v>8.1018518518518516E-5</v>
      </c>
      <c r="CG69" s="79">
        <v>8.1018518518518516E-5</v>
      </c>
      <c r="CH69" s="79">
        <v>0.28753472222222221</v>
      </c>
      <c r="CI69" s="79">
        <v>8.1689814814814812E-2</v>
      </c>
      <c r="CJ69">
        <v>184</v>
      </c>
      <c r="CK69">
        <v>250</v>
      </c>
      <c r="CL69">
        <v>14</v>
      </c>
      <c r="CM69">
        <v>1.3571428569999999</v>
      </c>
      <c r="CN69">
        <v>29114</v>
      </c>
      <c r="CO69" s="1">
        <v>7.6100000000000001E-2</v>
      </c>
      <c r="CQ69" s="1"/>
      <c r="CU69" s="1"/>
      <c r="CV69" s="1"/>
      <c r="CW69">
        <v>32</v>
      </c>
    </row>
    <row r="70" spans="7:10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  <c r="BW70" t="s">
        <v>639</v>
      </c>
      <c r="BX70" t="s">
        <v>6</v>
      </c>
      <c r="BY70" t="s">
        <v>19</v>
      </c>
      <c r="BZ70" s="56">
        <v>46176</v>
      </c>
      <c r="CA70">
        <v>1</v>
      </c>
      <c r="CB70">
        <v>1</v>
      </c>
      <c r="CD70">
        <v>1</v>
      </c>
      <c r="CF70" s="79">
        <v>6.9444444444444444E-5</v>
      </c>
      <c r="CG70" s="79">
        <v>6.9444444444444444E-5</v>
      </c>
      <c r="CH70" s="79">
        <v>0.25746527777777778</v>
      </c>
      <c r="CI70" s="79">
        <v>0.11543981481481481</v>
      </c>
      <c r="CJ70">
        <v>181</v>
      </c>
      <c r="CK70">
        <v>301</v>
      </c>
      <c r="CL70">
        <v>25</v>
      </c>
      <c r="CM70">
        <v>1.52</v>
      </c>
      <c r="CN70">
        <v>19912</v>
      </c>
      <c r="CO70" s="1">
        <v>0.1381</v>
      </c>
      <c r="CQ70" s="1"/>
      <c r="CU70" s="1"/>
      <c r="CV70" s="1"/>
      <c r="CW70">
        <v>66</v>
      </c>
    </row>
    <row r="71" spans="7:102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BW71" t="s">
        <v>639</v>
      </c>
      <c r="BX71" t="s">
        <v>6</v>
      </c>
      <c r="BY71" t="s">
        <v>19</v>
      </c>
      <c r="BZ71" s="56">
        <v>46177</v>
      </c>
      <c r="CA71">
        <v>1</v>
      </c>
      <c r="CB71">
        <v>1</v>
      </c>
      <c r="CD71">
        <v>1</v>
      </c>
      <c r="CF71" s="79">
        <v>4.6296296296296294E-5</v>
      </c>
      <c r="CG71" s="79">
        <v>4.6296296296296294E-5</v>
      </c>
      <c r="CH71" s="79">
        <v>0.27819444444444447</v>
      </c>
      <c r="CI71" s="79">
        <v>8.5601851851851846E-2</v>
      </c>
      <c r="CJ71">
        <v>191</v>
      </c>
      <c r="CK71">
        <v>295</v>
      </c>
      <c r="CL71">
        <v>11</v>
      </c>
      <c r="CM71">
        <v>1.5454545449999999</v>
      </c>
      <c r="CN71">
        <v>19433</v>
      </c>
      <c r="CO71" s="1">
        <v>5.7599999999999998E-2</v>
      </c>
      <c r="CQ71" s="1"/>
      <c r="CU71" s="1"/>
      <c r="CV71" s="1"/>
      <c r="CW71">
        <v>66</v>
      </c>
    </row>
    <row r="72" spans="7:102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BW72" t="s">
        <v>639</v>
      </c>
      <c r="BX72" t="s">
        <v>6</v>
      </c>
      <c r="BY72" t="s">
        <v>19</v>
      </c>
      <c r="BZ72" s="56">
        <v>46178</v>
      </c>
      <c r="CA72">
        <v>1</v>
      </c>
      <c r="CB72">
        <v>1</v>
      </c>
      <c r="CD72">
        <v>1</v>
      </c>
      <c r="CF72" s="79">
        <v>2.199074074074074E-4</v>
      </c>
      <c r="CG72" s="79">
        <v>2.199074074074074E-4</v>
      </c>
      <c r="CH72" s="79">
        <v>0.14239583333333333</v>
      </c>
      <c r="CI72" s="79">
        <v>5.3287037037037036E-2</v>
      </c>
      <c r="CJ72">
        <v>46</v>
      </c>
      <c r="CK72">
        <v>59</v>
      </c>
      <c r="CL72">
        <v>4</v>
      </c>
      <c r="CM72">
        <v>1</v>
      </c>
      <c r="CN72">
        <v>23458</v>
      </c>
      <c r="CO72" s="1">
        <v>8.6999999999999994E-2</v>
      </c>
      <c r="CQ72" s="1"/>
      <c r="CU72" s="1"/>
      <c r="CV72" s="1"/>
      <c r="CW72">
        <v>100</v>
      </c>
    </row>
    <row r="73" spans="7:102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BW73" t="s">
        <v>639</v>
      </c>
      <c r="BX73" t="s">
        <v>6</v>
      </c>
      <c r="BY73" t="s">
        <v>105</v>
      </c>
      <c r="BZ73" s="56">
        <v>46174</v>
      </c>
      <c r="CA73">
        <v>1</v>
      </c>
      <c r="CB73">
        <v>1</v>
      </c>
      <c r="CD73">
        <v>1</v>
      </c>
      <c r="CF73" s="79">
        <v>1.5046296296296297E-4</v>
      </c>
      <c r="CG73" s="79">
        <v>1.5046296296296297E-4</v>
      </c>
      <c r="CH73" s="79">
        <v>0.23468749999999999</v>
      </c>
      <c r="CI73" s="79">
        <v>6.7418981481481483E-2</v>
      </c>
      <c r="CJ73">
        <v>78</v>
      </c>
      <c r="CK73">
        <v>152</v>
      </c>
      <c r="CL73">
        <v>24</v>
      </c>
      <c r="CM73">
        <v>1.9166666670000001</v>
      </c>
      <c r="CN73">
        <v>19848</v>
      </c>
      <c r="CO73" s="1">
        <v>0.30769999999999997</v>
      </c>
      <c r="CP73">
        <v>2</v>
      </c>
      <c r="CQ73" s="1">
        <v>8.3299999999999999E-2</v>
      </c>
      <c r="CR73">
        <v>11500</v>
      </c>
      <c r="CS73">
        <v>5750</v>
      </c>
      <c r="CU73" s="1"/>
      <c r="CV73" s="1"/>
      <c r="CW73">
        <v>56</v>
      </c>
    </row>
    <row r="74" spans="7:102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BW74" t="s">
        <v>639</v>
      </c>
      <c r="BX74" t="s">
        <v>6</v>
      </c>
      <c r="BY74" t="s">
        <v>105</v>
      </c>
      <c r="BZ74" s="56">
        <v>46175</v>
      </c>
      <c r="CA74">
        <v>1</v>
      </c>
      <c r="CB74">
        <v>1</v>
      </c>
      <c r="CD74">
        <v>1</v>
      </c>
      <c r="CF74" s="79">
        <v>2.199074074074074E-4</v>
      </c>
      <c r="CG74" s="79">
        <v>2.199074074074074E-4</v>
      </c>
      <c r="CH74" s="79">
        <v>0.26003472222222224</v>
      </c>
      <c r="CI74" s="79">
        <v>7.4560185185185188E-2</v>
      </c>
      <c r="CJ74">
        <v>85</v>
      </c>
      <c r="CK74">
        <v>156</v>
      </c>
      <c r="CL74">
        <v>11</v>
      </c>
      <c r="CM74">
        <v>1.9090909089999999</v>
      </c>
      <c r="CN74">
        <v>25299</v>
      </c>
      <c r="CO74" s="1">
        <v>0.12939999999999999</v>
      </c>
      <c r="CP74">
        <v>1</v>
      </c>
      <c r="CQ74" s="1">
        <v>9.0899999999999995E-2</v>
      </c>
      <c r="CR74">
        <v>7500</v>
      </c>
      <c r="CS74">
        <v>7500</v>
      </c>
      <c r="CT74">
        <v>4000</v>
      </c>
      <c r="CU74" s="1">
        <v>0.5333</v>
      </c>
      <c r="CV74" s="1"/>
      <c r="CW74">
        <v>52</v>
      </c>
      <c r="CX74">
        <v>4000</v>
      </c>
    </row>
    <row r="75" spans="7:10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BW75" t="s">
        <v>639</v>
      </c>
      <c r="BX75" t="s">
        <v>6</v>
      </c>
      <c r="BY75" t="s">
        <v>105</v>
      </c>
      <c r="BZ75" s="56">
        <v>46177</v>
      </c>
      <c r="CA75">
        <v>1</v>
      </c>
      <c r="CB75">
        <v>1</v>
      </c>
      <c r="CD75">
        <v>1</v>
      </c>
      <c r="CF75" s="79">
        <v>5.7870370370370373E-5</v>
      </c>
      <c r="CG75" s="79">
        <v>5.7870370370370373E-5</v>
      </c>
      <c r="CH75" s="79">
        <v>0.27135416666666667</v>
      </c>
      <c r="CI75" s="79">
        <v>6.7060185185185181E-2</v>
      </c>
      <c r="CJ75">
        <v>76</v>
      </c>
      <c r="CK75">
        <v>173</v>
      </c>
      <c r="CL75">
        <v>6</v>
      </c>
      <c r="CM75">
        <v>1.3333333329999999</v>
      </c>
      <c r="CN75">
        <v>105516</v>
      </c>
      <c r="CO75" s="1">
        <v>7.8899999999999998E-2</v>
      </c>
      <c r="CQ75" s="1"/>
      <c r="CU75" s="1"/>
      <c r="CV75" s="1"/>
      <c r="CW75">
        <v>66</v>
      </c>
    </row>
    <row r="76" spans="7:10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BW76" t="s">
        <v>639</v>
      </c>
      <c r="BX76" t="s">
        <v>6</v>
      </c>
      <c r="BY76" t="s">
        <v>35</v>
      </c>
      <c r="BZ76" s="56">
        <v>46174</v>
      </c>
      <c r="CA76">
        <v>1</v>
      </c>
      <c r="CB76">
        <v>1</v>
      </c>
      <c r="CD76">
        <v>1</v>
      </c>
      <c r="CF76" s="79">
        <v>1.5046296296296297E-4</v>
      </c>
      <c r="CG76" s="79">
        <v>1.5046296296296297E-4</v>
      </c>
      <c r="CH76" s="79">
        <v>0.21355324074074075</v>
      </c>
      <c r="CI76" s="79">
        <v>9.5462962962962958E-2</v>
      </c>
      <c r="CJ76">
        <v>69</v>
      </c>
      <c r="CK76">
        <v>110</v>
      </c>
      <c r="CL76">
        <v>23</v>
      </c>
      <c r="CM76">
        <v>1.608695652</v>
      </c>
      <c r="CN76">
        <v>30281</v>
      </c>
      <c r="CO76" s="1">
        <v>0.33329999999999999</v>
      </c>
      <c r="CP76">
        <v>13</v>
      </c>
      <c r="CQ76" s="1">
        <v>0.56520000000000004</v>
      </c>
      <c r="CR76">
        <v>15971</v>
      </c>
      <c r="CS76">
        <v>1229</v>
      </c>
      <c r="CT76">
        <v>700</v>
      </c>
      <c r="CU76" s="1">
        <v>4.3799999999999999E-2</v>
      </c>
      <c r="CV76" s="1">
        <v>0.85229999999999995</v>
      </c>
      <c r="CW76">
        <v>78</v>
      </c>
      <c r="CX76">
        <v>700</v>
      </c>
    </row>
    <row r="77" spans="7:102" x14ac:dyDescent="0.25">
      <c r="AO77" s="6"/>
      <c r="BW77" t="s">
        <v>639</v>
      </c>
      <c r="BX77" t="s">
        <v>6</v>
      </c>
      <c r="BY77" t="s">
        <v>35</v>
      </c>
      <c r="BZ77" s="56">
        <v>46175</v>
      </c>
      <c r="CA77">
        <v>1</v>
      </c>
      <c r="CB77">
        <v>1</v>
      </c>
      <c r="CD77">
        <v>1</v>
      </c>
      <c r="CF77" s="79">
        <v>6.9444444444444444E-5</v>
      </c>
      <c r="CG77" s="79">
        <v>6.9444444444444444E-5</v>
      </c>
      <c r="CH77" s="79">
        <v>0.24689814814814814</v>
      </c>
      <c r="CI77" s="79">
        <v>0.10261574074074074</v>
      </c>
      <c r="CJ77">
        <v>66</v>
      </c>
      <c r="CK77">
        <v>109</v>
      </c>
      <c r="CL77">
        <v>15</v>
      </c>
      <c r="CM77">
        <v>1.8666666670000001</v>
      </c>
      <c r="CN77">
        <v>13572</v>
      </c>
      <c r="CO77" s="1">
        <v>0.2273</v>
      </c>
      <c r="CP77">
        <v>3</v>
      </c>
      <c r="CQ77" s="1">
        <v>0.2</v>
      </c>
      <c r="CR77">
        <v>5500</v>
      </c>
      <c r="CS77">
        <v>1833</v>
      </c>
      <c r="CT77">
        <v>5240</v>
      </c>
      <c r="CU77" s="1">
        <v>0.95269999999999999</v>
      </c>
      <c r="CV77" s="1">
        <v>0.1041</v>
      </c>
      <c r="CW77">
        <v>80</v>
      </c>
      <c r="CX77">
        <v>2620</v>
      </c>
    </row>
    <row r="78" spans="7:102" x14ac:dyDescent="0.25">
      <c r="AO78" s="6"/>
      <c r="BW78" t="s">
        <v>639</v>
      </c>
      <c r="BX78" t="s">
        <v>6</v>
      </c>
      <c r="BY78" t="s">
        <v>35</v>
      </c>
      <c r="BZ78" s="56">
        <v>46176</v>
      </c>
      <c r="CA78">
        <v>1</v>
      </c>
      <c r="CB78">
        <v>1</v>
      </c>
      <c r="CD78">
        <v>1</v>
      </c>
      <c r="CF78" s="79">
        <v>8.1018518518518516E-5</v>
      </c>
      <c r="CG78" s="79">
        <v>8.1018518518518516E-5</v>
      </c>
      <c r="CH78" s="79">
        <v>0.26021990740740741</v>
      </c>
      <c r="CI78" s="79">
        <v>9.5740740740740737E-2</v>
      </c>
      <c r="CJ78">
        <v>92</v>
      </c>
      <c r="CK78">
        <v>144</v>
      </c>
      <c r="CL78">
        <v>15</v>
      </c>
      <c r="CM78">
        <v>1.8666666670000001</v>
      </c>
      <c r="CN78">
        <v>41173</v>
      </c>
      <c r="CO78" s="1">
        <v>0.16300000000000001</v>
      </c>
      <c r="CQ78" s="1"/>
      <c r="CU78" s="1"/>
      <c r="CV78" s="1"/>
      <c r="CW78">
        <v>66</v>
      </c>
    </row>
    <row r="79" spans="7:102" x14ac:dyDescent="0.25">
      <c r="AO79" s="6"/>
      <c r="BW79" t="s">
        <v>639</v>
      </c>
      <c r="BX79" t="s">
        <v>6</v>
      </c>
      <c r="BY79" t="s">
        <v>35</v>
      </c>
      <c r="BZ79" s="56">
        <v>46177</v>
      </c>
      <c r="CA79">
        <v>1</v>
      </c>
      <c r="CB79">
        <v>1</v>
      </c>
      <c r="CD79">
        <v>1</v>
      </c>
      <c r="CF79" s="79">
        <v>9.2592592592592588E-5</v>
      </c>
      <c r="CG79" s="79">
        <v>9.2592592592592588E-5</v>
      </c>
      <c r="CH79" s="79">
        <v>0.25535879629629632</v>
      </c>
      <c r="CI79" s="79">
        <v>8.621527777777778E-2</v>
      </c>
      <c r="CJ79">
        <v>67</v>
      </c>
      <c r="CK79">
        <v>127</v>
      </c>
      <c r="CL79">
        <v>10</v>
      </c>
      <c r="CM79">
        <v>2</v>
      </c>
      <c r="CN79">
        <v>36044</v>
      </c>
      <c r="CO79" s="1">
        <v>0.14929999999999999</v>
      </c>
      <c r="CP79">
        <v>1</v>
      </c>
      <c r="CQ79" s="1">
        <v>0.1</v>
      </c>
      <c r="CR79">
        <v>210</v>
      </c>
      <c r="CS79">
        <v>210</v>
      </c>
      <c r="CU79" s="1"/>
      <c r="CV79" s="1"/>
      <c r="CW79">
        <v>78</v>
      </c>
    </row>
    <row r="80" spans="7:102" x14ac:dyDescent="0.25">
      <c r="AO80" s="6"/>
      <c r="BW80" t="s">
        <v>639</v>
      </c>
      <c r="BX80" t="s">
        <v>6</v>
      </c>
      <c r="BY80" t="s">
        <v>35</v>
      </c>
      <c r="BZ80" s="56">
        <v>46178</v>
      </c>
      <c r="CA80">
        <v>1</v>
      </c>
      <c r="CB80">
        <v>1</v>
      </c>
      <c r="CD80">
        <v>1</v>
      </c>
      <c r="CF80" s="79">
        <v>1.0416666666666667E-4</v>
      </c>
      <c r="CG80" s="79">
        <v>1.0416666666666667E-4</v>
      </c>
      <c r="CH80" s="79">
        <v>0.10401620370370371</v>
      </c>
      <c r="CI80" s="79">
        <v>8.3171296296296299E-2</v>
      </c>
      <c r="CJ80">
        <v>9</v>
      </c>
      <c r="CK80">
        <v>14</v>
      </c>
      <c r="CL80">
        <v>7</v>
      </c>
      <c r="CM80">
        <v>1.1428571430000001</v>
      </c>
      <c r="CN80">
        <v>31862</v>
      </c>
      <c r="CO80" s="1">
        <v>0.77780000000000005</v>
      </c>
      <c r="CQ80" s="1"/>
      <c r="CU80" s="1"/>
      <c r="CV80" s="1"/>
      <c r="CW80">
        <v>100</v>
      </c>
    </row>
    <row r="81" spans="41:102" x14ac:dyDescent="0.25">
      <c r="AO81" s="6"/>
      <c r="BW81" t="s">
        <v>639</v>
      </c>
      <c r="BX81" t="s">
        <v>6</v>
      </c>
      <c r="BY81" t="s">
        <v>31</v>
      </c>
      <c r="BZ81" s="56">
        <v>46174</v>
      </c>
      <c r="CA81">
        <v>1</v>
      </c>
      <c r="CB81">
        <v>1</v>
      </c>
      <c r="CD81">
        <v>1</v>
      </c>
      <c r="CF81" s="79">
        <v>6.8287037037037036E-4</v>
      </c>
      <c r="CG81" s="79">
        <v>6.8287037037037036E-4</v>
      </c>
      <c r="CH81" s="79">
        <v>0.23303240740740741</v>
      </c>
      <c r="CI81" s="79">
        <v>7.1087962962962964E-2</v>
      </c>
      <c r="CJ81">
        <v>54</v>
      </c>
      <c r="CK81">
        <v>97</v>
      </c>
      <c r="CL81">
        <v>13</v>
      </c>
      <c r="CM81">
        <v>2.538461538</v>
      </c>
      <c r="CN81">
        <v>8421</v>
      </c>
      <c r="CO81" s="1">
        <v>0.2407</v>
      </c>
      <c r="CP81">
        <v>1</v>
      </c>
      <c r="CQ81" s="1">
        <v>7.6899999999999996E-2</v>
      </c>
      <c r="CR81">
        <v>1000</v>
      </c>
      <c r="CS81">
        <v>1000</v>
      </c>
      <c r="CT81">
        <v>1000</v>
      </c>
      <c r="CU81" s="1">
        <v>1</v>
      </c>
      <c r="CV81" s="1">
        <v>0.49080000000000001</v>
      </c>
      <c r="CW81">
        <v>66</v>
      </c>
      <c r="CX81">
        <v>1000</v>
      </c>
    </row>
    <row r="82" spans="41:102" x14ac:dyDescent="0.25">
      <c r="AO82" s="6"/>
      <c r="BW82" t="s">
        <v>639</v>
      </c>
      <c r="BX82" t="s">
        <v>6</v>
      </c>
      <c r="BY82" t="s">
        <v>31</v>
      </c>
      <c r="BZ82" s="56">
        <v>46175</v>
      </c>
      <c r="CA82">
        <v>1</v>
      </c>
      <c r="CB82">
        <v>1</v>
      </c>
      <c r="CD82">
        <v>1</v>
      </c>
      <c r="CF82" s="79">
        <v>9.9537037037037042E-4</v>
      </c>
      <c r="CG82" s="79">
        <v>9.9537037037037042E-4</v>
      </c>
      <c r="CH82" s="79">
        <v>0.25907407407407407</v>
      </c>
      <c r="CI82" s="79">
        <v>7.7939814814814809E-2</v>
      </c>
      <c r="CJ82">
        <v>58</v>
      </c>
      <c r="CK82">
        <v>109</v>
      </c>
      <c r="CL82">
        <v>16</v>
      </c>
      <c r="CM82">
        <v>1.625</v>
      </c>
      <c r="CN82">
        <v>18900</v>
      </c>
      <c r="CO82" s="1">
        <v>0.27589999999999998</v>
      </c>
      <c r="CP82">
        <v>1</v>
      </c>
      <c r="CQ82" s="1">
        <v>6.25E-2</v>
      </c>
      <c r="CR82">
        <v>80</v>
      </c>
      <c r="CS82">
        <v>80</v>
      </c>
      <c r="CT82">
        <v>80</v>
      </c>
      <c r="CU82" s="1">
        <v>1</v>
      </c>
      <c r="CV82" s="1" t="s">
        <v>640</v>
      </c>
      <c r="CW82">
        <v>76</v>
      </c>
      <c r="CX82">
        <v>80</v>
      </c>
    </row>
    <row r="83" spans="41:102" x14ac:dyDescent="0.25">
      <c r="AO83" s="6"/>
      <c r="AP83" s="4"/>
      <c r="BW83" t="s">
        <v>639</v>
      </c>
      <c r="BX83" t="s">
        <v>6</v>
      </c>
      <c r="BY83" t="s">
        <v>31</v>
      </c>
      <c r="BZ83" s="56">
        <v>46176</v>
      </c>
      <c r="CA83">
        <v>1</v>
      </c>
      <c r="CB83">
        <v>1</v>
      </c>
      <c r="CD83">
        <v>1</v>
      </c>
      <c r="CF83" s="79">
        <v>1.5046296296296297E-4</v>
      </c>
      <c r="CG83" s="79">
        <v>1.5046296296296297E-4</v>
      </c>
      <c r="CH83" s="79">
        <v>0.23761574074074074</v>
      </c>
      <c r="CI83" s="79">
        <v>0.13314814814814815</v>
      </c>
      <c r="CJ83">
        <v>71</v>
      </c>
      <c r="CK83">
        <v>128</v>
      </c>
      <c r="CL83">
        <v>14</v>
      </c>
      <c r="CM83">
        <v>1.928571429</v>
      </c>
      <c r="CN83">
        <v>61514</v>
      </c>
      <c r="CO83" s="1">
        <v>0.19719999999999999</v>
      </c>
      <c r="CQ83" s="1"/>
      <c r="CU83" s="1"/>
      <c r="CV83" s="1"/>
      <c r="CW83">
        <v>66</v>
      </c>
    </row>
    <row r="84" spans="41:102" x14ac:dyDescent="0.25">
      <c r="AO84" s="6"/>
      <c r="AP84" s="6"/>
      <c r="BW84" t="s">
        <v>639</v>
      </c>
      <c r="BX84" t="s">
        <v>6</v>
      </c>
      <c r="BY84" t="s">
        <v>31</v>
      </c>
      <c r="BZ84" s="56">
        <v>46177</v>
      </c>
      <c r="CA84">
        <v>1</v>
      </c>
      <c r="CB84">
        <v>1</v>
      </c>
      <c r="CD84">
        <v>1</v>
      </c>
      <c r="CF84" s="79">
        <v>9.2592592592592588E-5</v>
      </c>
      <c r="CG84" s="79">
        <v>9.2592592592592588E-5</v>
      </c>
      <c r="CH84" s="79">
        <v>0.26613425925925926</v>
      </c>
      <c r="CI84" s="79">
        <v>9.1840277777777785E-2</v>
      </c>
      <c r="CJ84">
        <v>48</v>
      </c>
      <c r="CK84">
        <v>156</v>
      </c>
      <c r="CL84">
        <v>12</v>
      </c>
      <c r="CM84">
        <v>2.8333333330000001</v>
      </c>
      <c r="CN84">
        <v>45329</v>
      </c>
      <c r="CO84" s="1">
        <v>0.25</v>
      </c>
      <c r="CP84">
        <v>3</v>
      </c>
      <c r="CQ84" s="1">
        <v>0.25</v>
      </c>
      <c r="CR84">
        <v>13000</v>
      </c>
      <c r="CS84">
        <v>4333</v>
      </c>
      <c r="CT84">
        <v>9000</v>
      </c>
      <c r="CU84" s="1">
        <v>0.69230000000000003</v>
      </c>
      <c r="CV84" s="1">
        <v>0.1507</v>
      </c>
      <c r="CW84">
        <v>94</v>
      </c>
      <c r="CX84">
        <v>4500</v>
      </c>
    </row>
    <row r="85" spans="41:102" x14ac:dyDescent="0.25">
      <c r="AO85" s="6"/>
      <c r="AP85" s="6"/>
      <c r="BW85" t="s">
        <v>639</v>
      </c>
      <c r="BX85" t="s">
        <v>6</v>
      </c>
      <c r="BY85" t="s">
        <v>31</v>
      </c>
      <c r="BZ85" s="56">
        <v>46178</v>
      </c>
      <c r="CA85">
        <v>1</v>
      </c>
      <c r="CB85">
        <v>1</v>
      </c>
      <c r="CD85">
        <v>1</v>
      </c>
      <c r="CF85" s="79">
        <v>2.199074074074074E-4</v>
      </c>
      <c r="CG85" s="79">
        <v>2.199074074074074E-4</v>
      </c>
      <c r="CH85" s="79">
        <v>0.138125</v>
      </c>
      <c r="CI85" s="79">
        <v>4.4814814814814814E-2</v>
      </c>
      <c r="CJ85">
        <v>16</v>
      </c>
      <c r="CK85">
        <v>43</v>
      </c>
      <c r="CL85">
        <v>4</v>
      </c>
      <c r="CM85">
        <v>1.5</v>
      </c>
      <c r="CN85">
        <v>54353</v>
      </c>
      <c r="CO85" s="1">
        <v>0.25</v>
      </c>
      <c r="CQ85" s="1"/>
      <c r="CU85" s="1"/>
      <c r="CV85" s="1"/>
      <c r="CW85">
        <v>100</v>
      </c>
    </row>
    <row r="86" spans="41:102" x14ac:dyDescent="0.25">
      <c r="AO86" s="6"/>
      <c r="AP86" s="6"/>
      <c r="BW86" t="s">
        <v>639</v>
      </c>
      <c r="BX86" t="s">
        <v>6</v>
      </c>
      <c r="BY86" t="s">
        <v>38</v>
      </c>
      <c r="BZ86" s="56">
        <v>46175</v>
      </c>
      <c r="CA86">
        <v>1</v>
      </c>
      <c r="CB86">
        <v>1</v>
      </c>
      <c r="CD86">
        <v>1</v>
      </c>
      <c r="CF86" s="79">
        <v>2.1990740740740742E-3</v>
      </c>
      <c r="CG86" s="79">
        <v>2.1990740740740742E-3</v>
      </c>
      <c r="CH86" s="79">
        <v>0.25118055555555557</v>
      </c>
      <c r="CI86" s="79">
        <v>6.8750000000000006E-2</v>
      </c>
      <c r="CJ86">
        <v>119</v>
      </c>
      <c r="CK86">
        <v>163</v>
      </c>
      <c r="CL86">
        <v>23</v>
      </c>
      <c r="CM86">
        <v>1.4782608699999999</v>
      </c>
      <c r="CN86">
        <v>20444</v>
      </c>
      <c r="CO86" s="1">
        <v>0.1933</v>
      </c>
      <c r="CQ86" s="1"/>
      <c r="CU86" s="1"/>
      <c r="CV86" s="1"/>
      <c r="CW86">
        <v>32</v>
      </c>
    </row>
    <row r="87" spans="41:102" x14ac:dyDescent="0.25">
      <c r="AO87" s="6"/>
      <c r="AP87" s="6"/>
      <c r="BW87" t="s">
        <v>639</v>
      </c>
      <c r="BX87" t="s">
        <v>6</v>
      </c>
      <c r="BY87" t="s">
        <v>38</v>
      </c>
      <c r="BZ87" s="56">
        <v>46176</v>
      </c>
      <c r="CA87">
        <v>1</v>
      </c>
      <c r="CB87">
        <v>1</v>
      </c>
      <c r="CD87">
        <v>1</v>
      </c>
      <c r="CF87" s="79">
        <v>6.8287037037037036E-4</v>
      </c>
      <c r="CG87" s="79">
        <v>6.8287037037037036E-4</v>
      </c>
      <c r="CH87" s="79">
        <v>0.2782175925925926</v>
      </c>
      <c r="CI87" s="79">
        <v>8.4953703703703698E-2</v>
      </c>
      <c r="CJ87">
        <v>116</v>
      </c>
      <c r="CK87">
        <v>182</v>
      </c>
      <c r="CL87">
        <v>27</v>
      </c>
      <c r="CM87">
        <v>1.592592593</v>
      </c>
      <c r="CN87">
        <v>15353</v>
      </c>
      <c r="CO87" s="1">
        <v>0.23280000000000001</v>
      </c>
      <c r="CP87">
        <v>1</v>
      </c>
      <c r="CQ87" s="1">
        <v>3.6999999999999998E-2</v>
      </c>
      <c r="CR87">
        <v>398</v>
      </c>
      <c r="CS87">
        <v>398</v>
      </c>
      <c r="CU87" s="1"/>
      <c r="CV87" s="1"/>
      <c r="CW87">
        <v>74</v>
      </c>
    </row>
    <row r="88" spans="41:102" x14ac:dyDescent="0.25">
      <c r="AO88" s="6"/>
      <c r="AP88" s="6"/>
      <c r="BW88" t="s">
        <v>639</v>
      </c>
      <c r="BX88" t="s">
        <v>6</v>
      </c>
      <c r="BY88" t="s">
        <v>38</v>
      </c>
      <c r="BZ88" s="56">
        <v>46177</v>
      </c>
      <c r="CA88">
        <v>1</v>
      </c>
      <c r="CB88">
        <v>1</v>
      </c>
      <c r="CD88">
        <v>1</v>
      </c>
      <c r="CF88" s="79">
        <v>2.199074074074074E-4</v>
      </c>
      <c r="CG88" s="79">
        <v>2.199074074074074E-4</v>
      </c>
      <c r="CH88" s="79">
        <v>0.23215277777777779</v>
      </c>
      <c r="CI88" s="79">
        <v>0.1160763888888889</v>
      </c>
      <c r="CJ88">
        <v>97</v>
      </c>
      <c r="CK88">
        <v>175</v>
      </c>
      <c r="CL88">
        <v>23</v>
      </c>
      <c r="CM88">
        <v>1.4782608699999999</v>
      </c>
      <c r="CN88">
        <v>24590</v>
      </c>
      <c r="CO88" s="1">
        <v>0.23710000000000001</v>
      </c>
      <c r="CP88">
        <v>2</v>
      </c>
      <c r="CQ88" s="1">
        <v>8.6999999999999994E-2</v>
      </c>
      <c r="CR88">
        <v>1186</v>
      </c>
      <c r="CS88">
        <v>593</v>
      </c>
      <c r="CU88" s="1"/>
      <c r="CV88" s="1"/>
      <c r="CW88">
        <v>70</v>
      </c>
    </row>
    <row r="89" spans="41:102" x14ac:dyDescent="0.25">
      <c r="AO89" s="6"/>
      <c r="AP89" s="6"/>
      <c r="BW89" t="s">
        <v>639</v>
      </c>
      <c r="BX89" t="s">
        <v>6</v>
      </c>
      <c r="BY89" t="s">
        <v>38</v>
      </c>
      <c r="BZ89" s="56">
        <v>46178</v>
      </c>
      <c r="CA89">
        <v>1</v>
      </c>
      <c r="CB89">
        <v>1</v>
      </c>
      <c r="CD89">
        <v>1</v>
      </c>
      <c r="CF89" s="79">
        <v>1.8518518518518518E-4</v>
      </c>
      <c r="CG89" s="79">
        <v>1.8518518518518518E-4</v>
      </c>
      <c r="CH89" s="79">
        <v>0.14949074074074073</v>
      </c>
      <c r="CI89" s="79">
        <v>4.5810185185185183E-2</v>
      </c>
      <c r="CJ89">
        <v>36</v>
      </c>
      <c r="CK89">
        <v>72</v>
      </c>
      <c r="CL89">
        <v>8</v>
      </c>
      <c r="CM89">
        <v>1.25</v>
      </c>
      <c r="CN89">
        <v>6778</v>
      </c>
      <c r="CO89" s="1">
        <v>0.22220000000000001</v>
      </c>
      <c r="CQ89" s="1"/>
      <c r="CU89" s="1"/>
      <c r="CV89" s="1"/>
      <c r="CW89">
        <v>100</v>
      </c>
    </row>
    <row r="90" spans="41:102" x14ac:dyDescent="0.25">
      <c r="AO90" s="6"/>
      <c r="AP90" s="6"/>
      <c r="BW90" t="s">
        <v>639</v>
      </c>
      <c r="BX90" t="s">
        <v>6</v>
      </c>
      <c r="BY90" t="s">
        <v>11</v>
      </c>
      <c r="BZ90" s="56">
        <v>46174</v>
      </c>
      <c r="CA90">
        <v>1</v>
      </c>
      <c r="CB90">
        <v>1</v>
      </c>
      <c r="CD90">
        <v>1</v>
      </c>
      <c r="CF90" s="79">
        <v>1.6203703703703703E-4</v>
      </c>
      <c r="CG90" s="79">
        <v>1.6203703703703703E-4</v>
      </c>
      <c r="CH90" s="79">
        <v>0.25363425925925925</v>
      </c>
      <c r="CI90" s="79">
        <v>7.0636574074074074E-2</v>
      </c>
      <c r="CJ90">
        <v>117</v>
      </c>
      <c r="CK90">
        <v>184</v>
      </c>
      <c r="CL90">
        <v>40</v>
      </c>
      <c r="CM90">
        <v>1.425</v>
      </c>
      <c r="CN90">
        <v>17645</v>
      </c>
      <c r="CO90" s="1">
        <v>0.34189999999999998</v>
      </c>
      <c r="CP90">
        <v>9</v>
      </c>
      <c r="CQ90" s="1">
        <v>0.22500000000000001</v>
      </c>
      <c r="CR90">
        <v>12431</v>
      </c>
      <c r="CS90">
        <v>1381</v>
      </c>
      <c r="CU90" s="1"/>
      <c r="CV90" s="1"/>
      <c r="CW90">
        <v>54</v>
      </c>
    </row>
    <row r="91" spans="41:102" x14ac:dyDescent="0.25">
      <c r="AO91" s="6"/>
      <c r="AP91" s="6"/>
      <c r="BW91" t="s">
        <v>639</v>
      </c>
      <c r="BX91" t="s">
        <v>6</v>
      </c>
      <c r="BY91" t="s">
        <v>11</v>
      </c>
      <c r="BZ91" s="56">
        <v>46175</v>
      </c>
      <c r="CA91">
        <v>1</v>
      </c>
      <c r="CB91">
        <v>1</v>
      </c>
      <c r="CD91">
        <v>1</v>
      </c>
      <c r="CF91" s="79">
        <v>6.9444444444444444E-5</v>
      </c>
      <c r="CG91" s="79">
        <v>6.9444444444444444E-5</v>
      </c>
      <c r="CH91" s="79">
        <v>0.24856481481481482</v>
      </c>
      <c r="CI91" s="79">
        <v>0.12866898148148148</v>
      </c>
      <c r="CJ91">
        <v>123</v>
      </c>
      <c r="CK91">
        <v>202</v>
      </c>
      <c r="CL91">
        <v>19</v>
      </c>
      <c r="CM91">
        <v>2</v>
      </c>
      <c r="CN91">
        <v>11879</v>
      </c>
      <c r="CO91" s="1">
        <v>0.1545</v>
      </c>
      <c r="CP91">
        <v>2</v>
      </c>
      <c r="CQ91" s="1">
        <v>0.1053</v>
      </c>
      <c r="CR91">
        <v>5000</v>
      </c>
      <c r="CS91">
        <v>2500</v>
      </c>
      <c r="CT91">
        <v>4500</v>
      </c>
      <c r="CU91" s="1">
        <v>0.9</v>
      </c>
      <c r="CV91" s="1">
        <v>0.14580000000000001</v>
      </c>
      <c r="CW91">
        <v>64</v>
      </c>
      <c r="CX91">
        <v>4500</v>
      </c>
    </row>
    <row r="92" spans="41:102" x14ac:dyDescent="0.25">
      <c r="AO92" s="6"/>
      <c r="AP92" s="6"/>
      <c r="BW92" t="s">
        <v>639</v>
      </c>
      <c r="BX92" t="s">
        <v>6</v>
      </c>
      <c r="BY92" t="s">
        <v>11</v>
      </c>
      <c r="BZ92" s="56">
        <v>46176</v>
      </c>
      <c r="CA92">
        <v>1</v>
      </c>
      <c r="CB92">
        <v>1</v>
      </c>
      <c r="CD92">
        <v>1</v>
      </c>
      <c r="CF92" s="79">
        <v>1.5046296296296297E-4</v>
      </c>
      <c r="CG92" s="79">
        <v>1.5046296296296297E-4</v>
      </c>
      <c r="CH92" s="79">
        <v>0.26885416666666667</v>
      </c>
      <c r="CI92" s="79">
        <v>9.7280092592592599E-2</v>
      </c>
      <c r="CJ92">
        <v>152</v>
      </c>
      <c r="CK92">
        <v>242</v>
      </c>
      <c r="CL92">
        <v>12</v>
      </c>
      <c r="CM92">
        <v>1.4166666670000001</v>
      </c>
      <c r="CN92">
        <v>7681</v>
      </c>
      <c r="CO92" s="1">
        <v>7.8899999999999998E-2</v>
      </c>
      <c r="CQ92" s="1"/>
      <c r="CU92" s="1"/>
      <c r="CV92" s="1"/>
      <c r="CW92">
        <v>66</v>
      </c>
    </row>
    <row r="93" spans="41:102" x14ac:dyDescent="0.25">
      <c r="AO93" s="6"/>
      <c r="AP93" s="6"/>
      <c r="BW93" t="s">
        <v>639</v>
      </c>
      <c r="BX93" t="s">
        <v>6</v>
      </c>
      <c r="BY93" t="s">
        <v>11</v>
      </c>
      <c r="BZ93" s="56">
        <v>46177</v>
      </c>
      <c r="CA93">
        <v>1</v>
      </c>
      <c r="CB93">
        <v>1</v>
      </c>
      <c r="CD93">
        <v>1</v>
      </c>
      <c r="CF93" s="79">
        <v>6.9444444444444444E-5</v>
      </c>
      <c r="CG93" s="79">
        <v>6.9444444444444444E-5</v>
      </c>
      <c r="CH93" s="79">
        <v>0.26518518518518519</v>
      </c>
      <c r="CI93" s="79">
        <v>8.7592592592592597E-2</v>
      </c>
      <c r="CJ93">
        <v>112</v>
      </c>
      <c r="CK93">
        <v>205</v>
      </c>
      <c r="CL93">
        <v>18</v>
      </c>
      <c r="CM93">
        <v>1.7222222220000001</v>
      </c>
      <c r="CN93">
        <v>10007</v>
      </c>
      <c r="CO93" s="1">
        <v>0.16070000000000001</v>
      </c>
      <c r="CP93">
        <v>2</v>
      </c>
      <c r="CQ93" s="1">
        <v>0.1111</v>
      </c>
      <c r="CR93">
        <v>2700</v>
      </c>
      <c r="CS93">
        <v>1350</v>
      </c>
      <c r="CT93">
        <v>2700</v>
      </c>
      <c r="CU93" s="1">
        <v>1</v>
      </c>
      <c r="CV93" s="1">
        <v>0.1076</v>
      </c>
      <c r="CW93">
        <v>88</v>
      </c>
      <c r="CX93">
        <v>1350</v>
      </c>
    </row>
    <row r="94" spans="41:102" x14ac:dyDescent="0.25">
      <c r="AO94" s="6"/>
      <c r="AP94" s="6"/>
      <c r="BW94" t="s">
        <v>639</v>
      </c>
      <c r="BX94" t="s">
        <v>6</v>
      </c>
      <c r="BY94" t="s">
        <v>11</v>
      </c>
      <c r="BZ94" s="56">
        <v>46178</v>
      </c>
      <c r="CA94">
        <v>1</v>
      </c>
      <c r="CB94">
        <v>1</v>
      </c>
      <c r="CD94">
        <v>1</v>
      </c>
      <c r="CF94" s="79">
        <v>1.3888888888888889E-4</v>
      </c>
      <c r="CG94" s="79">
        <v>1.3888888888888889E-4</v>
      </c>
      <c r="CH94" s="79">
        <v>0.13644675925925925</v>
      </c>
      <c r="CI94" s="79">
        <v>5.4259259259259257E-2</v>
      </c>
      <c r="CJ94">
        <v>30</v>
      </c>
      <c r="CK94">
        <v>48</v>
      </c>
      <c r="CL94">
        <v>4</v>
      </c>
      <c r="CM94">
        <v>1</v>
      </c>
      <c r="CN94">
        <v>24430</v>
      </c>
      <c r="CO94" s="1">
        <v>0.1333</v>
      </c>
      <c r="CQ94" s="1"/>
      <c r="CU94" s="1"/>
      <c r="CV94" s="1"/>
      <c r="CW94">
        <v>100</v>
      </c>
    </row>
    <row r="95" spans="41:102" x14ac:dyDescent="0.25">
      <c r="AO95" s="6"/>
      <c r="AP95" s="6"/>
      <c r="BW95" t="s">
        <v>639</v>
      </c>
      <c r="BX95" t="s">
        <v>6</v>
      </c>
      <c r="BY95" t="s">
        <v>97</v>
      </c>
      <c r="BZ95" s="56">
        <v>46174</v>
      </c>
      <c r="CA95">
        <v>1</v>
      </c>
      <c r="CB95">
        <v>1</v>
      </c>
      <c r="CD95">
        <v>1</v>
      </c>
      <c r="CF95" s="79">
        <v>4.6296296296296294E-5</v>
      </c>
      <c r="CG95" s="79">
        <v>4.6296296296296294E-5</v>
      </c>
      <c r="CH95" s="79">
        <v>0.18590277777777778</v>
      </c>
      <c r="CI95" s="79">
        <v>0.1209837962962963</v>
      </c>
      <c r="CJ95">
        <v>73</v>
      </c>
      <c r="CK95">
        <v>120</v>
      </c>
      <c r="CL95">
        <v>36</v>
      </c>
      <c r="CM95">
        <v>1.5555555560000001</v>
      </c>
      <c r="CN95">
        <v>10494</v>
      </c>
      <c r="CO95" s="1">
        <v>0.49320000000000003</v>
      </c>
      <c r="CP95">
        <v>26</v>
      </c>
      <c r="CQ95" s="1">
        <v>0.72219999999999995</v>
      </c>
      <c r="CR95">
        <v>18654</v>
      </c>
      <c r="CS95">
        <v>717</v>
      </c>
      <c r="CT95">
        <v>7010</v>
      </c>
      <c r="CU95" s="1">
        <v>0.37580000000000002</v>
      </c>
      <c r="CV95" s="1">
        <v>0.37859999999999999</v>
      </c>
      <c r="CW95">
        <v>84</v>
      </c>
      <c r="CX95">
        <v>1402</v>
      </c>
    </row>
    <row r="96" spans="41:102" x14ac:dyDescent="0.25">
      <c r="AO96" s="6"/>
      <c r="AP96" s="6"/>
      <c r="BW96" t="s">
        <v>639</v>
      </c>
      <c r="BX96" t="s">
        <v>6</v>
      </c>
      <c r="BY96" t="s">
        <v>97</v>
      </c>
      <c r="BZ96" s="56">
        <v>46175</v>
      </c>
      <c r="CA96">
        <v>1</v>
      </c>
      <c r="CB96">
        <v>1</v>
      </c>
      <c r="CD96">
        <v>1</v>
      </c>
      <c r="CF96" s="79">
        <v>8.1018518518518516E-5</v>
      </c>
      <c r="CG96" s="79">
        <v>8.1018518518518516E-5</v>
      </c>
      <c r="CH96" s="79">
        <v>0.27437499999999998</v>
      </c>
      <c r="CI96" s="79">
        <v>7.0208333333333331E-2</v>
      </c>
      <c r="CJ96">
        <v>110</v>
      </c>
      <c r="CK96">
        <v>145</v>
      </c>
      <c r="CL96">
        <v>15</v>
      </c>
      <c r="CM96">
        <v>1.6</v>
      </c>
      <c r="CN96">
        <v>9938</v>
      </c>
      <c r="CO96" s="1">
        <v>0.13639999999999999</v>
      </c>
      <c r="CP96">
        <v>3</v>
      </c>
      <c r="CQ96" s="1">
        <v>0.2</v>
      </c>
      <c r="CR96">
        <v>5514</v>
      </c>
      <c r="CS96">
        <v>1838</v>
      </c>
      <c r="CT96">
        <v>5000</v>
      </c>
      <c r="CU96" s="1">
        <v>0.90680000000000005</v>
      </c>
      <c r="CV96" s="1"/>
      <c r="CW96">
        <v>72</v>
      </c>
      <c r="CX96">
        <v>5000</v>
      </c>
    </row>
    <row r="97" spans="41:102" x14ac:dyDescent="0.25">
      <c r="AO97" s="6"/>
      <c r="AP97" s="6"/>
      <c r="BW97" t="s">
        <v>639</v>
      </c>
      <c r="BX97" t="s">
        <v>6</v>
      </c>
      <c r="BY97" t="s">
        <v>97</v>
      </c>
      <c r="BZ97" s="56">
        <v>46176</v>
      </c>
      <c r="CA97">
        <v>1</v>
      </c>
      <c r="CB97">
        <v>1</v>
      </c>
      <c r="CD97">
        <v>1</v>
      </c>
      <c r="CF97" s="79">
        <v>3.4722222222222222E-5</v>
      </c>
      <c r="CG97" s="79">
        <v>3.4722222222222222E-5</v>
      </c>
      <c r="CH97" s="79">
        <v>0.28768518518518521</v>
      </c>
      <c r="CI97" s="79">
        <v>7.930555555555556E-2</v>
      </c>
      <c r="CJ97">
        <v>110</v>
      </c>
      <c r="CK97">
        <v>159</v>
      </c>
      <c r="CL97">
        <v>17</v>
      </c>
      <c r="CM97">
        <v>1.9411764709999999</v>
      </c>
      <c r="CN97">
        <v>39239</v>
      </c>
      <c r="CO97" s="1">
        <v>0.1545</v>
      </c>
      <c r="CP97">
        <v>1</v>
      </c>
      <c r="CQ97" s="1">
        <v>5.8799999999999998E-2</v>
      </c>
      <c r="CR97">
        <v>3000</v>
      </c>
      <c r="CS97">
        <v>3000</v>
      </c>
      <c r="CU97" s="1"/>
      <c r="CV97" s="1"/>
      <c r="CW97">
        <v>82</v>
      </c>
    </row>
    <row r="98" spans="41:102" x14ac:dyDescent="0.25">
      <c r="AO98" s="6"/>
      <c r="AP98" s="6"/>
      <c r="BW98" t="s">
        <v>639</v>
      </c>
      <c r="BX98" t="s">
        <v>6</v>
      </c>
      <c r="BY98" t="s">
        <v>97</v>
      </c>
      <c r="BZ98" s="56">
        <v>46177</v>
      </c>
      <c r="CA98">
        <v>1</v>
      </c>
      <c r="CB98">
        <v>1</v>
      </c>
      <c r="CD98">
        <v>1</v>
      </c>
      <c r="CF98" s="79">
        <v>4.6296296296296294E-5</v>
      </c>
      <c r="CG98" s="79">
        <v>4.6296296296296294E-5</v>
      </c>
      <c r="CH98" s="79">
        <v>0.26799768518518519</v>
      </c>
      <c r="CI98" s="79">
        <v>7.0509259259259258E-2</v>
      </c>
      <c r="CJ98">
        <v>177</v>
      </c>
      <c r="CK98">
        <v>216</v>
      </c>
      <c r="CL98">
        <v>13</v>
      </c>
      <c r="CM98">
        <v>1.769230769</v>
      </c>
      <c r="CN98">
        <v>21244</v>
      </c>
      <c r="CO98" s="1">
        <v>7.3400000000000007E-2</v>
      </c>
      <c r="CQ98" s="1"/>
      <c r="CU98" s="1"/>
      <c r="CV98" s="1"/>
      <c r="CW98">
        <v>66</v>
      </c>
    </row>
    <row r="99" spans="41:102" x14ac:dyDescent="0.25">
      <c r="AO99" s="6"/>
      <c r="AP99" s="6"/>
      <c r="BW99" t="s">
        <v>639</v>
      </c>
      <c r="BX99" t="s">
        <v>6</v>
      </c>
      <c r="BY99" t="s">
        <v>97</v>
      </c>
      <c r="BZ99" s="56">
        <v>46178</v>
      </c>
      <c r="CA99">
        <v>1</v>
      </c>
      <c r="CB99">
        <v>1</v>
      </c>
      <c r="CD99">
        <v>1</v>
      </c>
      <c r="CF99" s="79">
        <v>3.4722222222222222E-5</v>
      </c>
      <c r="CG99" s="79">
        <v>3.4722222222222222E-5</v>
      </c>
      <c r="CH99" s="79">
        <v>0.14162037037037037</v>
      </c>
      <c r="CI99" s="79">
        <v>4.8298611111111112E-2</v>
      </c>
      <c r="CJ99">
        <v>76</v>
      </c>
      <c r="CK99">
        <v>84</v>
      </c>
      <c r="CL99">
        <v>5</v>
      </c>
      <c r="CM99">
        <v>1</v>
      </c>
      <c r="CN99">
        <v>31955</v>
      </c>
      <c r="CO99" s="1">
        <v>6.5799999999999997E-2</v>
      </c>
      <c r="CQ99" s="1"/>
      <c r="CU99" s="1"/>
      <c r="CV99" s="1"/>
      <c r="CW99">
        <v>100</v>
      </c>
    </row>
    <row r="100" spans="41:102" x14ac:dyDescent="0.25">
      <c r="AO100" s="6"/>
      <c r="AP100" s="6"/>
      <c r="BW100" t="s">
        <v>639</v>
      </c>
      <c r="BX100" t="s">
        <v>6</v>
      </c>
      <c r="BY100" t="s">
        <v>34</v>
      </c>
      <c r="BZ100" s="56">
        <v>46174</v>
      </c>
      <c r="CA100">
        <v>1</v>
      </c>
      <c r="CB100">
        <v>1</v>
      </c>
      <c r="CD100">
        <v>1</v>
      </c>
      <c r="CF100" s="79">
        <v>1.0416666666666667E-4</v>
      </c>
      <c r="CG100" s="79">
        <v>1.0416666666666667E-4</v>
      </c>
      <c r="CH100" s="79">
        <v>0.20614583333333333</v>
      </c>
      <c r="CI100" s="79">
        <v>3.9618055555555552E-2</v>
      </c>
      <c r="CJ100">
        <v>61</v>
      </c>
      <c r="CK100">
        <v>87</v>
      </c>
      <c r="CL100">
        <v>12</v>
      </c>
      <c r="CM100">
        <v>1.5833333329999999</v>
      </c>
      <c r="CN100">
        <v>25652</v>
      </c>
      <c r="CO100" s="1">
        <v>0.19670000000000001</v>
      </c>
      <c r="CP100">
        <v>3</v>
      </c>
      <c r="CQ100" s="1">
        <v>0.25</v>
      </c>
      <c r="CR100">
        <v>14850</v>
      </c>
      <c r="CS100">
        <v>4950</v>
      </c>
      <c r="CU100" s="1"/>
      <c r="CV100" s="1"/>
      <c r="CW100">
        <v>60</v>
      </c>
    </row>
    <row r="101" spans="41:102" x14ac:dyDescent="0.25">
      <c r="AO101" s="6"/>
      <c r="AP101" s="6"/>
      <c r="BW101" t="s">
        <v>639</v>
      </c>
      <c r="BX101" t="s">
        <v>6</v>
      </c>
      <c r="BY101" t="s">
        <v>34</v>
      </c>
      <c r="BZ101" s="56">
        <v>46175</v>
      </c>
      <c r="CA101">
        <v>1</v>
      </c>
      <c r="CB101">
        <v>1</v>
      </c>
      <c r="CD101">
        <v>1</v>
      </c>
      <c r="CF101" s="79">
        <v>3.4722222222222222E-5</v>
      </c>
      <c r="CG101" s="79">
        <v>3.4722222222222222E-5</v>
      </c>
      <c r="CH101" s="79">
        <v>0.26314814814814813</v>
      </c>
      <c r="CI101" s="79">
        <v>7.1979166666666664E-2</v>
      </c>
      <c r="CJ101">
        <v>155</v>
      </c>
      <c r="CK101">
        <v>178</v>
      </c>
      <c r="CL101">
        <v>10</v>
      </c>
      <c r="CM101">
        <v>1.8</v>
      </c>
      <c r="CN101">
        <v>16130</v>
      </c>
      <c r="CO101" s="1">
        <v>6.4500000000000002E-2</v>
      </c>
      <c r="CP101">
        <v>2</v>
      </c>
      <c r="CQ101" s="1">
        <v>0.2</v>
      </c>
      <c r="CR101">
        <v>6500</v>
      </c>
      <c r="CS101">
        <v>3250</v>
      </c>
      <c r="CT101">
        <v>6000</v>
      </c>
      <c r="CU101" s="1">
        <v>0.92310000000000003</v>
      </c>
      <c r="CV101" s="1">
        <v>0.11409999999999999</v>
      </c>
      <c r="CW101">
        <v>88</v>
      </c>
      <c r="CX101">
        <v>6000</v>
      </c>
    </row>
    <row r="102" spans="41:102" x14ac:dyDescent="0.25">
      <c r="AO102" s="6"/>
      <c r="AP102" s="6"/>
      <c r="BW102" t="s">
        <v>639</v>
      </c>
      <c r="BX102" t="s">
        <v>6</v>
      </c>
      <c r="BY102" t="s">
        <v>34</v>
      </c>
      <c r="BZ102" s="56">
        <v>46176</v>
      </c>
      <c r="CA102">
        <v>1</v>
      </c>
      <c r="CB102">
        <v>1</v>
      </c>
      <c r="CD102">
        <v>1</v>
      </c>
      <c r="CF102" s="79">
        <v>2.3148148148148147E-5</v>
      </c>
      <c r="CG102" s="79">
        <v>2.3148148148148147E-5</v>
      </c>
      <c r="CH102" s="79">
        <v>0.27765046296296297</v>
      </c>
      <c r="CI102" s="79">
        <v>8.0648148148148149E-2</v>
      </c>
      <c r="CJ102">
        <v>131</v>
      </c>
      <c r="CK102">
        <v>158</v>
      </c>
      <c r="CL102">
        <v>13</v>
      </c>
      <c r="CM102">
        <v>2.153846154</v>
      </c>
      <c r="CN102">
        <v>18458</v>
      </c>
      <c r="CO102" s="1">
        <v>9.9199999999999997E-2</v>
      </c>
      <c r="CP102">
        <v>2</v>
      </c>
      <c r="CQ102" s="1">
        <v>0.15379999999999999</v>
      </c>
      <c r="CR102">
        <v>910</v>
      </c>
      <c r="CS102">
        <v>455</v>
      </c>
      <c r="CT102">
        <v>680</v>
      </c>
      <c r="CU102" s="1">
        <v>0.74729999999999996</v>
      </c>
      <c r="CV102" s="1">
        <v>0.63660000000000005</v>
      </c>
      <c r="CW102">
        <v>98</v>
      </c>
      <c r="CX102">
        <v>680</v>
      </c>
    </row>
    <row r="103" spans="41:102" x14ac:dyDescent="0.25">
      <c r="AO103" s="6"/>
      <c r="AP103" s="6"/>
      <c r="BW103" t="s">
        <v>639</v>
      </c>
      <c r="BX103" t="s">
        <v>6</v>
      </c>
      <c r="BY103" t="s">
        <v>34</v>
      </c>
      <c r="BZ103" s="56">
        <v>46177</v>
      </c>
      <c r="CA103">
        <v>1</v>
      </c>
      <c r="CB103">
        <v>1</v>
      </c>
      <c r="CD103">
        <v>1</v>
      </c>
      <c r="CF103" s="79">
        <v>3.4722222222222222E-5</v>
      </c>
      <c r="CG103" s="79">
        <v>3.4722222222222222E-5</v>
      </c>
      <c r="CH103" s="79">
        <v>0.24466435185185184</v>
      </c>
      <c r="CI103" s="79">
        <v>0.10023148148148148</v>
      </c>
      <c r="CJ103">
        <v>131</v>
      </c>
      <c r="CK103">
        <v>154</v>
      </c>
      <c r="CL103">
        <v>10</v>
      </c>
      <c r="CM103">
        <v>1.7</v>
      </c>
      <c r="CN103">
        <v>15929</v>
      </c>
      <c r="CO103" s="1">
        <v>7.6300000000000007E-2</v>
      </c>
      <c r="CP103">
        <v>1</v>
      </c>
      <c r="CQ103" s="1">
        <v>0.1</v>
      </c>
      <c r="CR103">
        <v>480</v>
      </c>
      <c r="CS103">
        <v>480</v>
      </c>
      <c r="CU103" s="1"/>
      <c r="CV103" s="1"/>
      <c r="CW103">
        <v>80</v>
      </c>
    </row>
    <row r="104" spans="41:102" x14ac:dyDescent="0.25">
      <c r="AO104" s="6"/>
      <c r="AP104" s="6"/>
      <c r="BW104" t="s">
        <v>639</v>
      </c>
      <c r="BX104" t="s">
        <v>6</v>
      </c>
      <c r="BY104" t="s">
        <v>34</v>
      </c>
      <c r="BZ104" s="56">
        <v>46178</v>
      </c>
      <c r="CA104">
        <v>1</v>
      </c>
      <c r="CB104">
        <v>1</v>
      </c>
      <c r="CD104">
        <v>1</v>
      </c>
      <c r="CF104" s="79">
        <v>6.9444444444444444E-5</v>
      </c>
      <c r="CG104" s="79">
        <v>6.9444444444444444E-5</v>
      </c>
      <c r="CH104" s="79">
        <v>0.13710648148148147</v>
      </c>
      <c r="CI104" s="79">
        <v>4.8043981481481479E-2</v>
      </c>
      <c r="CJ104">
        <v>35</v>
      </c>
      <c r="CK104">
        <v>41</v>
      </c>
      <c r="CL104">
        <v>4</v>
      </c>
      <c r="CM104">
        <v>1</v>
      </c>
      <c r="CN104">
        <v>11679</v>
      </c>
      <c r="CO104" s="1">
        <v>0.1143</v>
      </c>
      <c r="CQ104" s="1"/>
      <c r="CU104" s="1"/>
      <c r="CV104" s="1"/>
      <c r="CW104">
        <v>100</v>
      </c>
    </row>
    <row r="105" spans="41:102" x14ac:dyDescent="0.25">
      <c r="AO105" s="6"/>
      <c r="AP105" s="6"/>
      <c r="BW105" t="s">
        <v>639</v>
      </c>
      <c r="BX105" t="s">
        <v>7</v>
      </c>
      <c r="BY105" t="s">
        <v>600</v>
      </c>
      <c r="BZ105" s="56">
        <v>46175</v>
      </c>
      <c r="CA105">
        <v>1</v>
      </c>
      <c r="CB105">
        <v>1</v>
      </c>
      <c r="CD105">
        <v>1</v>
      </c>
      <c r="CF105" s="79">
        <v>3.2407407407407406E-4</v>
      </c>
      <c r="CG105" s="79">
        <v>3.2407407407407406E-4</v>
      </c>
      <c r="CH105" s="79">
        <v>0.20552083333333335</v>
      </c>
      <c r="CI105" s="79">
        <v>0.14975694444444446</v>
      </c>
      <c r="CJ105">
        <v>109</v>
      </c>
      <c r="CK105">
        <v>211</v>
      </c>
      <c r="CL105">
        <v>50</v>
      </c>
      <c r="CM105">
        <v>1.72</v>
      </c>
      <c r="CN105">
        <v>5437</v>
      </c>
      <c r="CO105" s="1">
        <v>0.4587</v>
      </c>
      <c r="CP105">
        <v>4</v>
      </c>
      <c r="CQ105" s="1">
        <v>0.08</v>
      </c>
      <c r="CR105">
        <v>1115</v>
      </c>
      <c r="CS105">
        <v>279</v>
      </c>
      <c r="CT105">
        <v>700</v>
      </c>
      <c r="CU105" s="1">
        <v>0.62780000000000002</v>
      </c>
      <c r="CV105" s="1">
        <v>0.22900000000000001</v>
      </c>
      <c r="CW105">
        <v>92</v>
      </c>
      <c r="CX105">
        <v>350</v>
      </c>
    </row>
    <row r="106" spans="41:102" x14ac:dyDescent="0.25">
      <c r="AO106" s="6"/>
      <c r="AP106" s="6"/>
      <c r="BW106" t="s">
        <v>639</v>
      </c>
      <c r="BX106" t="s">
        <v>7</v>
      </c>
      <c r="BY106" t="s">
        <v>600</v>
      </c>
      <c r="BZ106" s="56">
        <v>46176</v>
      </c>
      <c r="CA106">
        <v>1</v>
      </c>
      <c r="CB106">
        <v>1</v>
      </c>
      <c r="CD106">
        <v>1</v>
      </c>
      <c r="CF106" s="79">
        <v>6.9444444444444444E-5</v>
      </c>
      <c r="CG106" s="79">
        <v>6.9444444444444444E-5</v>
      </c>
      <c r="CH106" s="79">
        <v>0.26546296296296296</v>
      </c>
      <c r="CI106" s="79">
        <v>0.12555555555555556</v>
      </c>
      <c r="CJ106">
        <v>141</v>
      </c>
      <c r="CK106">
        <v>257</v>
      </c>
      <c r="CL106">
        <v>45</v>
      </c>
      <c r="CM106">
        <v>1.511111111</v>
      </c>
      <c r="CN106">
        <v>9785</v>
      </c>
      <c r="CO106" s="1">
        <v>0.31909999999999999</v>
      </c>
      <c r="CP106">
        <v>1</v>
      </c>
      <c r="CQ106" s="1">
        <v>2.2200000000000001E-2</v>
      </c>
      <c r="CR106">
        <v>340</v>
      </c>
      <c r="CS106">
        <v>340</v>
      </c>
      <c r="CU106" s="1"/>
      <c r="CV106" s="1"/>
      <c r="CW106">
        <v>58</v>
      </c>
    </row>
    <row r="107" spans="41:102" x14ac:dyDescent="0.25">
      <c r="AO107" s="6"/>
      <c r="AP107" s="6"/>
      <c r="BW107" t="s">
        <v>639</v>
      </c>
      <c r="BX107" t="s">
        <v>7</v>
      </c>
      <c r="BY107" t="s">
        <v>600</v>
      </c>
      <c r="BZ107" s="56">
        <v>46177</v>
      </c>
      <c r="CA107">
        <v>1</v>
      </c>
      <c r="CB107">
        <v>1</v>
      </c>
      <c r="CD107">
        <v>1</v>
      </c>
      <c r="CF107" s="79">
        <v>8.1018518518518516E-5</v>
      </c>
      <c r="CG107" s="79">
        <v>8.1018518518518516E-5</v>
      </c>
      <c r="CH107" s="79">
        <v>0.19608796296296296</v>
      </c>
      <c r="CI107" s="79">
        <v>0.14935185185185185</v>
      </c>
      <c r="CJ107">
        <v>70</v>
      </c>
      <c r="CK107">
        <v>133</v>
      </c>
      <c r="CL107">
        <v>28</v>
      </c>
      <c r="CM107">
        <v>1.4642857140000001</v>
      </c>
      <c r="CN107">
        <v>8748</v>
      </c>
      <c r="CO107" s="1">
        <v>0.4</v>
      </c>
      <c r="CQ107" s="1"/>
      <c r="CU107" s="1"/>
      <c r="CV107" s="1"/>
      <c r="CW107">
        <v>68</v>
      </c>
    </row>
    <row r="108" spans="41:102" x14ac:dyDescent="0.25">
      <c r="AO108" s="6"/>
      <c r="AP108" s="6"/>
      <c r="BW108" t="s">
        <v>639</v>
      </c>
      <c r="BX108" t="s">
        <v>7</v>
      </c>
      <c r="BY108" t="s">
        <v>600</v>
      </c>
      <c r="BZ108" s="56">
        <v>46178</v>
      </c>
      <c r="CA108">
        <v>1</v>
      </c>
      <c r="CB108">
        <v>1</v>
      </c>
      <c r="CD108">
        <v>1</v>
      </c>
      <c r="CF108" s="79">
        <v>2.0833333333333335E-4</v>
      </c>
      <c r="CG108" s="79">
        <v>2.0833333333333335E-4</v>
      </c>
      <c r="CH108" s="79">
        <v>0.1280324074074074</v>
      </c>
      <c r="CI108" s="79">
        <v>6.4270833333333333E-2</v>
      </c>
      <c r="CJ108">
        <v>29</v>
      </c>
      <c r="CK108">
        <v>46</v>
      </c>
      <c r="CL108">
        <v>13</v>
      </c>
      <c r="CM108">
        <v>1.076923077</v>
      </c>
      <c r="CN108">
        <v>9041</v>
      </c>
      <c r="CO108" s="1">
        <v>0.44829999999999998</v>
      </c>
      <c r="CQ108" s="1"/>
      <c r="CU108" s="1"/>
      <c r="CV108" s="1"/>
      <c r="CW108">
        <v>100</v>
      </c>
    </row>
    <row r="109" spans="41:102" x14ac:dyDescent="0.25">
      <c r="AO109" s="6"/>
      <c r="AP109" s="6"/>
      <c r="BW109" t="s">
        <v>639</v>
      </c>
      <c r="BX109" t="s">
        <v>7</v>
      </c>
      <c r="BY109" t="s">
        <v>51</v>
      </c>
      <c r="BZ109" s="56">
        <v>46175</v>
      </c>
      <c r="CA109">
        <v>1</v>
      </c>
      <c r="CB109">
        <v>1</v>
      </c>
      <c r="CD109">
        <v>1</v>
      </c>
      <c r="CF109" s="79">
        <v>4.861111111111111E-4</v>
      </c>
      <c r="CG109" s="79">
        <v>4.861111111111111E-4</v>
      </c>
      <c r="CH109" s="79">
        <v>0.22168981481481481</v>
      </c>
      <c r="CI109" s="79">
        <v>0.10489583333333333</v>
      </c>
      <c r="CJ109">
        <v>102</v>
      </c>
      <c r="CK109">
        <v>190</v>
      </c>
      <c r="CL109">
        <v>27</v>
      </c>
      <c r="CM109">
        <v>1.6666666670000001</v>
      </c>
      <c r="CN109">
        <v>8638</v>
      </c>
      <c r="CO109" s="1">
        <v>0.26469999999999999</v>
      </c>
      <c r="CP109">
        <v>3</v>
      </c>
      <c r="CQ109" s="1">
        <v>0.1111</v>
      </c>
      <c r="CR109">
        <v>590</v>
      </c>
      <c r="CS109">
        <v>197</v>
      </c>
      <c r="CU109" s="1"/>
      <c r="CV109" s="1"/>
      <c r="CW109">
        <v>68</v>
      </c>
    </row>
    <row r="110" spans="41:102" x14ac:dyDescent="0.25">
      <c r="AO110" s="6"/>
      <c r="AP110" s="6"/>
      <c r="BW110" t="s">
        <v>639</v>
      </c>
      <c r="BX110" t="s">
        <v>7</v>
      </c>
      <c r="BY110" t="s">
        <v>51</v>
      </c>
      <c r="BZ110" s="56">
        <v>46176</v>
      </c>
      <c r="CA110">
        <v>1</v>
      </c>
      <c r="CB110">
        <v>1</v>
      </c>
      <c r="CD110">
        <v>1</v>
      </c>
      <c r="CF110" s="79">
        <v>6.5972222222222224E-4</v>
      </c>
      <c r="CG110" s="79">
        <v>6.5972222222222224E-4</v>
      </c>
      <c r="CH110" s="79">
        <v>0.29128472222222224</v>
      </c>
      <c r="CI110" s="79">
        <v>7.7870370370370368E-2</v>
      </c>
      <c r="CJ110">
        <v>109</v>
      </c>
      <c r="CK110">
        <v>229</v>
      </c>
      <c r="CL110">
        <v>17</v>
      </c>
      <c r="CM110">
        <v>1.4705882349999999</v>
      </c>
      <c r="CN110">
        <v>7099</v>
      </c>
      <c r="CO110" s="1">
        <v>0.156</v>
      </c>
      <c r="CQ110" s="1"/>
      <c r="CU110" s="1"/>
      <c r="CV110" s="1"/>
      <c r="CW110">
        <v>48</v>
      </c>
    </row>
    <row r="111" spans="41:102" x14ac:dyDescent="0.25">
      <c r="AO111" s="6"/>
      <c r="AP111" s="6"/>
      <c r="BW111" t="s">
        <v>639</v>
      </c>
      <c r="BX111" t="s">
        <v>7</v>
      </c>
      <c r="BY111" t="s">
        <v>51</v>
      </c>
      <c r="BZ111" s="56">
        <v>46177</v>
      </c>
      <c r="CA111">
        <v>1</v>
      </c>
      <c r="CB111">
        <v>1</v>
      </c>
      <c r="CD111">
        <v>1</v>
      </c>
      <c r="CF111" s="79">
        <v>8.1018518518518516E-5</v>
      </c>
      <c r="CG111" s="79">
        <v>8.1018518518518516E-5</v>
      </c>
      <c r="CH111" s="79">
        <v>0.24761574074074075</v>
      </c>
      <c r="CI111" s="79">
        <v>8.4803240740740735E-2</v>
      </c>
      <c r="CJ111">
        <v>91</v>
      </c>
      <c r="CK111">
        <v>169</v>
      </c>
      <c r="CL111">
        <v>9</v>
      </c>
      <c r="CM111">
        <v>1.4444444439999999</v>
      </c>
      <c r="CN111">
        <v>7531</v>
      </c>
      <c r="CO111" s="1">
        <v>9.8900000000000002E-2</v>
      </c>
      <c r="CP111">
        <v>1</v>
      </c>
      <c r="CQ111" s="1">
        <v>0.1111</v>
      </c>
      <c r="CR111">
        <v>800</v>
      </c>
      <c r="CS111">
        <v>800</v>
      </c>
      <c r="CU111" s="1"/>
      <c r="CV111" s="1"/>
      <c r="CW111">
        <v>100</v>
      </c>
    </row>
    <row r="112" spans="41:102" x14ac:dyDescent="0.25">
      <c r="AO112" s="6"/>
      <c r="AP112" s="6"/>
      <c r="BW112" t="s">
        <v>639</v>
      </c>
      <c r="BX112" t="s">
        <v>7</v>
      </c>
      <c r="BY112" t="s">
        <v>51</v>
      </c>
      <c r="BZ112" s="56">
        <v>46178</v>
      </c>
      <c r="CA112">
        <v>1</v>
      </c>
      <c r="CB112">
        <v>1</v>
      </c>
      <c r="CD112">
        <v>1</v>
      </c>
      <c r="CF112" s="79">
        <v>3.1250000000000001E-4</v>
      </c>
      <c r="CG112" s="79">
        <v>3.1250000000000001E-4</v>
      </c>
      <c r="CH112" s="79">
        <v>0.14708333333333334</v>
      </c>
      <c r="CI112" s="79">
        <v>3.9398148148148147E-2</v>
      </c>
      <c r="CJ112">
        <v>24</v>
      </c>
      <c r="CK112">
        <v>62</v>
      </c>
      <c r="CL112">
        <v>3</v>
      </c>
      <c r="CM112">
        <v>1</v>
      </c>
      <c r="CN112">
        <v>9838</v>
      </c>
      <c r="CO112" s="1">
        <v>0.125</v>
      </c>
      <c r="CQ112" s="1"/>
      <c r="CU112" s="1"/>
      <c r="CV112" s="1"/>
      <c r="CW112">
        <v>100</v>
      </c>
    </row>
    <row r="113" spans="41:102" x14ac:dyDescent="0.25">
      <c r="AO113" s="6"/>
      <c r="AP113" s="6"/>
      <c r="BW113" t="s">
        <v>639</v>
      </c>
      <c r="BX113" t="s">
        <v>7</v>
      </c>
      <c r="BY113" t="s">
        <v>49</v>
      </c>
      <c r="BZ113" s="56">
        <v>46174</v>
      </c>
      <c r="CA113">
        <v>1</v>
      </c>
      <c r="CB113">
        <v>1</v>
      </c>
      <c r="CD113">
        <v>1</v>
      </c>
      <c r="CF113" s="79">
        <v>3.2060185185185186E-3</v>
      </c>
      <c r="CG113" s="79">
        <v>3.2060185185185186E-3</v>
      </c>
      <c r="CH113" s="79">
        <v>0.22900462962962964</v>
      </c>
      <c r="CI113" s="79">
        <v>6.7766203703703703E-2</v>
      </c>
      <c r="CJ113">
        <v>74</v>
      </c>
      <c r="CK113">
        <v>92</v>
      </c>
      <c r="CL113">
        <v>7</v>
      </c>
      <c r="CM113">
        <v>2.2857142860000002</v>
      </c>
      <c r="CN113">
        <v>5628</v>
      </c>
      <c r="CO113" s="1">
        <v>9.4600000000000004E-2</v>
      </c>
      <c r="CP113">
        <v>2</v>
      </c>
      <c r="CQ113" s="1">
        <v>0.28570000000000001</v>
      </c>
      <c r="CR113">
        <v>970</v>
      </c>
      <c r="CS113">
        <v>485</v>
      </c>
      <c r="CT113">
        <v>220</v>
      </c>
      <c r="CU113" s="1">
        <v>0.2268</v>
      </c>
      <c r="CV113" s="1">
        <v>0.1694</v>
      </c>
      <c r="CW113">
        <v>88</v>
      </c>
      <c r="CX113">
        <v>220</v>
      </c>
    </row>
    <row r="114" spans="41:102" x14ac:dyDescent="0.25">
      <c r="AO114" s="6"/>
      <c r="AP114" s="6"/>
      <c r="AQ114" s="7"/>
      <c r="BW114" t="s">
        <v>639</v>
      </c>
      <c r="BX114" t="s">
        <v>7</v>
      </c>
      <c r="BY114" t="s">
        <v>49</v>
      </c>
      <c r="BZ114" s="56">
        <v>46176</v>
      </c>
      <c r="CA114">
        <v>1</v>
      </c>
      <c r="CB114">
        <v>1</v>
      </c>
      <c r="CD114">
        <v>1</v>
      </c>
      <c r="CF114" s="79">
        <v>7.6388888888888893E-4</v>
      </c>
      <c r="CG114" s="79">
        <v>7.6388888888888893E-4</v>
      </c>
      <c r="CH114" s="79">
        <v>0.27181712962962962</v>
      </c>
      <c r="CI114" s="79">
        <v>0.1046875</v>
      </c>
      <c r="CJ114">
        <v>71</v>
      </c>
      <c r="CK114">
        <v>107</v>
      </c>
      <c r="CL114">
        <v>14</v>
      </c>
      <c r="CM114">
        <v>1.428571429</v>
      </c>
      <c r="CN114">
        <v>18411</v>
      </c>
      <c r="CO114" s="1">
        <v>0.19719999999999999</v>
      </c>
      <c r="CQ114" s="1"/>
      <c r="CU114" s="1"/>
      <c r="CV114" s="1"/>
      <c r="CW114">
        <v>48</v>
      </c>
    </row>
    <row r="115" spans="41:102" x14ac:dyDescent="0.25">
      <c r="AO115" s="6"/>
      <c r="AP115" s="6"/>
      <c r="AQ115" s="7"/>
      <c r="BW115" t="s">
        <v>639</v>
      </c>
      <c r="BX115" t="s">
        <v>7</v>
      </c>
      <c r="BY115" t="s">
        <v>599</v>
      </c>
      <c r="BZ115" s="56">
        <v>46176</v>
      </c>
      <c r="CA115">
        <v>1</v>
      </c>
      <c r="CB115">
        <v>1</v>
      </c>
      <c r="CD115">
        <v>1</v>
      </c>
      <c r="CF115" s="79">
        <v>0</v>
      </c>
      <c r="CG115" s="79">
        <v>0</v>
      </c>
      <c r="CH115" s="79">
        <v>0.29943287037037036</v>
      </c>
      <c r="CI115" s="79">
        <v>8.3761574074074072E-2</v>
      </c>
      <c r="CJ115">
        <v>166</v>
      </c>
      <c r="CK115">
        <v>221</v>
      </c>
      <c r="CL115">
        <v>34</v>
      </c>
      <c r="CM115">
        <v>1.794117647</v>
      </c>
      <c r="CN115">
        <v>9744</v>
      </c>
      <c r="CO115" s="1">
        <v>0.20480000000000001</v>
      </c>
      <c r="CP115">
        <v>2</v>
      </c>
      <c r="CQ115" s="1">
        <v>5.8799999999999998E-2</v>
      </c>
      <c r="CR115">
        <v>450</v>
      </c>
      <c r="CS115">
        <v>225</v>
      </c>
      <c r="CT115">
        <v>350</v>
      </c>
      <c r="CU115" s="1">
        <v>0.77780000000000005</v>
      </c>
      <c r="CV115" s="1">
        <v>0.11269999999999999</v>
      </c>
      <c r="CW115">
        <v>84</v>
      </c>
      <c r="CX115">
        <v>350</v>
      </c>
    </row>
    <row r="116" spans="41:102" x14ac:dyDescent="0.25">
      <c r="AO116" s="6"/>
      <c r="AP116" s="6"/>
      <c r="AQ116" s="7"/>
      <c r="BW116" t="s">
        <v>639</v>
      </c>
      <c r="BX116" t="s">
        <v>7</v>
      </c>
      <c r="BY116" t="s">
        <v>599</v>
      </c>
      <c r="BZ116" s="56">
        <v>46177</v>
      </c>
      <c r="CA116">
        <v>1</v>
      </c>
      <c r="CB116">
        <v>1</v>
      </c>
      <c r="CD116">
        <v>1</v>
      </c>
      <c r="CF116" s="79">
        <v>0</v>
      </c>
      <c r="CG116" s="79">
        <v>0</v>
      </c>
      <c r="CH116" s="79">
        <v>0.26040509259259259</v>
      </c>
      <c r="CI116" s="79">
        <v>7.6238425925925932E-2</v>
      </c>
      <c r="CJ116">
        <v>133</v>
      </c>
      <c r="CK116">
        <v>174</v>
      </c>
      <c r="CL116">
        <v>24</v>
      </c>
      <c r="CM116">
        <v>1.7083333329999999</v>
      </c>
      <c r="CN116">
        <v>8718</v>
      </c>
      <c r="CO116" s="1">
        <v>0.18049999999999999</v>
      </c>
      <c r="CQ116" s="1"/>
      <c r="CU116" s="1"/>
      <c r="CV116" s="1"/>
      <c r="CW116">
        <v>68</v>
      </c>
    </row>
    <row r="117" spans="41:102" x14ac:dyDescent="0.25">
      <c r="AO117" s="6"/>
      <c r="AP117" s="6"/>
      <c r="AQ117" s="7"/>
      <c r="BW117" t="s">
        <v>639</v>
      </c>
      <c r="BX117" t="s">
        <v>7</v>
      </c>
      <c r="BY117" t="s">
        <v>599</v>
      </c>
      <c r="BZ117" s="56">
        <v>46178</v>
      </c>
      <c r="CA117">
        <v>1</v>
      </c>
      <c r="CB117">
        <v>1</v>
      </c>
      <c r="CD117">
        <v>1</v>
      </c>
      <c r="CF117" s="79">
        <v>2.1180555555555558E-3</v>
      </c>
      <c r="CG117" s="79">
        <v>2.1180555555555558E-3</v>
      </c>
      <c r="CH117" s="79">
        <v>0.14381944444444444</v>
      </c>
      <c r="CI117" s="79">
        <v>3.9606481481481479E-2</v>
      </c>
      <c r="CJ117">
        <v>38</v>
      </c>
      <c r="CK117">
        <v>39</v>
      </c>
      <c r="CL117">
        <v>8</v>
      </c>
      <c r="CM117">
        <v>1.125</v>
      </c>
      <c r="CN117">
        <v>10076</v>
      </c>
      <c r="CO117" s="1">
        <v>0.21049999999999999</v>
      </c>
      <c r="CQ117" s="1"/>
      <c r="CU117" s="1"/>
      <c r="CV117" s="1"/>
      <c r="CW117">
        <v>100</v>
      </c>
    </row>
    <row r="118" spans="41:102" x14ac:dyDescent="0.25">
      <c r="AO118" s="6"/>
      <c r="AP118" s="6"/>
      <c r="AQ118" s="7"/>
      <c r="BW118" t="s">
        <v>639</v>
      </c>
      <c r="BX118" t="s">
        <v>7</v>
      </c>
      <c r="BY118" t="s">
        <v>37</v>
      </c>
      <c r="BZ118" s="56">
        <v>46176</v>
      </c>
      <c r="CA118">
        <v>1</v>
      </c>
      <c r="CB118">
        <v>1</v>
      </c>
      <c r="CD118">
        <v>1</v>
      </c>
      <c r="CF118" s="79">
        <v>4.0509259259259258E-4</v>
      </c>
      <c r="CG118" s="79">
        <v>4.0509259259259258E-4</v>
      </c>
      <c r="CH118" s="79">
        <v>0.25942129629629629</v>
      </c>
      <c r="CI118" s="79">
        <v>0.11814814814814815</v>
      </c>
      <c r="CJ118">
        <v>127</v>
      </c>
      <c r="CK118">
        <v>186</v>
      </c>
      <c r="CL118">
        <v>50</v>
      </c>
      <c r="CM118">
        <v>1.68</v>
      </c>
      <c r="CN118">
        <v>12667</v>
      </c>
      <c r="CO118" s="1">
        <v>0.39369999999999999</v>
      </c>
      <c r="CP118">
        <v>2</v>
      </c>
      <c r="CQ118" s="1">
        <v>0.04</v>
      </c>
      <c r="CR118">
        <v>1500</v>
      </c>
      <c r="CS118">
        <v>750</v>
      </c>
      <c r="CU118" s="1"/>
      <c r="CV118" s="1"/>
      <c r="CW118">
        <v>74</v>
      </c>
    </row>
    <row r="119" spans="41:102" x14ac:dyDescent="0.25">
      <c r="AO119" s="6"/>
      <c r="AP119" s="6"/>
      <c r="AQ119" s="7"/>
      <c r="BW119" t="s">
        <v>639</v>
      </c>
      <c r="BX119" t="s">
        <v>7</v>
      </c>
      <c r="BY119" t="s">
        <v>37</v>
      </c>
      <c r="BZ119" s="56">
        <v>46178</v>
      </c>
      <c r="CA119">
        <v>1</v>
      </c>
      <c r="CB119">
        <v>1</v>
      </c>
      <c r="CD119">
        <v>1</v>
      </c>
      <c r="CF119" s="79">
        <v>2.199074074074074E-4</v>
      </c>
      <c r="CG119" s="79">
        <v>2.199074074074074E-4</v>
      </c>
      <c r="CH119" s="79">
        <v>0.12800925925925927</v>
      </c>
      <c r="CI119" s="79">
        <v>5.1944444444444446E-2</v>
      </c>
      <c r="CJ119">
        <v>22</v>
      </c>
      <c r="CK119">
        <v>23</v>
      </c>
      <c r="CL119">
        <v>12</v>
      </c>
      <c r="CM119">
        <v>1.0833333329999999</v>
      </c>
      <c r="CN119">
        <v>5903</v>
      </c>
      <c r="CO119" s="1">
        <v>0.54549999999999998</v>
      </c>
      <c r="CP119">
        <v>1</v>
      </c>
      <c r="CQ119" s="1">
        <v>8.3299999999999999E-2</v>
      </c>
      <c r="CR119">
        <v>793</v>
      </c>
      <c r="CS119">
        <v>793</v>
      </c>
      <c r="CU119" s="1"/>
      <c r="CV119" s="1"/>
      <c r="CW119">
        <v>100</v>
      </c>
    </row>
    <row r="120" spans="41:102" x14ac:dyDescent="0.25">
      <c r="AO120" s="6"/>
      <c r="AP120" s="6"/>
      <c r="AQ120" s="7"/>
      <c r="BW120" t="s">
        <v>639</v>
      </c>
      <c r="BX120" t="s">
        <v>7</v>
      </c>
      <c r="BY120" t="s">
        <v>549</v>
      </c>
      <c r="BZ120" s="56">
        <v>46174</v>
      </c>
      <c r="CA120">
        <v>1</v>
      </c>
      <c r="CB120">
        <v>1</v>
      </c>
      <c r="CD120">
        <v>1</v>
      </c>
      <c r="CF120" s="79">
        <v>1.1574074074074075E-4</v>
      </c>
      <c r="CG120" s="79">
        <v>1.1574074074074075E-4</v>
      </c>
      <c r="CH120" s="79">
        <v>0.26922453703703703</v>
      </c>
      <c r="CI120" s="79">
        <v>5.800925925925926E-2</v>
      </c>
      <c r="CJ120">
        <v>190</v>
      </c>
      <c r="CK120">
        <v>286</v>
      </c>
      <c r="CL120">
        <v>49</v>
      </c>
      <c r="CM120">
        <v>1.836734694</v>
      </c>
      <c r="CN120">
        <v>6015</v>
      </c>
      <c r="CO120" s="1">
        <v>0.25790000000000002</v>
      </c>
      <c r="CQ120" s="1"/>
      <c r="CU120" s="1"/>
      <c r="CV120" s="1"/>
      <c r="CW120">
        <v>56</v>
      </c>
    </row>
    <row r="121" spans="41:102" x14ac:dyDescent="0.25">
      <c r="AO121" s="6"/>
      <c r="AP121" s="6"/>
      <c r="AQ121" s="7"/>
      <c r="BW121" t="s">
        <v>639</v>
      </c>
      <c r="BX121" t="s">
        <v>7</v>
      </c>
      <c r="BY121" t="s">
        <v>549</v>
      </c>
      <c r="BZ121" s="56">
        <v>46176</v>
      </c>
      <c r="CA121">
        <v>1</v>
      </c>
      <c r="CB121">
        <v>1</v>
      </c>
      <c r="CD121">
        <v>1</v>
      </c>
      <c r="CF121" s="79">
        <v>0</v>
      </c>
      <c r="CG121" s="79">
        <v>0</v>
      </c>
      <c r="CH121" s="79">
        <v>0.31239583333333332</v>
      </c>
      <c r="CI121" s="79">
        <v>9.1840277777777785E-2</v>
      </c>
      <c r="CJ121">
        <v>218</v>
      </c>
      <c r="CK121">
        <v>364</v>
      </c>
      <c r="CL121">
        <v>81</v>
      </c>
      <c r="CM121">
        <v>1.802469136</v>
      </c>
      <c r="CN121">
        <v>11134</v>
      </c>
      <c r="CO121" s="1">
        <v>0.37159999999999999</v>
      </c>
      <c r="CP121">
        <v>1</v>
      </c>
      <c r="CQ121" s="1">
        <v>1.23E-2</v>
      </c>
      <c r="CR121">
        <v>660</v>
      </c>
      <c r="CS121">
        <v>660</v>
      </c>
      <c r="CT121">
        <v>230</v>
      </c>
      <c r="CU121" s="1">
        <v>0.34849999999999998</v>
      </c>
      <c r="CV121" s="1">
        <v>0.1328</v>
      </c>
      <c r="CW121">
        <v>74</v>
      </c>
      <c r="CX121">
        <v>230</v>
      </c>
    </row>
    <row r="122" spans="41:102" x14ac:dyDescent="0.25">
      <c r="AO122" s="6"/>
      <c r="AP122" s="6"/>
      <c r="AQ122" s="7"/>
      <c r="BW122" t="s">
        <v>639</v>
      </c>
      <c r="BX122" t="s">
        <v>7</v>
      </c>
      <c r="BY122" t="s">
        <v>549</v>
      </c>
      <c r="BZ122" s="56">
        <v>46177</v>
      </c>
      <c r="CA122">
        <v>1</v>
      </c>
      <c r="CB122">
        <v>1</v>
      </c>
      <c r="CD122">
        <v>1</v>
      </c>
      <c r="CF122" s="79">
        <v>8.1018518518518516E-4</v>
      </c>
      <c r="CG122" s="79">
        <v>8.1018518518518516E-4</v>
      </c>
      <c r="CH122" s="79">
        <v>0.24390046296296297</v>
      </c>
      <c r="CI122" s="79">
        <v>0.10251157407407407</v>
      </c>
      <c r="CJ122">
        <v>142</v>
      </c>
      <c r="CK122">
        <v>249</v>
      </c>
      <c r="CL122">
        <v>39</v>
      </c>
      <c r="CM122">
        <v>2</v>
      </c>
      <c r="CN122">
        <v>6539</v>
      </c>
      <c r="CO122" s="1">
        <v>0.27460000000000001</v>
      </c>
      <c r="CP122">
        <v>1</v>
      </c>
      <c r="CQ122" s="1">
        <v>2.5600000000000001E-2</v>
      </c>
      <c r="CR122">
        <v>400</v>
      </c>
      <c r="CS122">
        <v>400</v>
      </c>
      <c r="CU122" s="1"/>
      <c r="CV122" s="1"/>
      <c r="CW122">
        <v>80</v>
      </c>
    </row>
    <row r="123" spans="41:102" x14ac:dyDescent="0.25">
      <c r="AO123" s="6"/>
      <c r="AP123" s="6"/>
      <c r="AQ123" s="7"/>
      <c r="BW123" t="s">
        <v>639</v>
      </c>
      <c r="BX123" t="s">
        <v>7</v>
      </c>
      <c r="BY123" t="s">
        <v>549</v>
      </c>
      <c r="BZ123" s="56">
        <v>46178</v>
      </c>
      <c r="CA123">
        <v>1</v>
      </c>
      <c r="CB123">
        <v>1</v>
      </c>
      <c r="CD123">
        <v>1</v>
      </c>
      <c r="CF123" s="79">
        <v>2.8356481481481483E-3</v>
      </c>
      <c r="CG123" s="79">
        <v>2.8356481481481483E-3</v>
      </c>
      <c r="CH123" s="79">
        <v>0.12365740740740741</v>
      </c>
      <c r="CI123" s="79">
        <v>7.6967592592592587E-2</v>
      </c>
      <c r="CJ123">
        <v>29</v>
      </c>
      <c r="CK123">
        <v>46</v>
      </c>
      <c r="CL123">
        <v>14</v>
      </c>
      <c r="CM123">
        <v>1.071428571</v>
      </c>
      <c r="CN123">
        <v>7014</v>
      </c>
      <c r="CO123" s="1">
        <v>0.48280000000000001</v>
      </c>
      <c r="CQ123" s="1"/>
      <c r="CU123" s="1"/>
      <c r="CV123" s="1"/>
      <c r="CW123">
        <v>100</v>
      </c>
    </row>
    <row r="124" spans="41:102" x14ac:dyDescent="0.25">
      <c r="AO124" s="6"/>
      <c r="AP124" s="6"/>
      <c r="AQ124" s="7"/>
      <c r="BW124" t="s">
        <v>639</v>
      </c>
      <c r="BX124" t="s">
        <v>7</v>
      </c>
      <c r="BY124" t="s">
        <v>77</v>
      </c>
      <c r="BZ124" s="56">
        <v>46175</v>
      </c>
      <c r="CA124">
        <v>1</v>
      </c>
      <c r="CB124">
        <v>1</v>
      </c>
      <c r="CD124">
        <v>1</v>
      </c>
      <c r="CF124" s="79">
        <v>0</v>
      </c>
      <c r="CG124" s="79">
        <v>0</v>
      </c>
      <c r="CH124" s="79">
        <v>0.22950231481481481</v>
      </c>
      <c r="CI124" s="79">
        <v>0.10847222222222222</v>
      </c>
      <c r="CJ124">
        <v>145</v>
      </c>
      <c r="CK124">
        <v>228</v>
      </c>
      <c r="CL124">
        <v>70</v>
      </c>
      <c r="CM124">
        <v>1.8571428569999999</v>
      </c>
      <c r="CN124">
        <v>6109</v>
      </c>
      <c r="CO124" s="1">
        <v>0.48280000000000001</v>
      </c>
      <c r="CP124">
        <v>3</v>
      </c>
      <c r="CQ124" s="1">
        <v>4.2900000000000001E-2</v>
      </c>
      <c r="CR124">
        <v>864</v>
      </c>
      <c r="CS124">
        <v>288</v>
      </c>
      <c r="CU124" s="1"/>
      <c r="CV124" s="1"/>
      <c r="CW124">
        <v>60</v>
      </c>
    </row>
    <row r="125" spans="41:102" x14ac:dyDescent="0.25">
      <c r="AO125" s="6"/>
      <c r="AP125" s="6"/>
      <c r="AQ125" s="7"/>
      <c r="BW125" t="s">
        <v>639</v>
      </c>
      <c r="BX125" t="s">
        <v>7</v>
      </c>
      <c r="BY125" t="s">
        <v>77</v>
      </c>
      <c r="BZ125" s="56">
        <v>46176</v>
      </c>
      <c r="CA125">
        <v>1</v>
      </c>
      <c r="CB125">
        <v>1</v>
      </c>
      <c r="CD125">
        <v>1</v>
      </c>
      <c r="CF125" s="79">
        <v>0</v>
      </c>
      <c r="CG125" s="79">
        <v>0</v>
      </c>
      <c r="CH125" s="79">
        <v>0.26435185185185184</v>
      </c>
      <c r="CI125" s="79">
        <v>0.12494212962962963</v>
      </c>
      <c r="CJ125">
        <v>193</v>
      </c>
      <c r="CK125">
        <v>312</v>
      </c>
      <c r="CL125">
        <v>66</v>
      </c>
      <c r="CM125">
        <v>1.8030303029999999</v>
      </c>
      <c r="CN125">
        <v>10653</v>
      </c>
      <c r="CO125" s="1">
        <v>0.34200000000000003</v>
      </c>
      <c r="CP125">
        <v>3</v>
      </c>
      <c r="CQ125" s="1">
        <v>4.5499999999999999E-2</v>
      </c>
      <c r="CR125">
        <v>600</v>
      </c>
      <c r="CS125">
        <v>200</v>
      </c>
      <c r="CU125" s="1"/>
      <c r="CV125" s="1"/>
      <c r="CW125">
        <v>68</v>
      </c>
    </row>
    <row r="126" spans="41:102" x14ac:dyDescent="0.25">
      <c r="AO126" s="6"/>
      <c r="AP126" s="6"/>
      <c r="AQ126" s="7"/>
      <c r="BW126" t="s">
        <v>639</v>
      </c>
      <c r="BX126" t="s">
        <v>7</v>
      </c>
      <c r="BY126" t="s">
        <v>77</v>
      </c>
      <c r="BZ126" s="56">
        <v>46178</v>
      </c>
      <c r="CA126">
        <v>1</v>
      </c>
      <c r="CB126">
        <v>1</v>
      </c>
      <c r="CD126">
        <v>1</v>
      </c>
      <c r="CF126" s="79">
        <v>1.736111111111111E-3</v>
      </c>
      <c r="CG126" s="79">
        <v>1.736111111111111E-3</v>
      </c>
      <c r="CH126" s="79">
        <v>0.12128472222222222</v>
      </c>
      <c r="CI126" s="79">
        <v>6.7650462962962968E-2</v>
      </c>
      <c r="CJ126">
        <v>27</v>
      </c>
      <c r="CK126">
        <v>33</v>
      </c>
      <c r="CL126">
        <v>17</v>
      </c>
      <c r="CM126">
        <v>1.1176470590000001</v>
      </c>
      <c r="CN126">
        <v>5186</v>
      </c>
      <c r="CO126" s="1">
        <v>0.62960000000000005</v>
      </c>
      <c r="CQ126" s="1"/>
      <c r="CU126" s="1"/>
      <c r="CV126" s="1"/>
      <c r="CW126">
        <v>100</v>
      </c>
    </row>
    <row r="127" spans="41:102" x14ac:dyDescent="0.25">
      <c r="AO127" s="6"/>
      <c r="AP127" s="6"/>
      <c r="AQ127" s="7"/>
      <c r="BW127" t="s">
        <v>639</v>
      </c>
      <c r="BX127" t="s">
        <v>7</v>
      </c>
      <c r="BY127" t="s">
        <v>630</v>
      </c>
      <c r="BZ127" s="56">
        <v>46178</v>
      </c>
      <c r="CA127">
        <v>1</v>
      </c>
      <c r="CB127">
        <v>1</v>
      </c>
      <c r="CD127">
        <v>1</v>
      </c>
      <c r="CF127" s="79">
        <v>6.4814814814814813E-4</v>
      </c>
      <c r="CG127" s="79">
        <v>6.4814814814814813E-4</v>
      </c>
      <c r="CH127" s="79">
        <v>5.1643518518518519E-2</v>
      </c>
      <c r="CI127" s="79">
        <v>5.5104166666666669E-2</v>
      </c>
      <c r="CJ127">
        <v>30</v>
      </c>
      <c r="CK127">
        <v>32</v>
      </c>
      <c r="CL127">
        <v>17</v>
      </c>
      <c r="CM127">
        <v>1</v>
      </c>
      <c r="CN127">
        <v>7053</v>
      </c>
      <c r="CO127" s="1">
        <v>0.56669999999999998</v>
      </c>
      <c r="CQ127" s="1"/>
      <c r="CU127" s="1"/>
      <c r="CV127" s="1"/>
      <c r="CW127">
        <v>100</v>
      </c>
    </row>
    <row r="128" spans="41:102" x14ac:dyDescent="0.25">
      <c r="AO128" s="6"/>
      <c r="AP128" s="6"/>
      <c r="AQ128" s="7"/>
      <c r="BW128" t="s">
        <v>639</v>
      </c>
      <c r="BX128" t="s">
        <v>7</v>
      </c>
      <c r="BY128" t="s">
        <v>50</v>
      </c>
      <c r="BZ128" s="56">
        <v>46176</v>
      </c>
      <c r="CA128">
        <v>1</v>
      </c>
      <c r="CB128">
        <v>1</v>
      </c>
      <c r="CD128">
        <v>1</v>
      </c>
      <c r="CF128" s="79">
        <v>4.5138888888888887E-4</v>
      </c>
      <c r="CG128" s="79">
        <v>4.5138888888888887E-4</v>
      </c>
      <c r="CH128" s="79">
        <v>0.3228935185185185</v>
      </c>
      <c r="CI128" s="79">
        <v>7.2638888888888892E-2</v>
      </c>
      <c r="CJ128">
        <v>244</v>
      </c>
      <c r="CK128">
        <v>383</v>
      </c>
      <c r="CL128">
        <v>26</v>
      </c>
      <c r="CM128">
        <v>1.923076923</v>
      </c>
      <c r="CN128">
        <v>12069</v>
      </c>
      <c r="CO128" s="1">
        <v>0.1066</v>
      </c>
      <c r="CP128">
        <v>1</v>
      </c>
      <c r="CQ128" s="1">
        <v>3.85E-2</v>
      </c>
      <c r="CR128">
        <v>670</v>
      </c>
      <c r="CS128">
        <v>670</v>
      </c>
      <c r="CU128" s="1"/>
      <c r="CV128" s="1"/>
      <c r="CW128">
        <v>68</v>
      </c>
    </row>
    <row r="129" spans="41:102" x14ac:dyDescent="0.25">
      <c r="AO129" s="6"/>
      <c r="AP129" s="6"/>
      <c r="AQ129" s="7"/>
      <c r="BW129" t="s">
        <v>639</v>
      </c>
      <c r="BX129" t="s">
        <v>7</v>
      </c>
      <c r="BY129" t="s">
        <v>50</v>
      </c>
      <c r="BZ129" s="56">
        <v>46177</v>
      </c>
      <c r="CA129">
        <v>1</v>
      </c>
      <c r="CB129">
        <v>1</v>
      </c>
      <c r="CD129">
        <v>1</v>
      </c>
      <c r="CF129" s="79">
        <v>1.6203703703703703E-4</v>
      </c>
      <c r="CG129" s="79">
        <v>1.6203703703703703E-4</v>
      </c>
      <c r="CH129" s="79">
        <v>0.21189814814814814</v>
      </c>
      <c r="CI129" s="79">
        <v>0.11638888888888889</v>
      </c>
      <c r="CJ129">
        <v>117</v>
      </c>
      <c r="CK129">
        <v>185</v>
      </c>
      <c r="CL129">
        <v>15</v>
      </c>
      <c r="CM129">
        <v>1.933333333</v>
      </c>
      <c r="CN129">
        <v>4434</v>
      </c>
      <c r="CO129" s="1">
        <v>0.12820000000000001</v>
      </c>
      <c r="CP129">
        <v>2</v>
      </c>
      <c r="CQ129" s="1">
        <v>0.1333</v>
      </c>
      <c r="CR129">
        <v>572</v>
      </c>
      <c r="CS129">
        <v>286</v>
      </c>
      <c r="CU129" s="1"/>
      <c r="CV129" s="1"/>
      <c r="CW129">
        <v>96</v>
      </c>
    </row>
    <row r="130" spans="41:102" x14ac:dyDescent="0.25">
      <c r="AO130" s="6"/>
      <c r="AP130" s="6"/>
      <c r="AQ130" s="7"/>
      <c r="BW130" t="s">
        <v>639</v>
      </c>
      <c r="BX130" t="s">
        <v>7</v>
      </c>
      <c r="BY130" t="s">
        <v>55</v>
      </c>
      <c r="BZ130" s="56">
        <v>46174</v>
      </c>
      <c r="CA130">
        <v>1</v>
      </c>
      <c r="CB130">
        <v>1</v>
      </c>
      <c r="CD130">
        <v>1</v>
      </c>
      <c r="CF130" s="79">
        <v>2.6620370370370372E-4</v>
      </c>
      <c r="CG130" s="79">
        <v>2.6620370370370372E-4</v>
      </c>
      <c r="CH130" s="79">
        <v>0.26844907407407409</v>
      </c>
      <c r="CI130" s="79">
        <v>6.0486111111111109E-2</v>
      </c>
      <c r="CJ130">
        <v>139</v>
      </c>
      <c r="CK130">
        <v>197</v>
      </c>
      <c r="CL130">
        <v>29</v>
      </c>
      <c r="CM130">
        <v>1.862068966</v>
      </c>
      <c r="CN130">
        <v>8185</v>
      </c>
      <c r="CO130" s="1">
        <v>0.20860000000000001</v>
      </c>
      <c r="CP130">
        <v>2</v>
      </c>
      <c r="CQ130" s="1">
        <v>6.9000000000000006E-2</v>
      </c>
      <c r="CR130">
        <v>555</v>
      </c>
      <c r="CS130">
        <v>278</v>
      </c>
      <c r="CT130">
        <v>325</v>
      </c>
      <c r="CU130" s="1">
        <v>0.58560000000000001</v>
      </c>
      <c r="CV130" s="1">
        <v>0.22919999999999999</v>
      </c>
      <c r="CW130">
        <v>84</v>
      </c>
      <c r="CX130">
        <v>325</v>
      </c>
    </row>
    <row r="131" spans="41:102" x14ac:dyDescent="0.25">
      <c r="AO131" s="6"/>
      <c r="AP131" s="6"/>
      <c r="AQ131" s="7"/>
      <c r="BW131" t="s">
        <v>639</v>
      </c>
      <c r="BX131" t="s">
        <v>7</v>
      </c>
      <c r="BY131" t="s">
        <v>55</v>
      </c>
      <c r="BZ131" s="56">
        <v>46175</v>
      </c>
      <c r="CA131">
        <v>1</v>
      </c>
      <c r="CB131">
        <v>1</v>
      </c>
      <c r="CD131">
        <v>1</v>
      </c>
      <c r="CF131" s="79">
        <v>5.7870370370370373E-5</v>
      </c>
      <c r="CG131" s="79">
        <v>5.7870370370370373E-5</v>
      </c>
      <c r="CH131" s="79">
        <v>0.27501157407407406</v>
      </c>
      <c r="CI131" s="79">
        <v>9.4560185185185192E-2</v>
      </c>
      <c r="CJ131">
        <v>171</v>
      </c>
      <c r="CK131">
        <v>251</v>
      </c>
      <c r="CL131">
        <v>46</v>
      </c>
      <c r="CM131">
        <v>2.065217391</v>
      </c>
      <c r="CN131">
        <v>6735</v>
      </c>
      <c r="CO131" s="1">
        <v>0.26900000000000002</v>
      </c>
      <c r="CP131">
        <v>2</v>
      </c>
      <c r="CQ131" s="1">
        <v>4.3499999999999997E-2</v>
      </c>
      <c r="CR131">
        <v>320</v>
      </c>
      <c r="CS131">
        <v>160</v>
      </c>
      <c r="CU131" s="1"/>
      <c r="CV131" s="1"/>
      <c r="CW131">
        <v>56</v>
      </c>
    </row>
    <row r="132" spans="41:102" x14ac:dyDescent="0.25">
      <c r="AP132" s="6"/>
      <c r="AQ132" s="7"/>
      <c r="BW132" t="s">
        <v>639</v>
      </c>
      <c r="BX132" t="s">
        <v>7</v>
      </c>
      <c r="BY132" t="s">
        <v>55</v>
      </c>
      <c r="BZ132" s="56">
        <v>46176</v>
      </c>
      <c r="CA132">
        <v>1</v>
      </c>
      <c r="CB132">
        <v>1</v>
      </c>
      <c r="CD132">
        <v>1</v>
      </c>
      <c r="CF132" s="79">
        <v>4.6296296296296294E-5</v>
      </c>
      <c r="CG132" s="79">
        <v>4.6296296296296294E-5</v>
      </c>
      <c r="CH132" s="79">
        <v>0.33327546296296295</v>
      </c>
      <c r="CI132" s="79">
        <v>6.8182870370370366E-2</v>
      </c>
      <c r="CJ132">
        <v>245</v>
      </c>
      <c r="CK132">
        <v>311</v>
      </c>
      <c r="CL132">
        <v>28</v>
      </c>
      <c r="CM132">
        <v>1.75</v>
      </c>
      <c r="CN132">
        <v>5238</v>
      </c>
      <c r="CO132" s="1">
        <v>0.1143</v>
      </c>
      <c r="CP132">
        <v>1</v>
      </c>
      <c r="CQ132" s="1">
        <v>3.5700000000000003E-2</v>
      </c>
      <c r="CR132">
        <v>380</v>
      </c>
      <c r="CS132">
        <v>380</v>
      </c>
      <c r="CT132">
        <v>380</v>
      </c>
      <c r="CU132" s="1">
        <v>1</v>
      </c>
      <c r="CV132" s="1">
        <v>0.32250000000000001</v>
      </c>
      <c r="CW132">
        <v>84</v>
      </c>
      <c r="CX132">
        <v>380</v>
      </c>
    </row>
    <row r="133" spans="41:102" x14ac:dyDescent="0.25">
      <c r="AP133" s="6"/>
      <c r="AQ133" s="7"/>
      <c r="BW133" t="s">
        <v>639</v>
      </c>
      <c r="BX133" t="s">
        <v>7</v>
      </c>
      <c r="BY133" t="s">
        <v>55</v>
      </c>
      <c r="BZ133" s="56">
        <v>46177</v>
      </c>
      <c r="CA133">
        <v>1</v>
      </c>
      <c r="CB133">
        <v>1</v>
      </c>
      <c r="CD133">
        <v>1</v>
      </c>
      <c r="CF133" s="79">
        <v>8.1018518518518516E-5</v>
      </c>
      <c r="CG133" s="79">
        <v>8.1018518518518516E-5</v>
      </c>
      <c r="CH133" s="79">
        <v>0.2540972222222222</v>
      </c>
      <c r="CI133" s="79">
        <v>0.10846064814814815</v>
      </c>
      <c r="CJ133">
        <v>214</v>
      </c>
      <c r="CK133">
        <v>275</v>
      </c>
      <c r="CL133">
        <v>24</v>
      </c>
      <c r="CM133">
        <v>1.9583333329999999</v>
      </c>
      <c r="CN133">
        <v>6766</v>
      </c>
      <c r="CO133" s="1">
        <v>0.11210000000000001</v>
      </c>
      <c r="CP133">
        <v>2</v>
      </c>
      <c r="CQ133" s="1">
        <v>8.3299999999999999E-2</v>
      </c>
      <c r="CR133">
        <v>620</v>
      </c>
      <c r="CS133">
        <v>310</v>
      </c>
      <c r="CU133" s="1"/>
      <c r="CV133" s="1"/>
      <c r="CW133">
        <v>92</v>
      </c>
    </row>
    <row r="134" spans="41:102" x14ac:dyDescent="0.25">
      <c r="AP134" s="6"/>
      <c r="AQ134" s="7"/>
      <c r="BW134" t="s">
        <v>639</v>
      </c>
      <c r="BX134" t="s">
        <v>7</v>
      </c>
      <c r="BY134" t="s">
        <v>55</v>
      </c>
      <c r="BZ134" s="56">
        <v>46178</v>
      </c>
      <c r="CA134">
        <v>1</v>
      </c>
      <c r="CB134">
        <v>1</v>
      </c>
      <c r="CD134">
        <v>1</v>
      </c>
      <c r="CF134" s="79">
        <v>6.9444444444444444E-5</v>
      </c>
      <c r="CG134" s="79">
        <v>6.9444444444444444E-5</v>
      </c>
      <c r="CH134" s="79">
        <v>0.15629629629629629</v>
      </c>
      <c r="CI134" s="79">
        <v>0.04</v>
      </c>
      <c r="CJ134">
        <v>90</v>
      </c>
      <c r="CK134">
        <v>93</v>
      </c>
      <c r="CL134">
        <v>12</v>
      </c>
      <c r="CM134">
        <v>1</v>
      </c>
      <c r="CN134">
        <v>3535</v>
      </c>
      <c r="CO134" s="1">
        <v>0.1333</v>
      </c>
      <c r="CQ134" s="1"/>
      <c r="CU134" s="1"/>
      <c r="CV134" s="1"/>
      <c r="CW134">
        <v>100</v>
      </c>
    </row>
    <row r="135" spans="41:102" x14ac:dyDescent="0.25">
      <c r="AP135" s="6"/>
      <c r="AQ135" s="7"/>
      <c r="BW135" t="s">
        <v>639</v>
      </c>
      <c r="BX135" t="s">
        <v>7</v>
      </c>
      <c r="BY135" t="s">
        <v>73</v>
      </c>
      <c r="BZ135" s="56">
        <v>46176</v>
      </c>
      <c r="CA135">
        <v>1</v>
      </c>
      <c r="CB135">
        <v>1</v>
      </c>
      <c r="CD135">
        <v>1</v>
      </c>
      <c r="CF135" s="79">
        <v>2.1643518518518518E-3</v>
      </c>
      <c r="CG135" s="79">
        <v>2.1643518518518518E-3</v>
      </c>
      <c r="CH135" s="79">
        <v>0.2767013888888889</v>
      </c>
      <c r="CI135" s="79">
        <v>0.11651620370370371</v>
      </c>
      <c r="CJ135">
        <v>181</v>
      </c>
      <c r="CK135">
        <v>250</v>
      </c>
      <c r="CL135">
        <v>33</v>
      </c>
      <c r="CM135">
        <v>1.9393939389999999</v>
      </c>
      <c r="CN135">
        <v>8966</v>
      </c>
      <c r="CO135" s="1">
        <v>0.18229999999999999</v>
      </c>
      <c r="CP135">
        <v>3</v>
      </c>
      <c r="CQ135" s="1">
        <v>9.0899999999999995E-2</v>
      </c>
      <c r="CR135">
        <v>1200</v>
      </c>
      <c r="CS135">
        <v>400</v>
      </c>
      <c r="CT135">
        <v>950</v>
      </c>
      <c r="CU135" s="1">
        <v>0.79169999999999996</v>
      </c>
      <c r="CV135" s="1">
        <v>0.1215</v>
      </c>
      <c r="CW135">
        <v>94</v>
      </c>
      <c r="CX135">
        <v>475</v>
      </c>
    </row>
    <row r="136" spans="41:102" x14ac:dyDescent="0.25">
      <c r="AP136" s="6"/>
      <c r="AQ136" s="7"/>
      <c r="BW136" t="s">
        <v>639</v>
      </c>
      <c r="BX136" t="s">
        <v>7</v>
      </c>
      <c r="BY136" t="s">
        <v>73</v>
      </c>
      <c r="BZ136" s="56">
        <v>46178</v>
      </c>
      <c r="CA136">
        <v>1</v>
      </c>
      <c r="CB136">
        <v>1</v>
      </c>
      <c r="CD136">
        <v>1</v>
      </c>
      <c r="CF136" s="79">
        <v>3.8194444444444446E-4</v>
      </c>
      <c r="CG136" s="79">
        <v>3.8194444444444446E-4</v>
      </c>
      <c r="CH136" s="79">
        <v>0.12953703703703703</v>
      </c>
      <c r="CI136" s="79">
        <v>7.9224537037037038E-2</v>
      </c>
      <c r="CJ136">
        <v>70</v>
      </c>
      <c r="CK136">
        <v>81</v>
      </c>
      <c r="CL136">
        <v>4</v>
      </c>
      <c r="CM136">
        <v>1</v>
      </c>
      <c r="CN136">
        <v>3477</v>
      </c>
      <c r="CO136" s="1">
        <v>5.7099999999999998E-2</v>
      </c>
      <c r="CQ136" s="1"/>
      <c r="CU136" s="1"/>
      <c r="CV136" s="1"/>
      <c r="CW136">
        <v>100</v>
      </c>
    </row>
    <row r="137" spans="41:102" x14ac:dyDescent="0.25">
      <c r="AP137" s="6"/>
      <c r="AQ137" s="7"/>
      <c r="BW137" t="s">
        <v>639</v>
      </c>
      <c r="BX137" t="s">
        <v>3</v>
      </c>
      <c r="BY137" t="s">
        <v>58</v>
      </c>
      <c r="BZ137" s="56">
        <v>46174</v>
      </c>
      <c r="CA137">
        <v>1</v>
      </c>
      <c r="CB137">
        <v>1</v>
      </c>
      <c r="CD137">
        <v>1</v>
      </c>
      <c r="CF137" s="79">
        <v>2.8935185185185184E-4</v>
      </c>
      <c r="CG137" s="79">
        <v>2.8935185185185184E-4</v>
      </c>
      <c r="CH137" s="79">
        <v>0.22903935185185184</v>
      </c>
      <c r="CI137" s="79">
        <v>8.5057870370370367E-2</v>
      </c>
      <c r="CJ137">
        <v>128</v>
      </c>
      <c r="CK137">
        <v>234</v>
      </c>
      <c r="CL137">
        <v>39</v>
      </c>
      <c r="CM137">
        <v>1.6666666670000001</v>
      </c>
      <c r="CN137">
        <v>24546</v>
      </c>
      <c r="CO137" s="1">
        <v>0.30470000000000003</v>
      </c>
      <c r="CP137">
        <v>10</v>
      </c>
      <c r="CQ137" s="1">
        <v>0.25640000000000002</v>
      </c>
      <c r="CR137">
        <v>8019</v>
      </c>
      <c r="CS137">
        <v>802</v>
      </c>
      <c r="CT137">
        <v>530</v>
      </c>
      <c r="CU137" s="1">
        <v>6.6100000000000006E-2</v>
      </c>
      <c r="CV137" s="1"/>
      <c r="CW137">
        <v>82</v>
      </c>
      <c r="CX137">
        <v>265</v>
      </c>
    </row>
    <row r="138" spans="41:102" x14ac:dyDescent="0.25">
      <c r="AP138" s="6"/>
      <c r="AQ138" s="7"/>
      <c r="BW138" t="s">
        <v>639</v>
      </c>
      <c r="BX138" t="s">
        <v>3</v>
      </c>
      <c r="BY138" t="s">
        <v>58</v>
      </c>
      <c r="BZ138" s="56">
        <v>46175</v>
      </c>
      <c r="CA138">
        <v>1</v>
      </c>
      <c r="CB138">
        <v>1</v>
      </c>
      <c r="CD138">
        <v>1</v>
      </c>
      <c r="CF138" s="79">
        <v>4.6296296296296294E-5</v>
      </c>
      <c r="CG138" s="79">
        <v>4.6296296296296294E-5</v>
      </c>
      <c r="CH138" s="79">
        <v>0.1965625</v>
      </c>
      <c r="CI138" s="79">
        <v>0.15962962962962962</v>
      </c>
      <c r="CJ138">
        <v>87</v>
      </c>
      <c r="CK138">
        <v>207</v>
      </c>
      <c r="CL138">
        <v>28</v>
      </c>
      <c r="CM138">
        <v>1.75</v>
      </c>
      <c r="CN138">
        <v>33914</v>
      </c>
      <c r="CO138" s="1">
        <v>0.32179999999999997</v>
      </c>
      <c r="CP138">
        <v>3</v>
      </c>
      <c r="CQ138" s="1">
        <v>0.1071</v>
      </c>
      <c r="CR138">
        <v>9200</v>
      </c>
      <c r="CS138">
        <v>3067</v>
      </c>
      <c r="CT138">
        <v>8750</v>
      </c>
      <c r="CU138" s="1">
        <v>0.95109999999999995</v>
      </c>
      <c r="CV138" s="1">
        <v>0.1275</v>
      </c>
      <c r="CW138">
        <v>82</v>
      </c>
      <c r="CX138">
        <v>4375</v>
      </c>
    </row>
    <row r="139" spans="41:102" x14ac:dyDescent="0.25">
      <c r="AP139" s="6"/>
      <c r="AQ139" s="7"/>
      <c r="BW139" t="s">
        <v>639</v>
      </c>
      <c r="BX139" t="s">
        <v>3</v>
      </c>
      <c r="BY139" t="s">
        <v>58</v>
      </c>
      <c r="BZ139" s="56">
        <v>46176</v>
      </c>
      <c r="CA139">
        <v>1</v>
      </c>
      <c r="CB139">
        <v>1</v>
      </c>
      <c r="CD139">
        <v>1</v>
      </c>
      <c r="CF139" s="79">
        <v>1.3888888888888889E-4</v>
      </c>
      <c r="CG139" s="79">
        <v>1.3888888888888889E-4</v>
      </c>
      <c r="CH139" s="79">
        <v>0.23746527777777779</v>
      </c>
      <c r="CI139" s="79">
        <v>0.13185185185185186</v>
      </c>
      <c r="CJ139">
        <v>155</v>
      </c>
      <c r="CK139">
        <v>291</v>
      </c>
      <c r="CL139">
        <v>30</v>
      </c>
      <c r="CM139">
        <v>1.566666667</v>
      </c>
      <c r="CN139">
        <v>38409</v>
      </c>
      <c r="CO139" s="1">
        <v>0.19350000000000001</v>
      </c>
      <c r="CQ139" s="1"/>
      <c r="CU139" s="1"/>
      <c r="CV139" s="1"/>
      <c r="CW139">
        <v>56</v>
      </c>
    </row>
    <row r="140" spans="41:102" x14ac:dyDescent="0.25">
      <c r="AP140" s="6"/>
      <c r="AQ140" s="7"/>
      <c r="BW140" t="s">
        <v>639</v>
      </c>
      <c r="BX140" t="s">
        <v>3</v>
      </c>
      <c r="BY140" t="s">
        <v>58</v>
      </c>
      <c r="BZ140" s="56">
        <v>46177</v>
      </c>
      <c r="CA140">
        <v>1</v>
      </c>
      <c r="CB140">
        <v>1</v>
      </c>
      <c r="CD140">
        <v>1</v>
      </c>
      <c r="CF140" s="79">
        <v>2.7777777777777778E-4</v>
      </c>
      <c r="CG140" s="79">
        <v>2.7777777777777778E-4</v>
      </c>
      <c r="CH140" s="79">
        <v>0.23629629629629631</v>
      </c>
      <c r="CI140" s="79">
        <v>0.10640046296296296</v>
      </c>
      <c r="CJ140">
        <v>129</v>
      </c>
      <c r="CK140">
        <v>289</v>
      </c>
      <c r="CL140">
        <v>18</v>
      </c>
      <c r="CM140">
        <v>1.8333333329999999</v>
      </c>
      <c r="CN140">
        <v>24644</v>
      </c>
      <c r="CO140" s="1">
        <v>0.13950000000000001</v>
      </c>
      <c r="CP140">
        <v>1</v>
      </c>
      <c r="CQ140" s="1">
        <v>5.5599999999999997E-2</v>
      </c>
      <c r="CR140">
        <v>1350</v>
      </c>
      <c r="CS140">
        <v>1350</v>
      </c>
      <c r="CU140" s="1"/>
      <c r="CV140" s="1"/>
      <c r="CW140">
        <v>94</v>
      </c>
    </row>
    <row r="141" spans="41:102" x14ac:dyDescent="0.25">
      <c r="AP141" s="6"/>
      <c r="AQ141" s="7"/>
      <c r="BW141" t="s">
        <v>639</v>
      </c>
      <c r="BX141" t="s">
        <v>3</v>
      </c>
      <c r="BY141" t="s">
        <v>58</v>
      </c>
      <c r="BZ141" s="56">
        <v>46178</v>
      </c>
      <c r="CA141">
        <v>1</v>
      </c>
      <c r="CB141">
        <v>1</v>
      </c>
      <c r="CD141">
        <v>1</v>
      </c>
      <c r="CF141" s="79">
        <v>3.4722222222222222E-5</v>
      </c>
      <c r="CG141" s="79">
        <v>3.4722222222222222E-5</v>
      </c>
      <c r="CH141" s="79">
        <v>0.14689814814814814</v>
      </c>
      <c r="CI141" s="79">
        <v>5.0405092592592592E-2</v>
      </c>
      <c r="CJ141">
        <v>22</v>
      </c>
      <c r="CK141">
        <v>58</v>
      </c>
      <c r="CL141">
        <v>3</v>
      </c>
      <c r="CM141">
        <v>2</v>
      </c>
      <c r="CN141">
        <v>46916</v>
      </c>
      <c r="CO141" s="1">
        <v>0.13639999999999999</v>
      </c>
      <c r="CQ141" s="1"/>
      <c r="CU141" s="1"/>
      <c r="CV141" s="1"/>
      <c r="CW141">
        <v>92</v>
      </c>
    </row>
    <row r="142" spans="41:102" x14ac:dyDescent="0.25">
      <c r="AP142" s="6"/>
      <c r="AQ142" s="7"/>
      <c r="BW142" t="s">
        <v>639</v>
      </c>
      <c r="BX142" t="s">
        <v>3</v>
      </c>
      <c r="BY142" t="s">
        <v>60</v>
      </c>
      <c r="BZ142" s="56">
        <v>46174</v>
      </c>
      <c r="CA142">
        <v>1</v>
      </c>
      <c r="CB142">
        <v>1</v>
      </c>
      <c r="CD142">
        <v>1</v>
      </c>
      <c r="CF142" s="79">
        <v>1.7361111111111112E-4</v>
      </c>
      <c r="CG142" s="79">
        <v>1.7361111111111112E-4</v>
      </c>
      <c r="CH142" s="79">
        <v>0.24163194444444444</v>
      </c>
      <c r="CI142" s="79">
        <v>5.5983796296296295E-2</v>
      </c>
      <c r="CJ142">
        <v>137</v>
      </c>
      <c r="CK142">
        <v>212</v>
      </c>
      <c r="CL142">
        <v>32</v>
      </c>
      <c r="CM142">
        <v>1.8125</v>
      </c>
      <c r="CN142">
        <v>14079</v>
      </c>
      <c r="CO142" s="1">
        <v>0.2336</v>
      </c>
      <c r="CP142">
        <v>4</v>
      </c>
      <c r="CQ142" s="1">
        <v>0.125</v>
      </c>
      <c r="CR142">
        <v>3000</v>
      </c>
      <c r="CS142">
        <v>750</v>
      </c>
      <c r="CT142">
        <v>800</v>
      </c>
      <c r="CU142" s="1">
        <v>0.26669999999999999</v>
      </c>
      <c r="CV142" s="1"/>
      <c r="CW142">
        <v>66</v>
      </c>
      <c r="CX142">
        <v>800</v>
      </c>
    </row>
    <row r="143" spans="41:102" x14ac:dyDescent="0.25">
      <c r="AP143" s="6"/>
      <c r="AQ143" s="7"/>
      <c r="BW143" t="s">
        <v>639</v>
      </c>
      <c r="BX143" t="s">
        <v>3</v>
      </c>
      <c r="BY143" t="s">
        <v>60</v>
      </c>
      <c r="BZ143" s="56">
        <v>46175</v>
      </c>
      <c r="CA143">
        <v>1</v>
      </c>
      <c r="CB143">
        <v>1</v>
      </c>
      <c r="CD143">
        <v>1</v>
      </c>
      <c r="CF143" s="79">
        <v>1.5046296296296297E-4</v>
      </c>
      <c r="CG143" s="79">
        <v>1.5046296296296297E-4</v>
      </c>
      <c r="CH143" s="79">
        <v>0.25776620370370368</v>
      </c>
      <c r="CI143" s="79">
        <v>6.581018518518518E-2</v>
      </c>
      <c r="CJ143">
        <v>149</v>
      </c>
      <c r="CK143">
        <v>223</v>
      </c>
      <c r="CL143">
        <v>17</v>
      </c>
      <c r="CM143">
        <v>2.0588235290000001</v>
      </c>
      <c r="CN143">
        <v>45071</v>
      </c>
      <c r="CO143" s="1">
        <v>0.11409999999999999</v>
      </c>
      <c r="CP143">
        <v>1</v>
      </c>
      <c r="CQ143" s="1">
        <v>5.8799999999999998E-2</v>
      </c>
      <c r="CR143">
        <v>11256</v>
      </c>
      <c r="CS143">
        <v>11256</v>
      </c>
      <c r="CT143">
        <v>11256</v>
      </c>
      <c r="CU143" s="1">
        <v>1</v>
      </c>
      <c r="CV143" s="1">
        <v>0.16270000000000001</v>
      </c>
      <c r="CW143">
        <v>84</v>
      </c>
      <c r="CX143">
        <v>11256</v>
      </c>
    </row>
    <row r="144" spans="41:102" x14ac:dyDescent="0.25">
      <c r="AP144" s="6"/>
      <c r="AQ144" s="7"/>
      <c r="BW144" t="s">
        <v>639</v>
      </c>
      <c r="BX144" t="s">
        <v>3</v>
      </c>
      <c r="BY144" t="s">
        <v>60</v>
      </c>
      <c r="BZ144" s="56">
        <v>46176</v>
      </c>
      <c r="CA144">
        <v>1</v>
      </c>
      <c r="CB144">
        <v>1</v>
      </c>
      <c r="CD144">
        <v>1</v>
      </c>
      <c r="CF144" s="79">
        <v>1.3888888888888889E-4</v>
      </c>
      <c r="CG144" s="79">
        <v>1.3888888888888889E-4</v>
      </c>
      <c r="CH144" s="79">
        <v>0.28434027777777776</v>
      </c>
      <c r="CI144" s="79">
        <v>6.8043981481481483E-2</v>
      </c>
      <c r="CJ144">
        <v>182</v>
      </c>
      <c r="CK144">
        <v>252</v>
      </c>
      <c r="CL144">
        <v>13</v>
      </c>
      <c r="CM144">
        <v>2.307692308</v>
      </c>
      <c r="CN144">
        <v>28768</v>
      </c>
      <c r="CO144" s="1">
        <v>7.1400000000000005E-2</v>
      </c>
      <c r="CP144">
        <v>1</v>
      </c>
      <c r="CQ144" s="1">
        <v>7.6899999999999996E-2</v>
      </c>
      <c r="CR144">
        <v>600</v>
      </c>
      <c r="CS144">
        <v>600</v>
      </c>
      <c r="CU144" s="1"/>
      <c r="CV144" s="1"/>
      <c r="CW144">
        <v>78</v>
      </c>
    </row>
    <row r="145" spans="43:102" x14ac:dyDescent="0.25">
      <c r="AQ145" s="7"/>
      <c r="BW145" t="s">
        <v>639</v>
      </c>
      <c r="BX145" t="s">
        <v>3</v>
      </c>
      <c r="BY145" t="s">
        <v>60</v>
      </c>
      <c r="BZ145" s="56">
        <v>46177</v>
      </c>
      <c r="CA145">
        <v>1</v>
      </c>
      <c r="CB145">
        <v>1</v>
      </c>
      <c r="CD145">
        <v>1</v>
      </c>
      <c r="CF145" s="79">
        <v>3.4722222222222222E-5</v>
      </c>
      <c r="CG145" s="79">
        <v>3.4722222222222222E-5</v>
      </c>
      <c r="CH145" s="79">
        <v>0.25480324074074073</v>
      </c>
      <c r="CI145" s="79">
        <v>6.2280092592592595E-2</v>
      </c>
      <c r="CJ145">
        <v>230</v>
      </c>
      <c r="CK145">
        <v>317</v>
      </c>
      <c r="CL145">
        <v>8</v>
      </c>
      <c r="CM145">
        <v>1.625</v>
      </c>
      <c r="CN145">
        <v>17414</v>
      </c>
      <c r="CO145" s="1">
        <v>3.4799999999999998E-2</v>
      </c>
      <c r="CQ145" s="1"/>
      <c r="CU145" s="1"/>
      <c r="CV145" s="1"/>
      <c r="CW145">
        <v>84</v>
      </c>
    </row>
    <row r="146" spans="43:102" x14ac:dyDescent="0.25">
      <c r="AQ146" s="7"/>
      <c r="BW146" t="s">
        <v>639</v>
      </c>
      <c r="BX146" t="s">
        <v>3</v>
      </c>
      <c r="BY146" t="s">
        <v>60</v>
      </c>
      <c r="BZ146" s="56">
        <v>46178</v>
      </c>
      <c r="CA146">
        <v>1</v>
      </c>
      <c r="CB146">
        <v>1</v>
      </c>
      <c r="CD146">
        <v>1</v>
      </c>
      <c r="CF146" s="79">
        <v>5.7870370370370373E-5</v>
      </c>
      <c r="CG146" s="79">
        <v>5.7870370370370373E-5</v>
      </c>
      <c r="CH146" s="79">
        <v>0.13995370370370369</v>
      </c>
      <c r="CI146" s="79">
        <v>4.1087962962962965E-2</v>
      </c>
      <c r="CJ146">
        <v>55</v>
      </c>
      <c r="CK146">
        <v>81</v>
      </c>
      <c r="CL146">
        <v>5</v>
      </c>
      <c r="CM146">
        <v>1.2</v>
      </c>
      <c r="CN146">
        <v>12199</v>
      </c>
      <c r="CO146" s="1">
        <v>9.0899999999999995E-2</v>
      </c>
      <c r="CQ146" s="1"/>
      <c r="CU146" s="1"/>
      <c r="CV146" s="1"/>
      <c r="CW146">
        <v>92</v>
      </c>
    </row>
    <row r="147" spans="43:102" x14ac:dyDescent="0.25">
      <c r="AQ147" s="7"/>
      <c r="BW147" t="s">
        <v>639</v>
      </c>
      <c r="BX147" t="s">
        <v>3</v>
      </c>
      <c r="BY147" t="s">
        <v>85</v>
      </c>
      <c r="BZ147" s="56">
        <v>46174</v>
      </c>
      <c r="CA147">
        <v>1</v>
      </c>
      <c r="CB147">
        <v>1</v>
      </c>
      <c r="CD147">
        <v>1</v>
      </c>
      <c r="CF147" s="79">
        <v>0</v>
      </c>
      <c r="CG147" s="79">
        <v>0</v>
      </c>
      <c r="CH147" s="79">
        <v>0.27071759259259259</v>
      </c>
      <c r="CI147" s="79">
        <v>5.9050925925925923E-2</v>
      </c>
      <c r="CJ147">
        <v>66</v>
      </c>
      <c r="CK147">
        <v>115</v>
      </c>
      <c r="CL147">
        <v>41</v>
      </c>
      <c r="CM147">
        <v>1.951219512</v>
      </c>
      <c r="CN147">
        <v>22822</v>
      </c>
      <c r="CO147" s="1">
        <v>0.62119999999999997</v>
      </c>
      <c r="CP147">
        <v>10</v>
      </c>
      <c r="CQ147" s="1">
        <v>0.24390000000000001</v>
      </c>
      <c r="CR147">
        <v>13558</v>
      </c>
      <c r="CS147">
        <v>1356</v>
      </c>
      <c r="CT147">
        <v>5578</v>
      </c>
      <c r="CU147" s="1">
        <v>0.41139999999999999</v>
      </c>
      <c r="CV147" s="1">
        <v>0.1439</v>
      </c>
      <c r="CW147">
        <v>88</v>
      </c>
      <c r="CX147">
        <v>1395</v>
      </c>
    </row>
    <row r="148" spans="43:102" x14ac:dyDescent="0.25">
      <c r="AQ148" s="7"/>
      <c r="BW148" t="s">
        <v>639</v>
      </c>
      <c r="BX148" t="s">
        <v>3</v>
      </c>
      <c r="BY148" t="s">
        <v>85</v>
      </c>
      <c r="BZ148" s="56">
        <v>46175</v>
      </c>
      <c r="CA148">
        <v>1</v>
      </c>
      <c r="CB148">
        <v>1</v>
      </c>
      <c r="CD148">
        <v>1</v>
      </c>
      <c r="CF148" s="79">
        <v>0</v>
      </c>
      <c r="CG148" s="79">
        <v>0</v>
      </c>
      <c r="CH148" s="79">
        <v>0.27620370370370373</v>
      </c>
      <c r="CI148" s="79">
        <v>7.1886574074074075E-2</v>
      </c>
      <c r="CJ148">
        <v>80</v>
      </c>
      <c r="CK148">
        <v>164</v>
      </c>
      <c r="CL148">
        <v>24</v>
      </c>
      <c r="CM148">
        <v>1.9583333329999999</v>
      </c>
      <c r="CN148">
        <v>32049</v>
      </c>
      <c r="CO148" s="1">
        <v>0.3</v>
      </c>
      <c r="CP148">
        <v>3</v>
      </c>
      <c r="CQ148" s="1">
        <v>0.125</v>
      </c>
      <c r="CR148">
        <v>1219</v>
      </c>
      <c r="CS148">
        <v>406</v>
      </c>
      <c r="CT148">
        <v>1006</v>
      </c>
      <c r="CU148" s="1">
        <v>0.82530000000000003</v>
      </c>
      <c r="CV148" s="1">
        <v>0.64180000000000004</v>
      </c>
      <c r="CW148">
        <v>82</v>
      </c>
      <c r="CX148">
        <v>503</v>
      </c>
    </row>
    <row r="149" spans="43:102" x14ac:dyDescent="0.25">
      <c r="AQ149" s="7"/>
      <c r="BW149" t="s">
        <v>639</v>
      </c>
      <c r="BX149" t="s">
        <v>3</v>
      </c>
      <c r="BY149" t="s">
        <v>85</v>
      </c>
      <c r="BZ149" s="56">
        <v>46176</v>
      </c>
      <c r="CA149">
        <v>1</v>
      </c>
      <c r="CB149">
        <v>1</v>
      </c>
      <c r="CD149">
        <v>1</v>
      </c>
      <c r="CF149" s="79">
        <v>2.2337962962962962E-3</v>
      </c>
      <c r="CG149" s="79">
        <v>2.2337962962962962E-3</v>
      </c>
      <c r="CH149" s="79">
        <v>0.30042824074074076</v>
      </c>
      <c r="CI149" s="79">
        <v>8.1655092592592599E-2</v>
      </c>
      <c r="CJ149">
        <v>100</v>
      </c>
      <c r="CK149">
        <v>220</v>
      </c>
      <c r="CL149">
        <v>49</v>
      </c>
      <c r="CM149">
        <v>1.7959183670000001</v>
      </c>
      <c r="CN149">
        <v>22391</v>
      </c>
      <c r="CO149" s="1">
        <v>0.49</v>
      </c>
      <c r="CP149">
        <v>2</v>
      </c>
      <c r="CQ149" s="1">
        <v>4.0800000000000003E-2</v>
      </c>
      <c r="CR149">
        <v>345</v>
      </c>
      <c r="CS149">
        <v>173</v>
      </c>
      <c r="CT149">
        <v>250</v>
      </c>
      <c r="CU149" s="1">
        <v>0.72460000000000002</v>
      </c>
      <c r="CV149" s="1">
        <v>0.41089999999999999</v>
      </c>
      <c r="CW149">
        <v>78</v>
      </c>
      <c r="CX149">
        <v>250</v>
      </c>
    </row>
    <row r="150" spans="43:102" x14ac:dyDescent="0.25">
      <c r="AQ150" s="7"/>
      <c r="BW150" t="s">
        <v>639</v>
      </c>
      <c r="BX150" t="s">
        <v>3</v>
      </c>
      <c r="BY150" t="s">
        <v>85</v>
      </c>
      <c r="BZ150" s="56">
        <v>46177</v>
      </c>
      <c r="CA150">
        <v>1</v>
      </c>
      <c r="CB150">
        <v>1</v>
      </c>
      <c r="CD150">
        <v>1</v>
      </c>
      <c r="CF150" s="79">
        <v>4.0509259259259258E-4</v>
      </c>
      <c r="CG150" s="79">
        <v>4.0509259259259258E-4</v>
      </c>
      <c r="CH150" s="79">
        <v>0.27329861111111109</v>
      </c>
      <c r="CI150" s="79">
        <v>7.2523148148148142E-2</v>
      </c>
      <c r="CJ150">
        <v>103</v>
      </c>
      <c r="CK150">
        <v>224</v>
      </c>
      <c r="CL150">
        <v>38</v>
      </c>
      <c r="CM150">
        <v>1.447368421</v>
      </c>
      <c r="CN150">
        <v>22759</v>
      </c>
      <c r="CO150" s="1">
        <v>0.36890000000000001</v>
      </c>
      <c r="CQ150" s="1"/>
      <c r="CU150" s="1"/>
      <c r="CV150" s="1"/>
      <c r="CW150">
        <v>84</v>
      </c>
    </row>
    <row r="151" spans="43:102" x14ac:dyDescent="0.25">
      <c r="AQ151" s="7"/>
      <c r="BW151" t="s">
        <v>639</v>
      </c>
      <c r="BX151" t="s">
        <v>3</v>
      </c>
      <c r="BY151" t="s">
        <v>85</v>
      </c>
      <c r="BZ151" s="56">
        <v>46178</v>
      </c>
      <c r="CA151">
        <v>1</v>
      </c>
      <c r="CB151">
        <v>1</v>
      </c>
      <c r="CD151">
        <v>1</v>
      </c>
      <c r="CF151" s="79">
        <v>2.0833333333333335E-4</v>
      </c>
      <c r="CG151" s="79">
        <v>2.0833333333333335E-4</v>
      </c>
      <c r="CH151" s="79">
        <v>0.13806712962962964</v>
      </c>
      <c r="CI151" s="79">
        <v>5.6689814814814818E-2</v>
      </c>
      <c r="CJ151">
        <v>20</v>
      </c>
      <c r="CK151">
        <v>35</v>
      </c>
      <c r="CL151">
        <v>8</v>
      </c>
      <c r="CM151">
        <v>1.125</v>
      </c>
      <c r="CN151">
        <v>24163</v>
      </c>
      <c r="CO151" s="1">
        <v>0.4</v>
      </c>
      <c r="CQ151" s="1"/>
      <c r="CU151" s="1"/>
      <c r="CV151" s="1"/>
      <c r="CW151">
        <v>92</v>
      </c>
    </row>
    <row r="152" spans="43:102" x14ac:dyDescent="0.25">
      <c r="AQ152" s="7"/>
      <c r="BW152" t="s">
        <v>639</v>
      </c>
      <c r="BX152" t="s">
        <v>3</v>
      </c>
      <c r="BY152" t="s">
        <v>22</v>
      </c>
      <c r="BZ152" s="56">
        <v>46178</v>
      </c>
      <c r="CA152">
        <v>1</v>
      </c>
      <c r="CB152">
        <v>1</v>
      </c>
      <c r="CD152">
        <v>1</v>
      </c>
      <c r="CF152" s="79">
        <v>1.1574074074074073E-5</v>
      </c>
      <c r="CG152" s="79">
        <v>1.1574074074074073E-5</v>
      </c>
      <c r="CH152" s="79">
        <v>0.13609953703703703</v>
      </c>
      <c r="CI152" s="79">
        <v>4.6782407407407404E-2</v>
      </c>
      <c r="CJ152">
        <v>34</v>
      </c>
      <c r="CK152">
        <v>43</v>
      </c>
      <c r="CL152">
        <v>7</v>
      </c>
      <c r="CM152">
        <v>1.2857142859999999</v>
      </c>
      <c r="CN152">
        <v>26251</v>
      </c>
      <c r="CO152" s="1">
        <v>0.2059</v>
      </c>
      <c r="CQ152" s="1"/>
      <c r="CU152" s="1"/>
      <c r="CV152" s="1"/>
      <c r="CW152">
        <v>92</v>
      </c>
    </row>
    <row r="153" spans="43:102" x14ac:dyDescent="0.25">
      <c r="AQ153" s="7"/>
      <c r="BW153" t="s">
        <v>639</v>
      </c>
      <c r="BX153" t="s">
        <v>3</v>
      </c>
      <c r="BY153" t="s">
        <v>493</v>
      </c>
      <c r="BZ153" s="56">
        <v>46174</v>
      </c>
      <c r="CA153">
        <v>1</v>
      </c>
      <c r="CB153">
        <v>1</v>
      </c>
      <c r="CD153">
        <v>1</v>
      </c>
      <c r="CF153" s="79">
        <v>0</v>
      </c>
      <c r="CG153" s="79">
        <v>0</v>
      </c>
      <c r="CH153" s="79">
        <v>0.2711689814814815</v>
      </c>
      <c r="CI153" s="79">
        <v>6.4479166666666671E-2</v>
      </c>
      <c r="CJ153">
        <v>152</v>
      </c>
      <c r="CK153">
        <v>226</v>
      </c>
      <c r="CL153">
        <v>44</v>
      </c>
      <c r="CM153">
        <v>1.75</v>
      </c>
      <c r="CN153">
        <v>13493</v>
      </c>
      <c r="CO153" s="1">
        <v>0.28949999999999998</v>
      </c>
      <c r="CP153">
        <v>10</v>
      </c>
      <c r="CQ153" s="1">
        <v>0.2273</v>
      </c>
      <c r="CR153">
        <v>6248</v>
      </c>
      <c r="CS153">
        <v>625</v>
      </c>
      <c r="CU153" s="1"/>
      <c r="CV153" s="1"/>
      <c r="CW153">
        <v>62</v>
      </c>
    </row>
    <row r="154" spans="43:102" x14ac:dyDescent="0.25">
      <c r="AQ154" s="7"/>
      <c r="BW154" t="s">
        <v>639</v>
      </c>
      <c r="BX154" t="s">
        <v>3</v>
      </c>
      <c r="BY154" t="s">
        <v>493</v>
      </c>
      <c r="BZ154" s="56">
        <v>46175</v>
      </c>
      <c r="CA154">
        <v>1</v>
      </c>
      <c r="CB154">
        <v>1</v>
      </c>
      <c r="CD154">
        <v>1</v>
      </c>
      <c r="CF154" s="79">
        <v>0</v>
      </c>
      <c r="CG154" s="79">
        <v>0</v>
      </c>
      <c r="CH154" s="79">
        <v>0.27223379629629629</v>
      </c>
      <c r="CI154" s="79">
        <v>6.7326388888888894E-2</v>
      </c>
      <c r="CJ154">
        <v>159</v>
      </c>
      <c r="CK154">
        <v>254</v>
      </c>
      <c r="CL154">
        <v>42</v>
      </c>
      <c r="CM154">
        <v>1.7142857140000001</v>
      </c>
      <c r="CN154">
        <v>18995</v>
      </c>
      <c r="CO154" s="1">
        <v>0.26419999999999999</v>
      </c>
      <c r="CP154">
        <v>3</v>
      </c>
      <c r="CQ154" s="1">
        <v>7.1400000000000005E-2</v>
      </c>
      <c r="CR154">
        <v>2920</v>
      </c>
      <c r="CS154">
        <v>973</v>
      </c>
      <c r="CT154">
        <v>1730</v>
      </c>
      <c r="CU154" s="1">
        <v>0.59250000000000003</v>
      </c>
      <c r="CV154" s="1">
        <v>0.1134</v>
      </c>
      <c r="CW154">
        <v>62</v>
      </c>
      <c r="CX154">
        <v>1730</v>
      </c>
    </row>
    <row r="155" spans="43:102" x14ac:dyDescent="0.25">
      <c r="AQ155" s="7"/>
      <c r="BW155" t="s">
        <v>639</v>
      </c>
      <c r="BX155" t="s">
        <v>3</v>
      </c>
      <c r="BY155" t="s">
        <v>493</v>
      </c>
      <c r="BZ155" s="56">
        <v>46176</v>
      </c>
      <c r="CA155">
        <v>1</v>
      </c>
      <c r="CB155">
        <v>1</v>
      </c>
      <c r="CD155">
        <v>1</v>
      </c>
      <c r="CF155" s="79">
        <v>0</v>
      </c>
      <c r="CG155" s="79">
        <v>0</v>
      </c>
      <c r="CH155" s="79">
        <v>0.29599537037037038</v>
      </c>
      <c r="CI155" s="79">
        <v>7.9328703703703707E-2</v>
      </c>
      <c r="CJ155">
        <v>154</v>
      </c>
      <c r="CK155">
        <v>234</v>
      </c>
      <c r="CL155">
        <v>30</v>
      </c>
      <c r="CM155">
        <v>2.0666666669999998</v>
      </c>
      <c r="CN155">
        <v>19762</v>
      </c>
      <c r="CO155" s="1">
        <v>0.1948</v>
      </c>
      <c r="CP155">
        <v>2</v>
      </c>
      <c r="CQ155" s="1">
        <v>6.6699999999999995E-2</v>
      </c>
      <c r="CR155">
        <v>5680</v>
      </c>
      <c r="CS155">
        <v>2840</v>
      </c>
      <c r="CT155">
        <v>5680</v>
      </c>
      <c r="CU155" s="1">
        <v>1</v>
      </c>
      <c r="CV155" s="1">
        <v>0.1002</v>
      </c>
      <c r="CW155">
        <v>90</v>
      </c>
      <c r="CX155">
        <v>2840</v>
      </c>
    </row>
    <row r="156" spans="43:102" x14ac:dyDescent="0.25">
      <c r="AQ156" s="7"/>
      <c r="BW156" t="s">
        <v>639</v>
      </c>
      <c r="BX156" t="s">
        <v>3</v>
      </c>
      <c r="BY156" t="s">
        <v>493</v>
      </c>
      <c r="BZ156" s="56">
        <v>46177</v>
      </c>
      <c r="CA156">
        <v>1</v>
      </c>
      <c r="CB156">
        <v>1</v>
      </c>
      <c r="CD156">
        <v>1</v>
      </c>
      <c r="CF156" s="79">
        <v>1.0416666666666667E-4</v>
      </c>
      <c r="CG156" s="79">
        <v>1.0416666666666667E-4</v>
      </c>
      <c r="CH156" s="79">
        <v>0.27917824074074077</v>
      </c>
      <c r="CI156" s="79">
        <v>6.2268518518518522E-2</v>
      </c>
      <c r="CJ156">
        <v>108</v>
      </c>
      <c r="CK156">
        <v>209</v>
      </c>
      <c r="CL156">
        <v>19</v>
      </c>
      <c r="CM156">
        <v>2.2105263160000002</v>
      </c>
      <c r="CN156">
        <v>23568</v>
      </c>
      <c r="CO156" s="1">
        <v>0.1759</v>
      </c>
      <c r="CP156">
        <v>2</v>
      </c>
      <c r="CQ156" s="1">
        <v>0.1053</v>
      </c>
      <c r="CR156">
        <v>1175</v>
      </c>
      <c r="CS156">
        <v>588</v>
      </c>
      <c r="CU156" s="1"/>
      <c r="CV156" s="1"/>
      <c r="CW156">
        <v>98</v>
      </c>
    </row>
    <row r="157" spans="43:102" x14ac:dyDescent="0.25">
      <c r="AQ157" s="7"/>
      <c r="BW157" t="s">
        <v>639</v>
      </c>
      <c r="BX157" t="s">
        <v>3</v>
      </c>
      <c r="BY157" t="s">
        <v>493</v>
      </c>
      <c r="BZ157" s="56">
        <v>46178</v>
      </c>
      <c r="CA157">
        <v>1</v>
      </c>
      <c r="CB157">
        <v>1</v>
      </c>
      <c r="CD157">
        <v>1</v>
      </c>
      <c r="CF157" s="79">
        <v>0</v>
      </c>
      <c r="CG157" s="79">
        <v>0</v>
      </c>
      <c r="CH157" s="79">
        <v>0.14563657407407407</v>
      </c>
      <c r="CI157" s="79">
        <v>4.3900462962962961E-2</v>
      </c>
      <c r="CJ157">
        <v>26</v>
      </c>
      <c r="CK157">
        <v>45</v>
      </c>
      <c r="CL157">
        <v>14</v>
      </c>
      <c r="CM157">
        <v>1.2142857140000001</v>
      </c>
      <c r="CN157">
        <v>11365</v>
      </c>
      <c r="CO157" s="1">
        <v>0.53849999999999998</v>
      </c>
      <c r="CP157">
        <v>1</v>
      </c>
      <c r="CQ157" s="1">
        <v>7.1400000000000005E-2</v>
      </c>
      <c r="CR157">
        <v>4200</v>
      </c>
      <c r="CS157">
        <v>4200</v>
      </c>
      <c r="CU157" s="1"/>
      <c r="CV157" s="1"/>
      <c r="CW157">
        <v>94</v>
      </c>
    </row>
    <row r="158" spans="43:102" x14ac:dyDescent="0.25">
      <c r="AQ158" s="7"/>
      <c r="BW158" t="s">
        <v>639</v>
      </c>
      <c r="BX158" t="s">
        <v>3</v>
      </c>
      <c r="BY158" t="s">
        <v>32</v>
      </c>
      <c r="BZ158" s="56">
        <v>46174</v>
      </c>
      <c r="CA158">
        <v>1</v>
      </c>
      <c r="CB158">
        <v>1</v>
      </c>
      <c r="CD158">
        <v>1</v>
      </c>
      <c r="CF158" s="79">
        <v>1.6203703703703703E-4</v>
      </c>
      <c r="CG158" s="79">
        <v>1.6203703703703703E-4</v>
      </c>
      <c r="CH158" s="79">
        <v>0.24380787037037038</v>
      </c>
      <c r="CI158" s="79">
        <v>9.4328703703703706E-2</v>
      </c>
      <c r="CJ158">
        <v>119</v>
      </c>
      <c r="CK158">
        <v>215</v>
      </c>
      <c r="CL158">
        <v>46</v>
      </c>
      <c r="CM158">
        <v>1.608695652</v>
      </c>
      <c r="CN158">
        <v>29927</v>
      </c>
      <c r="CO158" s="1">
        <v>0.3866</v>
      </c>
      <c r="CP158">
        <v>8</v>
      </c>
      <c r="CQ158" s="1">
        <v>0.1739</v>
      </c>
      <c r="CR158">
        <v>3774</v>
      </c>
      <c r="CS158">
        <v>472</v>
      </c>
      <c r="CU158" s="1"/>
      <c r="CV158" s="1"/>
      <c r="CW158">
        <v>62</v>
      </c>
    </row>
    <row r="159" spans="43:102" x14ac:dyDescent="0.25">
      <c r="AQ159" s="7"/>
      <c r="BW159" t="s">
        <v>639</v>
      </c>
      <c r="BX159" t="s">
        <v>3</v>
      </c>
      <c r="BY159" t="s">
        <v>32</v>
      </c>
      <c r="BZ159" s="56">
        <v>46175</v>
      </c>
      <c r="CA159">
        <v>1</v>
      </c>
      <c r="CB159">
        <v>1</v>
      </c>
      <c r="CD159">
        <v>1</v>
      </c>
      <c r="CF159" s="79">
        <v>1.3888888888888889E-4</v>
      </c>
      <c r="CG159" s="79">
        <v>1.3888888888888889E-4</v>
      </c>
      <c r="CH159" s="79">
        <v>0.24503472222222222</v>
      </c>
      <c r="CI159" s="79">
        <v>8.6249999999999993E-2</v>
      </c>
      <c r="CJ159">
        <v>112</v>
      </c>
      <c r="CK159">
        <v>210</v>
      </c>
      <c r="CL159">
        <v>25</v>
      </c>
      <c r="CM159">
        <v>1.64</v>
      </c>
      <c r="CN159">
        <v>45440</v>
      </c>
      <c r="CO159" s="1">
        <v>0.22320000000000001</v>
      </c>
      <c r="CQ159" s="1"/>
      <c r="CU159" s="1"/>
      <c r="CV159" s="1"/>
      <c r="CW159">
        <v>38</v>
      </c>
    </row>
    <row r="160" spans="43:102" x14ac:dyDescent="0.25">
      <c r="AQ160" s="7"/>
      <c r="BW160" t="s">
        <v>639</v>
      </c>
      <c r="BX160" t="s">
        <v>3</v>
      </c>
      <c r="BY160" t="s">
        <v>32</v>
      </c>
      <c r="BZ160" s="56">
        <v>46177</v>
      </c>
      <c r="CA160">
        <v>1</v>
      </c>
      <c r="CB160">
        <v>1</v>
      </c>
      <c r="CD160">
        <v>1</v>
      </c>
      <c r="CF160" s="79">
        <v>3.1250000000000001E-4</v>
      </c>
      <c r="CG160" s="79">
        <v>3.1250000000000001E-4</v>
      </c>
      <c r="CH160" s="79">
        <v>0.2492361111111111</v>
      </c>
      <c r="CI160" s="79">
        <v>8.5555555555555551E-2</v>
      </c>
      <c r="CJ160">
        <v>105</v>
      </c>
      <c r="CK160">
        <v>221</v>
      </c>
      <c r="CL160">
        <v>17</v>
      </c>
      <c r="CM160">
        <v>1.705882353</v>
      </c>
      <c r="CN160">
        <v>31799</v>
      </c>
      <c r="CO160" s="1">
        <v>0.16189999999999999</v>
      </c>
      <c r="CP160">
        <v>1</v>
      </c>
      <c r="CQ160" s="1">
        <v>5.8799999999999998E-2</v>
      </c>
      <c r="CR160">
        <v>5000</v>
      </c>
      <c r="CS160">
        <v>5000</v>
      </c>
      <c r="CU160" s="1"/>
      <c r="CV160" s="1"/>
      <c r="CW160">
        <v>94</v>
      </c>
    </row>
    <row r="161" spans="43:102" x14ac:dyDescent="0.25">
      <c r="AQ161" s="7"/>
      <c r="BW161" t="s">
        <v>639</v>
      </c>
      <c r="BX161" t="s">
        <v>3</v>
      </c>
      <c r="BY161" t="s">
        <v>32</v>
      </c>
      <c r="BZ161" s="56">
        <v>46178</v>
      </c>
      <c r="CA161">
        <v>1</v>
      </c>
      <c r="CB161">
        <v>1</v>
      </c>
      <c r="CD161">
        <v>1</v>
      </c>
      <c r="CF161" s="79">
        <v>3.0092592592592595E-4</v>
      </c>
      <c r="CG161" s="79">
        <v>3.0092592592592595E-4</v>
      </c>
      <c r="CH161" s="79">
        <v>0.12981481481481483</v>
      </c>
      <c r="CI161" s="79">
        <v>4.9085648148148149E-2</v>
      </c>
      <c r="CJ161">
        <v>17</v>
      </c>
      <c r="CK161">
        <v>39</v>
      </c>
      <c r="CL161">
        <v>9</v>
      </c>
      <c r="CM161">
        <v>1.111111111</v>
      </c>
      <c r="CN161">
        <v>21200</v>
      </c>
      <c r="CO161" s="1">
        <v>0.52939999999999998</v>
      </c>
      <c r="CQ161" s="1"/>
      <c r="CU161" s="1"/>
      <c r="CV161" s="1"/>
      <c r="CW161">
        <v>92</v>
      </c>
    </row>
    <row r="162" spans="43:102" x14ac:dyDescent="0.25">
      <c r="AQ162" s="7"/>
      <c r="BW162" t="s">
        <v>639</v>
      </c>
      <c r="BX162" t="s">
        <v>3</v>
      </c>
      <c r="BY162" t="s">
        <v>42</v>
      </c>
      <c r="BZ162" s="56">
        <v>46178</v>
      </c>
      <c r="CA162">
        <v>1</v>
      </c>
      <c r="CB162">
        <v>1</v>
      </c>
      <c r="CD162">
        <v>1</v>
      </c>
      <c r="CF162" s="79">
        <v>4.6296296296296294E-5</v>
      </c>
      <c r="CG162" s="79">
        <v>4.6296296296296294E-5</v>
      </c>
      <c r="CH162" s="79">
        <v>0.12876157407407407</v>
      </c>
      <c r="CI162" s="79">
        <v>5.6215277777777781E-2</v>
      </c>
      <c r="CJ162">
        <v>23</v>
      </c>
      <c r="CK162">
        <v>30</v>
      </c>
      <c r="CL162">
        <v>4</v>
      </c>
      <c r="CM162">
        <v>1</v>
      </c>
      <c r="CN162">
        <v>14256</v>
      </c>
      <c r="CO162" s="1">
        <v>0.1739</v>
      </c>
      <c r="CP162">
        <v>1</v>
      </c>
      <c r="CQ162" s="1">
        <v>0.25</v>
      </c>
      <c r="CR162">
        <v>206</v>
      </c>
      <c r="CS162">
        <v>206</v>
      </c>
      <c r="CU162" s="1"/>
      <c r="CV162" s="1"/>
      <c r="CW162">
        <v>98</v>
      </c>
    </row>
    <row r="163" spans="43:102" x14ac:dyDescent="0.25">
      <c r="AQ163" s="7"/>
      <c r="BW163" t="s">
        <v>639</v>
      </c>
      <c r="BX163" t="s">
        <v>3</v>
      </c>
      <c r="BY163" t="s">
        <v>96</v>
      </c>
      <c r="BZ163" s="56">
        <v>46174</v>
      </c>
      <c r="CA163">
        <v>1</v>
      </c>
      <c r="CB163">
        <v>1</v>
      </c>
      <c r="CD163">
        <v>1</v>
      </c>
      <c r="CF163" s="79">
        <v>2.2569444444444442E-3</v>
      </c>
      <c r="CG163" s="79">
        <v>2.2569444444444442E-3</v>
      </c>
      <c r="CH163" s="79">
        <v>0.26195601851851852</v>
      </c>
      <c r="CI163" s="79">
        <v>7.1840277777777781E-2</v>
      </c>
      <c r="CJ163">
        <v>101</v>
      </c>
      <c r="CK163">
        <v>168</v>
      </c>
      <c r="CL163">
        <v>40</v>
      </c>
      <c r="CM163">
        <v>1.625</v>
      </c>
      <c r="CN163">
        <v>16226</v>
      </c>
      <c r="CO163" s="1">
        <v>0.39600000000000002</v>
      </c>
      <c r="CP163">
        <v>10</v>
      </c>
      <c r="CQ163" s="1">
        <v>0.25</v>
      </c>
      <c r="CR163">
        <v>5180</v>
      </c>
      <c r="CS163">
        <v>518</v>
      </c>
      <c r="CU163" s="1"/>
      <c r="CV163" s="1"/>
      <c r="CW163">
        <v>74</v>
      </c>
    </row>
    <row r="164" spans="43:102" x14ac:dyDescent="0.25">
      <c r="AQ164" s="7"/>
      <c r="BW164" t="s">
        <v>639</v>
      </c>
      <c r="BX164" t="s">
        <v>3</v>
      </c>
      <c r="BY164" t="s">
        <v>96</v>
      </c>
      <c r="BZ164" s="56">
        <v>46175</v>
      </c>
      <c r="CA164">
        <v>1</v>
      </c>
      <c r="CB164">
        <v>1</v>
      </c>
      <c r="CD164">
        <v>1</v>
      </c>
      <c r="CF164" s="79">
        <v>0</v>
      </c>
      <c r="CG164" s="79">
        <v>0</v>
      </c>
      <c r="CH164" s="79">
        <v>0.25155092592592593</v>
      </c>
      <c r="CI164" s="79">
        <v>8.68287037037037E-2</v>
      </c>
      <c r="CJ164">
        <v>93</v>
      </c>
      <c r="CK164">
        <v>182</v>
      </c>
      <c r="CL164">
        <v>23</v>
      </c>
      <c r="CM164">
        <v>1.826086957</v>
      </c>
      <c r="CN164">
        <v>16564</v>
      </c>
      <c r="CO164" s="1">
        <v>0.24729999999999999</v>
      </c>
      <c r="CP164">
        <v>1</v>
      </c>
      <c r="CQ164" s="1">
        <v>4.3499999999999997E-2</v>
      </c>
      <c r="CR164">
        <v>360</v>
      </c>
      <c r="CS164">
        <v>360</v>
      </c>
      <c r="CU164" s="1"/>
      <c r="CV164" s="1"/>
      <c r="CW164">
        <v>38</v>
      </c>
    </row>
    <row r="165" spans="43:102" x14ac:dyDescent="0.25">
      <c r="AQ165" s="7"/>
      <c r="BW165" t="s">
        <v>639</v>
      </c>
      <c r="BX165" t="s">
        <v>3</v>
      </c>
      <c r="BY165" t="s">
        <v>96</v>
      </c>
      <c r="BZ165" s="56">
        <v>46178</v>
      </c>
      <c r="CA165">
        <v>1</v>
      </c>
      <c r="CB165">
        <v>1</v>
      </c>
      <c r="CD165">
        <v>1</v>
      </c>
      <c r="CF165" s="79">
        <v>0</v>
      </c>
      <c r="CG165" s="79">
        <v>0</v>
      </c>
      <c r="CH165" s="79">
        <v>0.14850694444444446</v>
      </c>
      <c r="CI165" s="79">
        <v>4.207175925925926E-2</v>
      </c>
      <c r="CJ165">
        <v>34</v>
      </c>
      <c r="CK165">
        <v>47</v>
      </c>
      <c r="CL165">
        <v>2</v>
      </c>
      <c r="CM165">
        <v>1</v>
      </c>
      <c r="CN165">
        <v>14895</v>
      </c>
      <c r="CO165" s="1">
        <v>5.8799999999999998E-2</v>
      </c>
      <c r="CP165">
        <v>1</v>
      </c>
      <c r="CQ165" s="1">
        <v>0.5</v>
      </c>
      <c r="CR165">
        <v>300</v>
      </c>
      <c r="CS165">
        <v>300</v>
      </c>
      <c r="CU165" s="1"/>
      <c r="CV165" s="1"/>
      <c r="CW165">
        <v>100</v>
      </c>
    </row>
    <row r="166" spans="43:102" x14ac:dyDescent="0.25">
      <c r="AQ166" s="7"/>
      <c r="BW166" t="s">
        <v>639</v>
      </c>
      <c r="BX166" t="s">
        <v>3</v>
      </c>
      <c r="BY166" t="s">
        <v>68</v>
      </c>
      <c r="BZ166" s="56">
        <v>46174</v>
      </c>
      <c r="CA166">
        <v>1</v>
      </c>
      <c r="CB166">
        <v>1</v>
      </c>
      <c r="CD166">
        <v>1</v>
      </c>
      <c r="CF166" s="79">
        <v>2.7777777777777778E-4</v>
      </c>
      <c r="CG166" s="79">
        <v>2.7777777777777778E-4</v>
      </c>
      <c r="CH166" s="79">
        <v>0.17766203703703703</v>
      </c>
      <c r="CI166" s="79">
        <v>9.1921296296296293E-2</v>
      </c>
      <c r="CJ166">
        <v>60</v>
      </c>
      <c r="CK166">
        <v>106</v>
      </c>
      <c r="CL166">
        <v>27</v>
      </c>
      <c r="CM166">
        <v>1.7777777779999999</v>
      </c>
      <c r="CN166">
        <v>30200</v>
      </c>
      <c r="CO166" s="1">
        <v>0.45</v>
      </c>
      <c r="CP166">
        <v>11</v>
      </c>
      <c r="CQ166" s="1">
        <v>0.40739999999999998</v>
      </c>
      <c r="CR166">
        <v>7529</v>
      </c>
      <c r="CS166">
        <v>684</v>
      </c>
      <c r="CT166">
        <v>2020</v>
      </c>
      <c r="CU166" s="1">
        <v>0.26829999999999998</v>
      </c>
      <c r="CV166" s="1"/>
      <c r="CW166">
        <v>90</v>
      </c>
      <c r="CX166">
        <v>673</v>
      </c>
    </row>
    <row r="167" spans="43:102" x14ac:dyDescent="0.25">
      <c r="AQ167" s="7"/>
      <c r="BW167" t="s">
        <v>639</v>
      </c>
      <c r="BX167" t="s">
        <v>3</v>
      </c>
      <c r="BY167" t="s">
        <v>68</v>
      </c>
      <c r="BZ167" s="56">
        <v>46176</v>
      </c>
      <c r="CA167">
        <v>1</v>
      </c>
      <c r="CB167">
        <v>1</v>
      </c>
      <c r="CD167">
        <v>1</v>
      </c>
      <c r="CF167" s="79">
        <v>7.1759259259259259E-4</v>
      </c>
      <c r="CG167" s="79">
        <v>7.1759259259259259E-4</v>
      </c>
      <c r="CH167" s="79">
        <v>0.2694097222222222</v>
      </c>
      <c r="CI167" s="79">
        <v>8.0601851851851855E-2</v>
      </c>
      <c r="CJ167">
        <v>136</v>
      </c>
      <c r="CK167">
        <v>250</v>
      </c>
      <c r="CL167">
        <v>20</v>
      </c>
      <c r="CM167">
        <v>1.25</v>
      </c>
      <c r="CN167">
        <v>23659</v>
      </c>
      <c r="CO167" s="1">
        <v>0.14710000000000001</v>
      </c>
      <c r="CQ167" s="1"/>
      <c r="CU167" s="1"/>
      <c r="CV167" s="1"/>
      <c r="CW167">
        <v>56</v>
      </c>
    </row>
    <row r="168" spans="43:102" x14ac:dyDescent="0.25">
      <c r="AQ168" s="7"/>
      <c r="BW168" t="s">
        <v>639</v>
      </c>
      <c r="BX168" t="s">
        <v>3</v>
      </c>
      <c r="BY168" t="s">
        <v>68</v>
      </c>
      <c r="BZ168" s="56">
        <v>46177</v>
      </c>
      <c r="CA168">
        <v>1</v>
      </c>
      <c r="CB168">
        <v>1</v>
      </c>
      <c r="CD168">
        <v>1</v>
      </c>
      <c r="CF168" s="79">
        <v>4.7453703703703704E-4</v>
      </c>
      <c r="CG168" s="79">
        <v>4.7453703703703704E-4</v>
      </c>
      <c r="CH168" s="79">
        <v>0.24009259259259258</v>
      </c>
      <c r="CI168" s="79">
        <v>7.4409722222222224E-2</v>
      </c>
      <c r="CJ168">
        <v>102</v>
      </c>
      <c r="CK168">
        <v>233</v>
      </c>
      <c r="CL168">
        <v>15</v>
      </c>
      <c r="CM168">
        <v>1.733333333</v>
      </c>
      <c r="CN168">
        <v>41621</v>
      </c>
      <c r="CO168" s="1">
        <v>0.14710000000000001</v>
      </c>
      <c r="CQ168" s="1"/>
      <c r="CU168" s="1"/>
      <c r="CV168" s="1"/>
      <c r="CW168">
        <v>84</v>
      </c>
    </row>
    <row r="169" spans="43:102" x14ac:dyDescent="0.25">
      <c r="AQ169" s="7"/>
      <c r="BW169" t="s">
        <v>639</v>
      </c>
      <c r="BX169" t="s">
        <v>3</v>
      </c>
      <c r="BY169" t="s">
        <v>79</v>
      </c>
      <c r="BZ169" s="56">
        <v>46175</v>
      </c>
      <c r="CA169">
        <v>1</v>
      </c>
      <c r="CB169">
        <v>1</v>
      </c>
      <c r="CD169">
        <v>1</v>
      </c>
      <c r="CF169" s="79">
        <v>2.4305555555555555E-4</v>
      </c>
      <c r="CG169" s="79">
        <v>2.4305555555555555E-4</v>
      </c>
      <c r="CH169" s="79">
        <v>0.20688657407407407</v>
      </c>
      <c r="CI169" s="79">
        <v>8.4884259259259257E-2</v>
      </c>
      <c r="CJ169">
        <v>79</v>
      </c>
      <c r="CK169">
        <v>192</v>
      </c>
      <c r="CL169">
        <v>15</v>
      </c>
      <c r="CM169">
        <v>1.733333333</v>
      </c>
      <c r="CN169">
        <v>33185</v>
      </c>
      <c r="CO169" s="1">
        <v>0.18990000000000001</v>
      </c>
      <c r="CP169">
        <v>1</v>
      </c>
      <c r="CQ169" s="1">
        <v>6.6699999999999995E-2</v>
      </c>
      <c r="CR169">
        <v>1000</v>
      </c>
      <c r="CS169">
        <v>1000</v>
      </c>
      <c r="CT169">
        <v>1000</v>
      </c>
      <c r="CU169" s="1">
        <v>1</v>
      </c>
      <c r="CV169" s="1"/>
      <c r="CW169">
        <v>72</v>
      </c>
      <c r="CX169">
        <v>1000</v>
      </c>
    </row>
    <row r="170" spans="43:102" x14ac:dyDescent="0.25">
      <c r="AQ170" s="7"/>
      <c r="BW170" t="s">
        <v>639</v>
      </c>
      <c r="BX170" t="s">
        <v>3</v>
      </c>
      <c r="BY170" t="s">
        <v>79</v>
      </c>
      <c r="BZ170" s="56">
        <v>46176</v>
      </c>
      <c r="CA170">
        <v>1</v>
      </c>
      <c r="CB170">
        <v>1</v>
      </c>
      <c r="CD170">
        <v>1</v>
      </c>
      <c r="CF170" s="79">
        <v>0</v>
      </c>
      <c r="CG170" s="79">
        <v>0</v>
      </c>
      <c r="CH170" s="79">
        <v>0.18363425925925925</v>
      </c>
      <c r="CI170" s="79">
        <v>9.707175925925926E-2</v>
      </c>
      <c r="CJ170">
        <v>115</v>
      </c>
      <c r="CK170">
        <v>267</v>
      </c>
      <c r="CL170">
        <v>14</v>
      </c>
      <c r="CM170">
        <v>1.7857142859999999</v>
      </c>
      <c r="CN170">
        <v>32177</v>
      </c>
      <c r="CO170" s="1">
        <v>0.1217</v>
      </c>
      <c r="CP170">
        <v>1</v>
      </c>
      <c r="CQ170" s="1">
        <v>7.1400000000000005E-2</v>
      </c>
      <c r="CR170">
        <v>1000</v>
      </c>
      <c r="CS170">
        <v>1000</v>
      </c>
      <c r="CU170" s="1"/>
      <c r="CV170" s="1"/>
      <c r="CW170">
        <v>72</v>
      </c>
    </row>
    <row r="171" spans="43:102" x14ac:dyDescent="0.25">
      <c r="AQ171" s="7"/>
      <c r="BW171" t="s">
        <v>639</v>
      </c>
      <c r="BX171" t="s">
        <v>3</v>
      </c>
      <c r="BY171" t="s">
        <v>79</v>
      </c>
      <c r="BZ171" s="56">
        <v>46178</v>
      </c>
      <c r="CA171">
        <v>1</v>
      </c>
      <c r="CB171">
        <v>1</v>
      </c>
      <c r="CD171">
        <v>1</v>
      </c>
      <c r="CF171" s="79">
        <v>3.472222222222222E-3</v>
      </c>
      <c r="CG171" s="79">
        <v>3.472222222222222E-3</v>
      </c>
      <c r="CH171" s="79">
        <v>0.1529861111111111</v>
      </c>
      <c r="CI171" s="79">
        <v>3.9641203703703706E-2</v>
      </c>
      <c r="CJ171">
        <v>20</v>
      </c>
      <c r="CK171">
        <v>60</v>
      </c>
      <c r="CL171">
        <v>5</v>
      </c>
      <c r="CM171">
        <v>1.2</v>
      </c>
      <c r="CN171">
        <v>28387</v>
      </c>
      <c r="CO171" s="1">
        <v>0.25</v>
      </c>
      <c r="CQ171" s="1"/>
      <c r="CU171" s="1"/>
      <c r="CV171" s="1"/>
      <c r="CW171">
        <v>92</v>
      </c>
    </row>
    <row r="172" spans="43:102" x14ac:dyDescent="0.25">
      <c r="AQ172" s="7"/>
      <c r="BW172" t="s">
        <v>639</v>
      </c>
      <c r="BX172" t="s">
        <v>3</v>
      </c>
      <c r="BY172" t="s">
        <v>59</v>
      </c>
      <c r="BZ172" s="56">
        <v>46174</v>
      </c>
      <c r="CA172">
        <v>1</v>
      </c>
      <c r="CB172">
        <v>1</v>
      </c>
      <c r="CD172">
        <v>1</v>
      </c>
      <c r="CF172" s="79">
        <v>2.3148148148148147E-5</v>
      </c>
      <c r="CG172" s="79">
        <v>2.3148148148148147E-5</v>
      </c>
      <c r="CH172" s="79">
        <v>0.23537037037037037</v>
      </c>
      <c r="CI172" s="79">
        <v>7.9710648148148142E-2</v>
      </c>
      <c r="CJ172">
        <v>157</v>
      </c>
      <c r="CK172">
        <v>324</v>
      </c>
      <c r="CL172">
        <v>40</v>
      </c>
      <c r="CM172">
        <v>1.8</v>
      </c>
      <c r="CN172">
        <v>25130</v>
      </c>
      <c r="CO172" s="1">
        <v>0.25480000000000003</v>
      </c>
      <c r="CP172">
        <v>10</v>
      </c>
      <c r="CQ172" s="1">
        <v>0.25</v>
      </c>
      <c r="CR172">
        <v>7920</v>
      </c>
      <c r="CS172">
        <v>792</v>
      </c>
      <c r="CU172" s="1"/>
      <c r="CV172" s="1"/>
      <c r="CW172">
        <v>80</v>
      </c>
    </row>
    <row r="173" spans="43:102" x14ac:dyDescent="0.25">
      <c r="AQ173" s="7"/>
      <c r="BW173" t="s">
        <v>639</v>
      </c>
      <c r="BX173" t="s">
        <v>3</v>
      </c>
      <c r="BY173" t="s">
        <v>59</v>
      </c>
      <c r="BZ173" s="56">
        <v>46175</v>
      </c>
      <c r="CA173">
        <v>1</v>
      </c>
      <c r="CB173">
        <v>1</v>
      </c>
      <c r="CD173">
        <v>1</v>
      </c>
      <c r="CF173" s="79">
        <v>5.7870370370370373E-5</v>
      </c>
      <c r="CG173" s="79">
        <v>5.7870370370370373E-5</v>
      </c>
      <c r="CH173" s="79">
        <v>0.21728009259259259</v>
      </c>
      <c r="CI173" s="79">
        <v>0.15841435185185185</v>
      </c>
      <c r="CJ173">
        <v>162</v>
      </c>
      <c r="CK173">
        <v>376</v>
      </c>
      <c r="CL173">
        <v>20</v>
      </c>
      <c r="CM173">
        <v>2.4</v>
      </c>
      <c r="CN173">
        <v>18282</v>
      </c>
      <c r="CO173" s="1">
        <v>0.1235</v>
      </c>
      <c r="CP173">
        <v>3</v>
      </c>
      <c r="CQ173" s="1">
        <v>0.15</v>
      </c>
      <c r="CR173">
        <v>3700</v>
      </c>
      <c r="CS173">
        <v>1233</v>
      </c>
      <c r="CT173">
        <v>3400</v>
      </c>
      <c r="CU173" s="1">
        <v>0.91890000000000005</v>
      </c>
      <c r="CV173" s="1">
        <v>0.12479999999999999</v>
      </c>
      <c r="CW173">
        <v>76</v>
      </c>
      <c r="CX173">
        <v>1700</v>
      </c>
    </row>
    <row r="174" spans="43:102" x14ac:dyDescent="0.25">
      <c r="AQ174" s="7"/>
      <c r="BW174" t="s">
        <v>639</v>
      </c>
      <c r="BX174" t="s">
        <v>3</v>
      </c>
      <c r="BY174" t="s">
        <v>59</v>
      </c>
      <c r="BZ174" s="56">
        <v>46176</v>
      </c>
      <c r="CA174">
        <v>1</v>
      </c>
      <c r="CB174">
        <v>1</v>
      </c>
      <c r="CD174">
        <v>1</v>
      </c>
      <c r="CF174" s="79">
        <v>1.3888888888888889E-4</v>
      </c>
      <c r="CG174" s="79">
        <v>1.3888888888888889E-4</v>
      </c>
      <c r="CH174" s="79">
        <v>0.2603935185185185</v>
      </c>
      <c r="CI174" s="79">
        <v>0.1252662037037037</v>
      </c>
      <c r="CJ174">
        <v>179</v>
      </c>
      <c r="CK174">
        <v>396</v>
      </c>
      <c r="CL174">
        <v>24</v>
      </c>
      <c r="CM174">
        <v>2.3333333330000001</v>
      </c>
      <c r="CN174">
        <v>24242</v>
      </c>
      <c r="CO174" s="1">
        <v>0.1341</v>
      </c>
      <c r="CP174">
        <v>3</v>
      </c>
      <c r="CQ174" s="1">
        <v>0.125</v>
      </c>
      <c r="CR174">
        <v>3885</v>
      </c>
      <c r="CS174">
        <v>1295</v>
      </c>
      <c r="CT174">
        <v>3000</v>
      </c>
      <c r="CU174" s="1">
        <v>0.7722</v>
      </c>
      <c r="CV174" s="1">
        <v>0.115</v>
      </c>
      <c r="CW174">
        <v>90</v>
      </c>
      <c r="CX174">
        <v>1500</v>
      </c>
    </row>
    <row r="175" spans="43:102" x14ac:dyDescent="0.25">
      <c r="BW175" t="s">
        <v>639</v>
      </c>
      <c r="BX175" t="s">
        <v>3</v>
      </c>
      <c r="BY175" t="s">
        <v>59</v>
      </c>
      <c r="BZ175" s="56">
        <v>46177</v>
      </c>
      <c r="CA175">
        <v>1</v>
      </c>
      <c r="CB175">
        <v>1</v>
      </c>
      <c r="CD175">
        <v>1</v>
      </c>
      <c r="CF175" s="79">
        <v>1.0416666666666667E-4</v>
      </c>
      <c r="CG175" s="79">
        <v>1.0416666666666667E-4</v>
      </c>
      <c r="CH175" s="79">
        <v>0.21376157407407406</v>
      </c>
      <c r="CI175" s="79">
        <v>0.1184375</v>
      </c>
      <c r="CJ175">
        <v>182</v>
      </c>
      <c r="CK175">
        <v>345</v>
      </c>
      <c r="CL175">
        <v>25</v>
      </c>
      <c r="CM175">
        <v>1.44</v>
      </c>
      <c r="CN175">
        <v>28894</v>
      </c>
      <c r="CO175" s="1">
        <v>0.13739999999999999</v>
      </c>
      <c r="CQ175" s="1"/>
      <c r="CU175" s="1"/>
      <c r="CV175" s="1"/>
      <c r="CW175">
        <v>84</v>
      </c>
    </row>
    <row r="176" spans="43:102" x14ac:dyDescent="0.25">
      <c r="BW176" t="s">
        <v>639</v>
      </c>
      <c r="BX176" t="s">
        <v>3</v>
      </c>
      <c r="BY176" t="s">
        <v>59</v>
      </c>
      <c r="BZ176" s="56">
        <v>46178</v>
      </c>
      <c r="CA176">
        <v>1</v>
      </c>
      <c r="CB176">
        <v>1</v>
      </c>
      <c r="CD176">
        <v>1</v>
      </c>
      <c r="CF176" s="79">
        <v>1.1574074074074073E-5</v>
      </c>
      <c r="CG176" s="79">
        <v>1.1574074074074073E-5</v>
      </c>
      <c r="CH176" s="79">
        <v>0.13170138888888888</v>
      </c>
      <c r="CI176" s="79">
        <v>6.3425925925925927E-2</v>
      </c>
      <c r="CJ176">
        <v>67</v>
      </c>
      <c r="CK176">
        <v>139</v>
      </c>
      <c r="CL176">
        <v>10</v>
      </c>
      <c r="CM176">
        <v>1</v>
      </c>
      <c r="CN176">
        <v>22070</v>
      </c>
      <c r="CO176" s="1">
        <v>0.14929999999999999</v>
      </c>
      <c r="CQ176" s="1"/>
      <c r="CU176" s="1"/>
      <c r="CV176" s="1"/>
      <c r="CW176">
        <v>92</v>
      </c>
    </row>
    <row r="177" spans="75:102" x14ac:dyDescent="0.25">
      <c r="BW177" t="s">
        <v>639</v>
      </c>
      <c r="BX177" t="s">
        <v>125</v>
      </c>
      <c r="BY177" t="s">
        <v>109</v>
      </c>
      <c r="BZ177" s="56">
        <v>46177</v>
      </c>
      <c r="CA177">
        <v>1</v>
      </c>
      <c r="CB177">
        <v>1</v>
      </c>
      <c r="CC177">
        <v>1</v>
      </c>
      <c r="CF177" s="79">
        <v>6.3310185185185188E-3</v>
      </c>
      <c r="CG177" s="79">
        <v>6.3310185185185188E-3</v>
      </c>
      <c r="CH177" s="79">
        <v>0.25065972222222221</v>
      </c>
      <c r="CI177" s="79">
        <v>8.6747685185185192E-2</v>
      </c>
      <c r="CJ177">
        <v>145</v>
      </c>
      <c r="CK177">
        <v>197</v>
      </c>
      <c r="CL177">
        <v>14</v>
      </c>
      <c r="CM177">
        <v>1.928571429</v>
      </c>
      <c r="CN177">
        <v>20672</v>
      </c>
      <c r="CO177" s="1">
        <v>9.6600000000000005E-2</v>
      </c>
      <c r="CP177">
        <v>1</v>
      </c>
      <c r="CQ177" s="1">
        <v>7.1400000000000005E-2</v>
      </c>
      <c r="CR177">
        <v>1500</v>
      </c>
      <c r="CS177">
        <v>1500</v>
      </c>
      <c r="CU177" s="1"/>
      <c r="CV177" s="1"/>
      <c r="CW177">
        <v>92</v>
      </c>
    </row>
    <row r="178" spans="75:102" x14ac:dyDescent="0.25">
      <c r="BW178" t="s">
        <v>639</v>
      </c>
      <c r="BX178" t="s">
        <v>125</v>
      </c>
      <c r="BY178" t="s">
        <v>109</v>
      </c>
      <c r="BZ178" s="56">
        <v>46178</v>
      </c>
      <c r="CA178">
        <v>1</v>
      </c>
      <c r="CB178">
        <v>1</v>
      </c>
      <c r="CF178" s="79">
        <v>3.4837962962962965E-3</v>
      </c>
      <c r="CG178" s="79">
        <v>3.4837962962962965E-3</v>
      </c>
      <c r="CH178" s="79">
        <v>0.14385416666666667</v>
      </c>
      <c r="CI178" s="79">
        <v>3.8368055555555558E-2</v>
      </c>
      <c r="CJ178">
        <v>35</v>
      </c>
      <c r="CK178">
        <v>78</v>
      </c>
      <c r="CL178">
        <v>6</v>
      </c>
      <c r="CM178">
        <v>1</v>
      </c>
      <c r="CN178">
        <v>37102</v>
      </c>
      <c r="CO178" s="1">
        <v>0.1714</v>
      </c>
      <c r="CQ178" s="1"/>
      <c r="CU178" s="1"/>
      <c r="CV178" s="1"/>
      <c r="CW178">
        <v>94</v>
      </c>
    </row>
    <row r="179" spans="75:102" x14ac:dyDescent="0.25">
      <c r="BW179" t="s">
        <v>639</v>
      </c>
      <c r="BX179" t="s">
        <v>125</v>
      </c>
      <c r="BY179" t="s">
        <v>41</v>
      </c>
      <c r="BZ179" s="56">
        <v>46177</v>
      </c>
      <c r="CA179">
        <v>1</v>
      </c>
      <c r="CB179">
        <v>1</v>
      </c>
      <c r="CC179">
        <v>1</v>
      </c>
      <c r="CF179" s="79">
        <v>8.518518518518519E-3</v>
      </c>
      <c r="CG179" s="79">
        <v>8.518518518518519E-3</v>
      </c>
      <c r="CH179" s="79">
        <v>0.20637731481481481</v>
      </c>
      <c r="CI179" s="79">
        <v>0.12762731481481482</v>
      </c>
      <c r="CJ179">
        <v>69</v>
      </c>
      <c r="CK179">
        <v>192</v>
      </c>
      <c r="CL179">
        <v>12</v>
      </c>
      <c r="CM179">
        <v>1.9166666670000001</v>
      </c>
      <c r="CN179">
        <v>26141</v>
      </c>
      <c r="CO179" s="1">
        <v>0.1739</v>
      </c>
      <c r="CP179">
        <v>1</v>
      </c>
      <c r="CQ179" s="1">
        <v>8.3299999999999999E-2</v>
      </c>
      <c r="CR179">
        <v>2500</v>
      </c>
      <c r="CS179">
        <v>2500</v>
      </c>
      <c r="CU179" s="1"/>
      <c r="CV179" s="1"/>
      <c r="CW179">
        <v>94</v>
      </c>
    </row>
    <row r="180" spans="75:102" x14ac:dyDescent="0.25">
      <c r="BW180" t="s">
        <v>639</v>
      </c>
      <c r="BX180" t="s">
        <v>125</v>
      </c>
      <c r="BY180" t="s">
        <v>41</v>
      </c>
      <c r="BZ180" s="56">
        <v>46178</v>
      </c>
      <c r="CA180">
        <v>1</v>
      </c>
      <c r="CB180">
        <v>1</v>
      </c>
      <c r="CF180" s="79">
        <v>3.6342592592592594E-3</v>
      </c>
      <c r="CG180" s="79">
        <v>3.6342592592592594E-3</v>
      </c>
      <c r="CH180" s="79">
        <v>0.13372685185185185</v>
      </c>
      <c r="CI180" s="79">
        <v>5.0115740740740738E-2</v>
      </c>
      <c r="CJ180">
        <v>17</v>
      </c>
      <c r="CK180">
        <v>49</v>
      </c>
      <c r="CL180">
        <v>4</v>
      </c>
      <c r="CM180">
        <v>1</v>
      </c>
      <c r="CN180">
        <v>16961</v>
      </c>
      <c r="CO180" s="1">
        <v>0.23530000000000001</v>
      </c>
      <c r="CQ180" s="1"/>
      <c r="CU180" s="1"/>
      <c r="CV180" s="1"/>
      <c r="CW180">
        <v>94</v>
      </c>
    </row>
    <row r="181" spans="75:102" x14ac:dyDescent="0.25">
      <c r="BW181" t="s">
        <v>639</v>
      </c>
      <c r="BX181" t="s">
        <v>125</v>
      </c>
      <c r="BY181" t="s">
        <v>61</v>
      </c>
      <c r="BZ181" s="56">
        <v>46175</v>
      </c>
      <c r="CA181">
        <v>1</v>
      </c>
      <c r="CB181">
        <v>1</v>
      </c>
      <c r="CE181">
        <v>1</v>
      </c>
      <c r="CF181" s="79">
        <v>0</v>
      </c>
      <c r="CG181" s="79">
        <v>0</v>
      </c>
      <c r="CH181" s="79">
        <v>0</v>
      </c>
      <c r="CI181" s="79">
        <v>0</v>
      </c>
      <c r="CO181" s="1"/>
      <c r="CQ181" s="1"/>
      <c r="CU181" s="1"/>
      <c r="CV181" s="1"/>
      <c r="CW181">
        <v>78</v>
      </c>
    </row>
    <row r="182" spans="75:102" x14ac:dyDescent="0.25">
      <c r="BW182" t="s">
        <v>639</v>
      </c>
      <c r="BX182" t="s">
        <v>125</v>
      </c>
      <c r="BY182" t="s">
        <v>61</v>
      </c>
      <c r="BZ182" s="56">
        <v>46177</v>
      </c>
      <c r="CA182">
        <v>1</v>
      </c>
      <c r="CB182">
        <v>1</v>
      </c>
      <c r="CC182">
        <v>1</v>
      </c>
      <c r="CF182" s="79">
        <v>8.7152777777777784E-3</v>
      </c>
      <c r="CG182" s="79">
        <v>8.7152777777777784E-3</v>
      </c>
      <c r="CH182" s="79">
        <v>0.24671296296296297</v>
      </c>
      <c r="CI182" s="79">
        <v>8.0763888888888885E-2</v>
      </c>
      <c r="CJ182">
        <v>135</v>
      </c>
      <c r="CK182">
        <v>270</v>
      </c>
      <c r="CL182">
        <v>25</v>
      </c>
      <c r="CM182">
        <v>1.76</v>
      </c>
      <c r="CN182">
        <v>31628</v>
      </c>
      <c r="CO182" s="1">
        <v>0.1852</v>
      </c>
      <c r="CQ182" s="1"/>
      <c r="CU182" s="1"/>
      <c r="CV182" s="1"/>
      <c r="CW182">
        <v>78</v>
      </c>
    </row>
    <row r="183" spans="75:102" x14ac:dyDescent="0.25">
      <c r="BW183" t="s">
        <v>639</v>
      </c>
      <c r="BX183" t="s">
        <v>125</v>
      </c>
      <c r="BY183" t="s">
        <v>80</v>
      </c>
      <c r="BZ183" s="56">
        <v>46178</v>
      </c>
      <c r="CA183">
        <v>1</v>
      </c>
      <c r="CB183">
        <v>1</v>
      </c>
      <c r="CC183">
        <v>1</v>
      </c>
      <c r="CF183" s="79">
        <v>4.178240740740741E-3</v>
      </c>
      <c r="CG183" s="79">
        <v>4.178240740740741E-3</v>
      </c>
      <c r="CH183" s="79">
        <v>8.7986111111111112E-2</v>
      </c>
      <c r="CI183" s="79">
        <v>0.10043981481481482</v>
      </c>
      <c r="CJ183">
        <v>11</v>
      </c>
      <c r="CK183">
        <v>27</v>
      </c>
      <c r="CL183">
        <v>3</v>
      </c>
      <c r="CM183">
        <v>4</v>
      </c>
      <c r="CN183">
        <v>61083</v>
      </c>
      <c r="CO183" s="1">
        <v>0.2727</v>
      </c>
      <c r="CP183">
        <v>1</v>
      </c>
      <c r="CQ183" s="1">
        <v>0.33329999999999999</v>
      </c>
      <c r="CR183">
        <v>1500</v>
      </c>
      <c r="CS183">
        <v>1500</v>
      </c>
      <c r="CU183" s="1"/>
      <c r="CV183" s="1"/>
      <c r="CW183">
        <v>94</v>
      </c>
    </row>
    <row r="184" spans="75:102" x14ac:dyDescent="0.25">
      <c r="BW184" t="s">
        <v>639</v>
      </c>
      <c r="BX184" t="s">
        <v>125</v>
      </c>
      <c r="BY184" t="s">
        <v>495</v>
      </c>
      <c r="BZ184" s="56">
        <v>46174</v>
      </c>
      <c r="CA184">
        <v>1</v>
      </c>
      <c r="CB184">
        <v>1</v>
      </c>
      <c r="CC184">
        <v>1</v>
      </c>
      <c r="CF184" s="79">
        <v>1.3726851851851851E-2</v>
      </c>
      <c r="CG184" s="79">
        <v>1.3726851851851851E-2</v>
      </c>
      <c r="CH184" s="79">
        <v>0.24335648148148148</v>
      </c>
      <c r="CI184" s="79">
        <v>8.7870370370370376E-2</v>
      </c>
      <c r="CJ184">
        <v>107</v>
      </c>
      <c r="CK184">
        <v>210</v>
      </c>
      <c r="CL184">
        <v>27</v>
      </c>
      <c r="CM184">
        <v>1.8148148150000001</v>
      </c>
      <c r="CN184">
        <v>24923</v>
      </c>
      <c r="CO184" s="1">
        <v>0.25230000000000002</v>
      </c>
      <c r="CP184">
        <v>5</v>
      </c>
      <c r="CQ184" s="1">
        <v>0.1852</v>
      </c>
      <c r="CR184">
        <v>3850</v>
      </c>
      <c r="CS184">
        <v>770</v>
      </c>
      <c r="CT184">
        <v>1000</v>
      </c>
      <c r="CU184" s="1">
        <v>0.25969999999999999</v>
      </c>
      <c r="CV184" s="1">
        <v>0.19220000000000001</v>
      </c>
      <c r="CW184">
        <v>72</v>
      </c>
      <c r="CX184">
        <v>1000</v>
      </c>
    </row>
    <row r="185" spans="75:102" x14ac:dyDescent="0.25">
      <c r="BW185" t="s">
        <v>639</v>
      </c>
      <c r="BX185" t="s">
        <v>125</v>
      </c>
      <c r="BY185" t="s">
        <v>495</v>
      </c>
      <c r="BZ185" s="56">
        <v>46175</v>
      </c>
      <c r="CA185">
        <v>1</v>
      </c>
      <c r="CB185">
        <v>1</v>
      </c>
      <c r="CC185">
        <v>1</v>
      </c>
      <c r="CF185" s="79">
        <v>4.9421296296296297E-3</v>
      </c>
      <c r="CG185" s="79">
        <v>4.9421296296296297E-3</v>
      </c>
      <c r="CH185" s="79">
        <v>0.19636574074074073</v>
      </c>
      <c r="CI185" s="79">
        <v>0.11891203703703704</v>
      </c>
      <c r="CJ185">
        <v>119</v>
      </c>
      <c r="CK185">
        <v>244</v>
      </c>
      <c r="CL185">
        <v>27</v>
      </c>
      <c r="CM185">
        <v>1.6296296299999999</v>
      </c>
      <c r="CN185">
        <v>24058</v>
      </c>
      <c r="CO185" s="1">
        <v>0.22689999999999999</v>
      </c>
      <c r="CP185">
        <v>1</v>
      </c>
      <c r="CQ185" s="1">
        <v>3.6999999999999998E-2</v>
      </c>
      <c r="CR185">
        <v>1100</v>
      </c>
      <c r="CS185">
        <v>1100</v>
      </c>
      <c r="CU185" s="1"/>
      <c r="CV185" s="1"/>
      <c r="CW185">
        <v>94</v>
      </c>
    </row>
    <row r="186" spans="75:102" x14ac:dyDescent="0.25">
      <c r="BW186" t="s">
        <v>639</v>
      </c>
      <c r="BX186" t="s">
        <v>125</v>
      </c>
      <c r="BY186" t="s">
        <v>72</v>
      </c>
      <c r="BZ186" s="56">
        <v>46175</v>
      </c>
      <c r="CA186">
        <v>1</v>
      </c>
      <c r="CB186">
        <v>1</v>
      </c>
      <c r="CC186">
        <v>1</v>
      </c>
      <c r="CF186" s="79">
        <v>4.7106481481481478E-3</v>
      </c>
      <c r="CG186" s="79">
        <v>4.7106481481481478E-3</v>
      </c>
      <c r="CH186" s="79">
        <v>0.19443287037037038</v>
      </c>
      <c r="CI186" s="79">
        <v>0.12207175925925925</v>
      </c>
      <c r="CJ186">
        <v>173</v>
      </c>
      <c r="CK186">
        <v>353</v>
      </c>
      <c r="CL186">
        <v>44</v>
      </c>
      <c r="CM186">
        <v>1.7272727269999999</v>
      </c>
      <c r="CN186">
        <v>30735</v>
      </c>
      <c r="CO186" s="1">
        <v>0.25430000000000003</v>
      </c>
      <c r="CQ186" s="1"/>
      <c r="CU186" s="1"/>
      <c r="CV186" s="1"/>
      <c r="CW186">
        <v>78</v>
      </c>
    </row>
    <row r="187" spans="75:102" x14ac:dyDescent="0.25">
      <c r="BW187" t="s">
        <v>639</v>
      </c>
      <c r="BX187" t="s">
        <v>125</v>
      </c>
      <c r="BY187" t="s">
        <v>12</v>
      </c>
      <c r="BZ187" s="56">
        <v>46176</v>
      </c>
      <c r="CA187">
        <v>1</v>
      </c>
      <c r="CB187">
        <v>1</v>
      </c>
      <c r="CF187" s="79">
        <v>6.8287037037037036E-4</v>
      </c>
      <c r="CG187" s="79">
        <v>6.8287037037037036E-4</v>
      </c>
      <c r="CH187" s="79">
        <v>0.17096064814814815</v>
      </c>
      <c r="CI187" s="79">
        <v>0.11684027777777778</v>
      </c>
      <c r="CJ187">
        <v>69</v>
      </c>
      <c r="CK187">
        <v>161</v>
      </c>
      <c r="CL187">
        <v>13</v>
      </c>
      <c r="CM187">
        <v>1.769230769</v>
      </c>
      <c r="CN187">
        <v>25685</v>
      </c>
      <c r="CO187" s="1">
        <v>0.18840000000000001</v>
      </c>
      <c r="CQ187" s="1"/>
      <c r="CU187" s="1"/>
      <c r="CV187" s="1"/>
      <c r="CW187">
        <v>60</v>
      </c>
    </row>
    <row r="188" spans="75:102" x14ac:dyDescent="0.25">
      <c r="BW188" t="s">
        <v>639</v>
      </c>
      <c r="BX188" t="s">
        <v>125</v>
      </c>
      <c r="BY188" t="s">
        <v>26</v>
      </c>
      <c r="BZ188" s="56">
        <v>46176</v>
      </c>
      <c r="CA188">
        <v>1</v>
      </c>
      <c r="CB188">
        <v>1</v>
      </c>
      <c r="CC188">
        <v>1</v>
      </c>
      <c r="CF188" s="79">
        <v>0.14399305555555555</v>
      </c>
      <c r="CG188" s="79">
        <v>0.14399305555555555</v>
      </c>
      <c r="CH188" s="79">
        <v>0.1879861111111111</v>
      </c>
      <c r="CI188" s="79">
        <v>8.4247685185185189E-2</v>
      </c>
      <c r="CJ188">
        <v>147</v>
      </c>
      <c r="CK188">
        <v>332</v>
      </c>
      <c r="CL188">
        <v>16</v>
      </c>
      <c r="CM188">
        <v>1.6875</v>
      </c>
      <c r="CN188">
        <v>29161</v>
      </c>
      <c r="CO188" s="1">
        <v>0.10879999999999999</v>
      </c>
      <c r="CP188">
        <v>1</v>
      </c>
      <c r="CQ188" s="1">
        <v>6.25E-2</v>
      </c>
      <c r="CR188">
        <v>3700</v>
      </c>
      <c r="CS188">
        <v>3700</v>
      </c>
      <c r="CT188">
        <v>3700</v>
      </c>
      <c r="CU188" s="1">
        <v>1</v>
      </c>
      <c r="CV188" s="1">
        <v>0.1018</v>
      </c>
      <c r="CW188">
        <v>86</v>
      </c>
      <c r="CX188">
        <v>3700</v>
      </c>
    </row>
    <row r="189" spans="75:102" x14ac:dyDescent="0.25">
      <c r="BW189" t="s">
        <v>639</v>
      </c>
      <c r="BX189" t="s">
        <v>2</v>
      </c>
      <c r="BY189" t="s">
        <v>15</v>
      </c>
      <c r="BZ189" s="56">
        <v>46174</v>
      </c>
      <c r="CA189">
        <v>1</v>
      </c>
      <c r="CB189">
        <v>1</v>
      </c>
      <c r="CC189">
        <v>1</v>
      </c>
      <c r="CF189" s="79">
        <v>1.0069444444444445E-2</v>
      </c>
      <c r="CG189" s="79">
        <v>1.0069444444444445E-2</v>
      </c>
      <c r="CH189" s="79">
        <v>0.22826388888888888</v>
      </c>
      <c r="CI189" s="79">
        <v>7.8912037037037031E-2</v>
      </c>
      <c r="CJ189">
        <v>66</v>
      </c>
      <c r="CK189">
        <v>92</v>
      </c>
      <c r="CL189">
        <v>22</v>
      </c>
      <c r="CM189">
        <v>1.818181818</v>
      </c>
      <c r="CN189">
        <v>38376</v>
      </c>
      <c r="CO189" s="1">
        <v>0.33329999999999999</v>
      </c>
      <c r="CP189">
        <v>4</v>
      </c>
      <c r="CQ189" s="1">
        <v>0.18179999999999999</v>
      </c>
      <c r="CR189">
        <v>3176</v>
      </c>
      <c r="CS189">
        <v>794</v>
      </c>
      <c r="CT189">
        <v>2100</v>
      </c>
      <c r="CU189" s="1">
        <v>0.66120000000000001</v>
      </c>
      <c r="CV189" s="1"/>
      <c r="CW189">
        <v>68</v>
      </c>
      <c r="CX189">
        <v>2100</v>
      </c>
    </row>
    <row r="190" spans="75:102" x14ac:dyDescent="0.25">
      <c r="BW190" t="s">
        <v>639</v>
      </c>
      <c r="BX190" t="s">
        <v>2</v>
      </c>
      <c r="BY190" t="s">
        <v>81</v>
      </c>
      <c r="BZ190" s="56">
        <v>46174</v>
      </c>
      <c r="CA190">
        <v>1</v>
      </c>
      <c r="CB190">
        <v>1</v>
      </c>
      <c r="CE190">
        <v>1</v>
      </c>
      <c r="CF190" s="79">
        <v>0</v>
      </c>
      <c r="CG190" s="79">
        <v>0</v>
      </c>
      <c r="CH190" s="79">
        <v>0</v>
      </c>
      <c r="CI190" s="79">
        <v>0</v>
      </c>
      <c r="CO190" s="1"/>
      <c r="CQ190" s="1"/>
      <c r="CU190" s="1"/>
      <c r="CV190" s="1"/>
      <c r="CW190">
        <v>42</v>
      </c>
    </row>
    <row r="191" spans="75:102" x14ac:dyDescent="0.25">
      <c r="BW191" t="s">
        <v>639</v>
      </c>
      <c r="BX191" t="s">
        <v>2</v>
      </c>
      <c r="BY191" t="s">
        <v>81</v>
      </c>
      <c r="BZ191" s="56">
        <v>46175</v>
      </c>
      <c r="CA191">
        <v>1</v>
      </c>
      <c r="CB191">
        <v>1</v>
      </c>
      <c r="CE191">
        <v>1</v>
      </c>
      <c r="CF191" s="79">
        <v>0</v>
      </c>
      <c r="CG191" s="79">
        <v>0</v>
      </c>
      <c r="CH191" s="79">
        <v>0</v>
      </c>
      <c r="CI191" s="79">
        <v>0</v>
      </c>
      <c r="CO191" s="1"/>
      <c r="CQ191" s="1"/>
      <c r="CU191" s="1"/>
      <c r="CV191" s="1"/>
      <c r="CW191">
        <v>36</v>
      </c>
    </row>
    <row r="192" spans="75:102" x14ac:dyDescent="0.25">
      <c r="BW192" t="s">
        <v>639</v>
      </c>
      <c r="BX192" t="s">
        <v>2</v>
      </c>
      <c r="BY192" t="s">
        <v>81</v>
      </c>
      <c r="BZ192" s="56">
        <v>46176</v>
      </c>
      <c r="CA192">
        <v>1</v>
      </c>
      <c r="CB192">
        <v>1</v>
      </c>
      <c r="CE192">
        <v>1</v>
      </c>
      <c r="CF192" s="79">
        <v>0</v>
      </c>
      <c r="CG192" s="79">
        <v>0</v>
      </c>
      <c r="CH192" s="79">
        <v>0</v>
      </c>
      <c r="CI192" s="79">
        <v>0</v>
      </c>
      <c r="CO192" s="1"/>
      <c r="CQ192" s="1"/>
      <c r="CU192" s="1"/>
      <c r="CV192" s="1"/>
      <c r="CW192">
        <v>60</v>
      </c>
    </row>
    <row r="193" spans="75:102" x14ac:dyDescent="0.25">
      <c r="BW193" t="s">
        <v>639</v>
      </c>
      <c r="BX193" t="s">
        <v>2</v>
      </c>
      <c r="BY193" t="s">
        <v>81</v>
      </c>
      <c r="BZ193" s="56">
        <v>46177</v>
      </c>
      <c r="CA193">
        <v>1</v>
      </c>
      <c r="CB193">
        <v>1</v>
      </c>
      <c r="CE193">
        <v>1</v>
      </c>
      <c r="CF193" s="79">
        <v>0</v>
      </c>
      <c r="CG193" s="79">
        <v>0</v>
      </c>
      <c r="CH193" s="79">
        <v>0</v>
      </c>
      <c r="CI193" s="79">
        <v>0</v>
      </c>
      <c r="CO193" s="1"/>
      <c r="CQ193" s="1"/>
      <c r="CU193" s="1"/>
      <c r="CV193" s="1"/>
      <c r="CW193">
        <v>86</v>
      </c>
    </row>
    <row r="194" spans="75:102" x14ac:dyDescent="0.25">
      <c r="BW194" t="s">
        <v>639</v>
      </c>
      <c r="BX194" t="s">
        <v>2</v>
      </c>
      <c r="BY194" t="s">
        <v>81</v>
      </c>
      <c r="BZ194" s="56">
        <v>46178</v>
      </c>
      <c r="CA194">
        <v>1</v>
      </c>
      <c r="CB194">
        <v>1</v>
      </c>
      <c r="CE194">
        <v>1</v>
      </c>
      <c r="CF194" s="79">
        <v>0</v>
      </c>
      <c r="CG194" s="79">
        <v>0</v>
      </c>
      <c r="CH194" s="79">
        <v>0</v>
      </c>
      <c r="CI194" s="79">
        <v>0</v>
      </c>
      <c r="CO194" s="1"/>
      <c r="CQ194" s="1"/>
      <c r="CU194" s="1"/>
      <c r="CV194" s="1"/>
      <c r="CW194">
        <v>86</v>
      </c>
    </row>
    <row r="195" spans="75:102" x14ac:dyDescent="0.25">
      <c r="BW195" t="s">
        <v>639</v>
      </c>
      <c r="BX195" t="s">
        <v>2</v>
      </c>
      <c r="BY195" t="s">
        <v>24</v>
      </c>
      <c r="BZ195" s="56">
        <v>46174</v>
      </c>
      <c r="CA195">
        <v>1</v>
      </c>
      <c r="CB195">
        <v>1</v>
      </c>
      <c r="CC195">
        <v>1</v>
      </c>
      <c r="CF195" s="79">
        <v>6.9791666666666665E-3</v>
      </c>
      <c r="CG195" s="79">
        <v>6.9791666666666665E-3</v>
      </c>
      <c r="CH195" s="79">
        <v>0.23766203703703703</v>
      </c>
      <c r="CI195" s="79">
        <v>7.0219907407407411E-2</v>
      </c>
      <c r="CJ195">
        <v>81</v>
      </c>
      <c r="CK195">
        <v>136</v>
      </c>
      <c r="CL195">
        <v>43</v>
      </c>
      <c r="CM195">
        <v>1.6976744189999999</v>
      </c>
      <c r="CN195">
        <v>33579</v>
      </c>
      <c r="CO195" s="1">
        <v>0.53090000000000004</v>
      </c>
      <c r="CP195">
        <v>11</v>
      </c>
      <c r="CQ195" s="1">
        <v>0.25580000000000003</v>
      </c>
      <c r="CR195">
        <v>8435</v>
      </c>
      <c r="CS195">
        <v>767</v>
      </c>
      <c r="CT195">
        <v>350</v>
      </c>
      <c r="CU195" s="1">
        <v>4.1500000000000002E-2</v>
      </c>
      <c r="CV195" s="1"/>
      <c r="CW195">
        <v>68</v>
      </c>
      <c r="CX195">
        <v>350</v>
      </c>
    </row>
    <row r="196" spans="75:102" x14ac:dyDescent="0.25">
      <c r="BW196" t="s">
        <v>639</v>
      </c>
      <c r="BX196" t="s">
        <v>2</v>
      </c>
      <c r="BY196" t="s">
        <v>24</v>
      </c>
      <c r="BZ196" s="56">
        <v>46176</v>
      </c>
      <c r="CA196">
        <v>1</v>
      </c>
      <c r="CB196">
        <v>1</v>
      </c>
      <c r="CC196">
        <v>1</v>
      </c>
      <c r="CF196" s="79">
        <v>4.5601851851851853E-3</v>
      </c>
      <c r="CG196" s="79">
        <v>4.5601851851851853E-3</v>
      </c>
      <c r="CH196" s="79">
        <v>0.24469907407407407</v>
      </c>
      <c r="CI196" s="79">
        <v>0.15143518518518517</v>
      </c>
      <c r="CJ196">
        <v>63</v>
      </c>
      <c r="CK196">
        <v>156</v>
      </c>
      <c r="CL196">
        <v>30</v>
      </c>
      <c r="CM196">
        <v>1.933333333</v>
      </c>
      <c r="CN196">
        <v>34304</v>
      </c>
      <c r="CO196" s="1">
        <v>0.47620000000000001</v>
      </c>
      <c r="CP196">
        <v>1</v>
      </c>
      <c r="CQ196" s="1">
        <v>3.3300000000000003E-2</v>
      </c>
      <c r="CR196">
        <v>300</v>
      </c>
      <c r="CS196">
        <v>300</v>
      </c>
      <c r="CU196" s="1"/>
      <c r="CV196" s="1"/>
      <c r="CW196">
        <v>72</v>
      </c>
    </row>
    <row r="197" spans="75:102" x14ac:dyDescent="0.25">
      <c r="BW197" t="s">
        <v>639</v>
      </c>
      <c r="BX197" t="s">
        <v>2</v>
      </c>
      <c r="BY197" t="s">
        <v>24</v>
      </c>
      <c r="BZ197" s="56">
        <v>46177</v>
      </c>
      <c r="CA197">
        <v>1</v>
      </c>
      <c r="CB197">
        <v>1</v>
      </c>
      <c r="CC197">
        <v>1</v>
      </c>
      <c r="CF197" s="79">
        <v>8.1828703703703699E-3</v>
      </c>
      <c r="CG197" s="79">
        <v>8.1828703703703699E-3</v>
      </c>
      <c r="CH197" s="79">
        <v>0.21612268518518518</v>
      </c>
      <c r="CI197" s="79">
        <v>0.10864583333333333</v>
      </c>
      <c r="CJ197">
        <v>48</v>
      </c>
      <c r="CK197">
        <v>110</v>
      </c>
      <c r="CL197">
        <v>12</v>
      </c>
      <c r="CM197">
        <v>1.9166666670000001</v>
      </c>
      <c r="CN197">
        <v>26831</v>
      </c>
      <c r="CO197" s="1">
        <v>0.25</v>
      </c>
      <c r="CP197">
        <v>1</v>
      </c>
      <c r="CQ197" s="1">
        <v>8.3299999999999999E-2</v>
      </c>
      <c r="CR197">
        <v>348</v>
      </c>
      <c r="CS197">
        <v>348</v>
      </c>
      <c r="CU197" s="1"/>
      <c r="CV197" s="1"/>
      <c r="CW197">
        <v>86</v>
      </c>
    </row>
    <row r="198" spans="75:102" x14ac:dyDescent="0.25">
      <c r="BW198" t="s">
        <v>639</v>
      </c>
      <c r="BX198" t="s">
        <v>2</v>
      </c>
      <c r="BY198" t="s">
        <v>24</v>
      </c>
      <c r="BZ198" s="56">
        <v>46178</v>
      </c>
      <c r="CA198">
        <v>1</v>
      </c>
      <c r="CB198">
        <v>1</v>
      </c>
      <c r="CC198">
        <v>1</v>
      </c>
      <c r="CF198" s="79">
        <v>1.0034722222222223E-2</v>
      </c>
      <c r="CG198" s="79">
        <v>1.0034722222222223E-2</v>
      </c>
      <c r="CH198" s="79">
        <v>0.12842592592592592</v>
      </c>
      <c r="CI198" s="79">
        <v>5.4027777777777779E-2</v>
      </c>
      <c r="CJ198">
        <v>18</v>
      </c>
      <c r="CK198">
        <v>44</v>
      </c>
      <c r="CL198">
        <v>2</v>
      </c>
      <c r="CM198">
        <v>1</v>
      </c>
      <c r="CN198">
        <v>45886</v>
      </c>
      <c r="CO198" s="1">
        <v>0.1111</v>
      </c>
      <c r="CQ198" s="1"/>
      <c r="CU198" s="1"/>
      <c r="CV198" s="1"/>
      <c r="CW198">
        <v>86</v>
      </c>
    </row>
    <row r="199" spans="75:102" x14ac:dyDescent="0.25">
      <c r="BW199" t="s">
        <v>639</v>
      </c>
      <c r="BX199" t="s">
        <v>2</v>
      </c>
      <c r="BY199" t="s">
        <v>13</v>
      </c>
      <c r="BZ199" s="56">
        <v>46175</v>
      </c>
      <c r="CA199">
        <v>1</v>
      </c>
      <c r="CB199">
        <v>1</v>
      </c>
      <c r="CC199">
        <v>1</v>
      </c>
      <c r="CF199" s="79">
        <v>1.2905092592592593E-2</v>
      </c>
      <c r="CG199" s="79">
        <v>1.2905092592592593E-2</v>
      </c>
      <c r="CH199" s="79">
        <v>0.15277777777777779</v>
      </c>
      <c r="CI199" s="79">
        <v>0.12953703703703703</v>
      </c>
      <c r="CJ199">
        <v>90</v>
      </c>
      <c r="CK199">
        <v>179</v>
      </c>
      <c r="CL199">
        <v>22</v>
      </c>
      <c r="CM199">
        <v>1.9090909089999999</v>
      </c>
      <c r="CN199">
        <v>30456</v>
      </c>
      <c r="CO199" s="1">
        <v>0.24440000000000001</v>
      </c>
      <c r="CP199">
        <v>5</v>
      </c>
      <c r="CQ199" s="1">
        <v>0.2273</v>
      </c>
      <c r="CR199">
        <v>8474</v>
      </c>
      <c r="CS199">
        <v>1695</v>
      </c>
      <c r="CT199">
        <v>7000</v>
      </c>
      <c r="CU199" s="1">
        <v>0.82609999999999995</v>
      </c>
      <c r="CV199" s="1">
        <v>0.13270000000000001</v>
      </c>
      <c r="CW199">
        <v>78</v>
      </c>
      <c r="CX199">
        <v>7000</v>
      </c>
    </row>
    <row r="200" spans="75:102" x14ac:dyDescent="0.25">
      <c r="BW200" t="s">
        <v>639</v>
      </c>
      <c r="BX200" t="s">
        <v>2</v>
      </c>
      <c r="BY200" t="s">
        <v>13</v>
      </c>
      <c r="BZ200" s="56">
        <v>46176</v>
      </c>
      <c r="CA200">
        <v>1</v>
      </c>
      <c r="CB200">
        <v>1</v>
      </c>
      <c r="CC200">
        <v>1</v>
      </c>
      <c r="CF200" s="79">
        <v>0.16136574074074075</v>
      </c>
      <c r="CG200" s="79">
        <v>0.16136574074074075</v>
      </c>
      <c r="CH200" s="79">
        <v>0.18663194444444445</v>
      </c>
      <c r="CI200" s="79">
        <v>8.4317129629629631E-2</v>
      </c>
      <c r="CJ200">
        <v>67</v>
      </c>
      <c r="CK200">
        <v>141</v>
      </c>
      <c r="CL200">
        <v>16</v>
      </c>
      <c r="CM200">
        <v>1.875</v>
      </c>
      <c r="CN200">
        <v>29625</v>
      </c>
      <c r="CO200" s="1">
        <v>0.23880000000000001</v>
      </c>
      <c r="CQ200" s="1"/>
      <c r="CU200" s="1"/>
      <c r="CV200" s="1"/>
      <c r="CW200">
        <v>60</v>
      </c>
    </row>
    <row r="201" spans="75:102" x14ac:dyDescent="0.25">
      <c r="BW201" t="s">
        <v>639</v>
      </c>
      <c r="BX201" t="s">
        <v>2</v>
      </c>
      <c r="BY201" t="s">
        <v>13</v>
      </c>
      <c r="BZ201" s="56">
        <v>46178</v>
      </c>
      <c r="CA201">
        <v>1</v>
      </c>
      <c r="CB201">
        <v>1</v>
      </c>
      <c r="CC201">
        <v>1</v>
      </c>
      <c r="CF201" s="79">
        <v>1.0625000000000001E-2</v>
      </c>
      <c r="CG201" s="79">
        <v>1.0625000000000001E-2</v>
      </c>
      <c r="CH201" s="79">
        <v>0.1436574074074074</v>
      </c>
      <c r="CI201" s="79">
        <v>4.809027777777778E-2</v>
      </c>
      <c r="CJ201">
        <v>37</v>
      </c>
      <c r="CK201">
        <v>61</v>
      </c>
      <c r="CL201">
        <v>3</v>
      </c>
      <c r="CM201">
        <v>1</v>
      </c>
      <c r="CN201">
        <v>33422</v>
      </c>
      <c r="CO201" s="1">
        <v>8.1100000000000005E-2</v>
      </c>
      <c r="CQ201" s="1"/>
      <c r="CU201" s="1"/>
      <c r="CV201" s="1"/>
      <c r="CW201">
        <v>86</v>
      </c>
    </row>
    <row r="202" spans="75:102" x14ac:dyDescent="0.25">
      <c r="BW202" t="s">
        <v>639</v>
      </c>
      <c r="BX202" t="s">
        <v>2</v>
      </c>
      <c r="BY202" t="s">
        <v>25</v>
      </c>
      <c r="BZ202" s="56">
        <v>46174</v>
      </c>
      <c r="CA202">
        <v>1</v>
      </c>
      <c r="CB202">
        <v>1</v>
      </c>
      <c r="CF202" s="79">
        <v>3.5069444444444445E-3</v>
      </c>
      <c r="CG202" s="79">
        <v>3.5069444444444445E-3</v>
      </c>
      <c r="CH202" s="79">
        <v>0.20165509259259259</v>
      </c>
      <c r="CI202" s="79">
        <v>0.11805555555555555</v>
      </c>
      <c r="CJ202">
        <v>63</v>
      </c>
      <c r="CK202">
        <v>111</v>
      </c>
      <c r="CL202">
        <v>34</v>
      </c>
      <c r="CM202">
        <v>1.8235294120000001</v>
      </c>
      <c r="CN202">
        <v>33542</v>
      </c>
      <c r="CO202" s="1">
        <v>0.53969999999999996</v>
      </c>
      <c r="CP202">
        <v>7</v>
      </c>
      <c r="CQ202" s="1">
        <v>0.2059</v>
      </c>
      <c r="CR202">
        <v>8304</v>
      </c>
      <c r="CS202">
        <v>1186</v>
      </c>
      <c r="CU202" s="1"/>
      <c r="CV202" s="1"/>
      <c r="CW202">
        <v>60</v>
      </c>
    </row>
    <row r="203" spans="75:102" x14ac:dyDescent="0.25">
      <c r="BW203" t="s">
        <v>639</v>
      </c>
      <c r="BX203" t="s">
        <v>2</v>
      </c>
      <c r="BY203" t="s">
        <v>25</v>
      </c>
      <c r="BZ203" s="56">
        <v>46177</v>
      </c>
      <c r="CA203">
        <v>1</v>
      </c>
      <c r="CB203">
        <v>1</v>
      </c>
      <c r="CC203">
        <v>1</v>
      </c>
      <c r="CF203" s="79">
        <v>8.4722222222222227E-2</v>
      </c>
      <c r="CG203" s="79">
        <v>8.4722222222222227E-2</v>
      </c>
      <c r="CH203" s="79">
        <v>0.14059027777777777</v>
      </c>
      <c r="CI203" s="79">
        <v>0.1109837962962963</v>
      </c>
      <c r="CJ203">
        <v>64</v>
      </c>
      <c r="CK203">
        <v>97</v>
      </c>
      <c r="CL203">
        <v>14</v>
      </c>
      <c r="CM203">
        <v>1.5</v>
      </c>
      <c r="CN203">
        <v>36295</v>
      </c>
      <c r="CO203" s="1">
        <v>0.21879999999999999</v>
      </c>
      <c r="CQ203" s="1"/>
      <c r="CU203" s="1"/>
      <c r="CV203" s="1"/>
      <c r="CW203">
        <v>86</v>
      </c>
    </row>
    <row r="204" spans="75:102" x14ac:dyDescent="0.25">
      <c r="BW204" t="s">
        <v>639</v>
      </c>
      <c r="BX204" t="s">
        <v>2</v>
      </c>
      <c r="BY204" t="s">
        <v>25</v>
      </c>
      <c r="BZ204" s="56">
        <v>46178</v>
      </c>
      <c r="CA204">
        <v>1</v>
      </c>
      <c r="CB204">
        <v>1</v>
      </c>
      <c r="CC204">
        <v>1</v>
      </c>
      <c r="CF204" s="79">
        <v>2.613425925925926E-2</v>
      </c>
      <c r="CG204" s="79">
        <v>2.613425925925926E-2</v>
      </c>
      <c r="CH204" s="79">
        <v>0.12622685185185184</v>
      </c>
      <c r="CI204" s="79">
        <v>4.2673611111111114E-2</v>
      </c>
      <c r="CJ204">
        <v>6</v>
      </c>
      <c r="CK204">
        <v>10</v>
      </c>
      <c r="CL204">
        <v>4</v>
      </c>
      <c r="CM204">
        <v>1</v>
      </c>
      <c r="CN204">
        <v>26010</v>
      </c>
      <c r="CO204" s="1">
        <v>0.66669999999999996</v>
      </c>
      <c r="CQ204" s="1"/>
      <c r="CU204" s="1"/>
      <c r="CV204" s="1"/>
      <c r="CW204">
        <v>86</v>
      </c>
    </row>
    <row r="205" spans="75:102" x14ac:dyDescent="0.25">
      <c r="BW205" t="s">
        <v>639</v>
      </c>
      <c r="BX205" t="s">
        <v>2</v>
      </c>
      <c r="BY205" t="s">
        <v>76</v>
      </c>
      <c r="BZ205" s="56">
        <v>46174</v>
      </c>
      <c r="CA205">
        <v>1</v>
      </c>
      <c r="CB205">
        <v>1</v>
      </c>
      <c r="CC205">
        <v>1</v>
      </c>
      <c r="CF205" s="79">
        <v>2.7476851851851853E-2</v>
      </c>
      <c r="CG205" s="79">
        <v>2.7476851851851853E-2</v>
      </c>
      <c r="CH205" s="79">
        <v>0.21766203703703704</v>
      </c>
      <c r="CI205" s="79">
        <v>3.7418981481481484E-2</v>
      </c>
      <c r="CJ205">
        <v>65</v>
      </c>
      <c r="CK205">
        <v>99</v>
      </c>
      <c r="CL205">
        <v>34</v>
      </c>
      <c r="CM205">
        <v>1.794117647</v>
      </c>
      <c r="CN205">
        <v>33139</v>
      </c>
      <c r="CO205" s="1">
        <v>0.52310000000000001</v>
      </c>
      <c r="CP205">
        <v>4</v>
      </c>
      <c r="CQ205" s="1">
        <v>0.1176</v>
      </c>
      <c r="CR205">
        <v>4646</v>
      </c>
      <c r="CS205">
        <v>1162</v>
      </c>
      <c r="CU205" s="1"/>
      <c r="CV205" s="1"/>
      <c r="CW205">
        <v>54</v>
      </c>
    </row>
    <row r="206" spans="75:102" x14ac:dyDescent="0.25">
      <c r="BW206" t="s">
        <v>639</v>
      </c>
      <c r="BX206" t="s">
        <v>2</v>
      </c>
      <c r="BY206" t="s">
        <v>76</v>
      </c>
      <c r="BZ206" s="56">
        <v>46175</v>
      </c>
      <c r="CA206">
        <v>1</v>
      </c>
      <c r="CB206">
        <v>1</v>
      </c>
      <c r="CC206">
        <v>1</v>
      </c>
      <c r="CF206" s="79">
        <v>9.2592592592592587E-3</v>
      </c>
      <c r="CG206" s="79">
        <v>9.2592592592592587E-3</v>
      </c>
      <c r="CH206" s="79">
        <v>0.15736111111111112</v>
      </c>
      <c r="CI206" s="79">
        <v>0.1187962962962963</v>
      </c>
      <c r="CJ206">
        <v>71</v>
      </c>
      <c r="CK206">
        <v>106</v>
      </c>
      <c r="CL206">
        <v>24</v>
      </c>
      <c r="CM206">
        <v>1.8333333329999999</v>
      </c>
      <c r="CN206">
        <v>31384</v>
      </c>
      <c r="CO206" s="1">
        <v>0.33800000000000002</v>
      </c>
      <c r="CP206">
        <v>2</v>
      </c>
      <c r="CQ206" s="1">
        <v>8.3299999999999999E-2</v>
      </c>
      <c r="CR206">
        <v>2618</v>
      </c>
      <c r="CS206">
        <v>1309</v>
      </c>
      <c r="CT206">
        <v>1034</v>
      </c>
      <c r="CU206" s="1">
        <v>0.39500000000000002</v>
      </c>
      <c r="CV206" s="1"/>
      <c r="CW206">
        <v>60</v>
      </c>
      <c r="CX206">
        <v>1034</v>
      </c>
    </row>
    <row r="207" spans="75:102" x14ac:dyDescent="0.25">
      <c r="BW207" t="s">
        <v>639</v>
      </c>
      <c r="BX207" t="s">
        <v>2</v>
      </c>
      <c r="BY207" t="s">
        <v>76</v>
      </c>
      <c r="BZ207" s="56">
        <v>46176</v>
      </c>
      <c r="CA207">
        <v>1</v>
      </c>
      <c r="CB207">
        <v>1</v>
      </c>
      <c r="CC207">
        <v>1</v>
      </c>
      <c r="CF207" s="79">
        <v>1.1817129629629629E-2</v>
      </c>
      <c r="CG207" s="79">
        <v>1.1817129629629629E-2</v>
      </c>
      <c r="CH207" s="79">
        <v>0.27979166666666666</v>
      </c>
      <c r="CI207" s="79">
        <v>8.7974537037037032E-2</v>
      </c>
      <c r="CJ207">
        <v>136</v>
      </c>
      <c r="CK207">
        <v>183</v>
      </c>
      <c r="CL207">
        <v>30</v>
      </c>
      <c r="CM207">
        <v>1.7</v>
      </c>
      <c r="CN207">
        <v>39018</v>
      </c>
      <c r="CO207" s="1">
        <v>0.22059999999999999</v>
      </c>
      <c r="CP207">
        <v>1</v>
      </c>
      <c r="CQ207" s="1">
        <v>3.3300000000000003E-2</v>
      </c>
      <c r="CR207">
        <v>483</v>
      </c>
      <c r="CS207">
        <v>483</v>
      </c>
      <c r="CU207" s="1"/>
      <c r="CV207" s="1"/>
      <c r="CW207">
        <v>76</v>
      </c>
    </row>
    <row r="208" spans="75:102" x14ac:dyDescent="0.25">
      <c r="BW208" t="s">
        <v>639</v>
      </c>
      <c r="BX208" t="s">
        <v>6</v>
      </c>
      <c r="BY208" t="s">
        <v>105</v>
      </c>
      <c r="BZ208" s="56">
        <v>46176</v>
      </c>
      <c r="CA208">
        <v>1</v>
      </c>
      <c r="CB208">
        <v>1</v>
      </c>
      <c r="CC208">
        <v>1</v>
      </c>
      <c r="CF208" s="79">
        <v>1.6516203703703703E-2</v>
      </c>
      <c r="CG208" s="79">
        <v>1.6516203703703703E-2</v>
      </c>
      <c r="CH208" s="79">
        <v>0.25628472222222221</v>
      </c>
      <c r="CI208" s="79">
        <v>9.0509259259259262E-2</v>
      </c>
      <c r="CJ208">
        <v>105</v>
      </c>
      <c r="CK208">
        <v>186</v>
      </c>
      <c r="CL208">
        <v>15</v>
      </c>
      <c r="CM208">
        <v>2.1333333329999999</v>
      </c>
      <c r="CN208">
        <v>10812</v>
      </c>
      <c r="CO208" s="1">
        <v>0.1429</v>
      </c>
      <c r="CP208">
        <v>1</v>
      </c>
      <c r="CQ208" s="1">
        <v>6.6699999999999995E-2</v>
      </c>
      <c r="CR208">
        <v>3500</v>
      </c>
      <c r="CS208">
        <v>3500</v>
      </c>
      <c r="CU208" s="1"/>
      <c r="CV208" s="1"/>
      <c r="CW208">
        <v>76</v>
      </c>
    </row>
    <row r="209" spans="75:102" x14ac:dyDescent="0.25">
      <c r="BW209" t="s">
        <v>639</v>
      </c>
      <c r="BX209" t="s">
        <v>6</v>
      </c>
      <c r="BY209" t="s">
        <v>105</v>
      </c>
      <c r="BZ209" s="56">
        <v>46178</v>
      </c>
      <c r="CA209">
        <v>1</v>
      </c>
      <c r="CB209">
        <v>1</v>
      </c>
      <c r="CF209" s="79">
        <v>3.5300925925925925E-3</v>
      </c>
      <c r="CG209" s="79">
        <v>3.5300925925925925E-3</v>
      </c>
      <c r="CH209" s="79">
        <v>0.10413194444444444</v>
      </c>
      <c r="CI209" s="79">
        <v>7.3749999999999996E-2</v>
      </c>
      <c r="CJ209">
        <v>14</v>
      </c>
      <c r="CK209">
        <v>34</v>
      </c>
      <c r="CL209">
        <v>5</v>
      </c>
      <c r="CM209">
        <v>1.2</v>
      </c>
      <c r="CN209">
        <v>77710</v>
      </c>
      <c r="CO209" s="1">
        <v>0.35709999999999997</v>
      </c>
      <c r="CQ209" s="1"/>
      <c r="CU209" s="1"/>
      <c r="CV209" s="1"/>
      <c r="CW209">
        <v>92</v>
      </c>
    </row>
    <row r="210" spans="75:102" x14ac:dyDescent="0.25">
      <c r="BW210" t="s">
        <v>639</v>
      </c>
      <c r="BX210" t="s">
        <v>6</v>
      </c>
      <c r="BY210" t="s">
        <v>38</v>
      </c>
      <c r="BZ210" s="56">
        <v>46174</v>
      </c>
      <c r="CA210">
        <v>1</v>
      </c>
      <c r="CB210">
        <v>1</v>
      </c>
      <c r="CF210" s="79">
        <v>8.2175925925925927E-4</v>
      </c>
      <c r="CG210" s="79">
        <v>8.2175925925925927E-4</v>
      </c>
      <c r="CH210" s="79">
        <v>0.19222222222222221</v>
      </c>
      <c r="CI210" s="79">
        <v>0.11018518518518519</v>
      </c>
      <c r="CJ210">
        <v>92</v>
      </c>
      <c r="CK210">
        <v>127</v>
      </c>
      <c r="CL210">
        <v>31</v>
      </c>
      <c r="CM210">
        <v>1.548387097</v>
      </c>
      <c r="CN210">
        <v>15328</v>
      </c>
      <c r="CO210" s="1">
        <v>0.33700000000000002</v>
      </c>
      <c r="CP210">
        <v>8</v>
      </c>
      <c r="CQ210" s="1">
        <v>0.2581</v>
      </c>
      <c r="CR210">
        <v>4160</v>
      </c>
      <c r="CS210">
        <v>520</v>
      </c>
      <c r="CU210" s="1"/>
      <c r="CV210" s="1"/>
      <c r="CW210">
        <v>52</v>
      </c>
    </row>
    <row r="211" spans="75:102" x14ac:dyDescent="0.25">
      <c r="BW211" t="s">
        <v>639</v>
      </c>
      <c r="BX211" t="s">
        <v>7</v>
      </c>
      <c r="BY211" t="s">
        <v>600</v>
      </c>
      <c r="BZ211" s="56">
        <v>46174</v>
      </c>
      <c r="CA211">
        <v>1</v>
      </c>
      <c r="CB211">
        <v>1</v>
      </c>
      <c r="CC211">
        <v>1</v>
      </c>
      <c r="CF211" s="79">
        <v>4.7685185185185183E-3</v>
      </c>
      <c r="CG211" s="79">
        <v>4.7685185185185183E-3</v>
      </c>
      <c r="CH211" s="79">
        <v>0.23247685185185185</v>
      </c>
      <c r="CI211" s="79">
        <v>8.9687500000000003E-2</v>
      </c>
      <c r="CJ211">
        <v>108</v>
      </c>
      <c r="CK211">
        <v>182</v>
      </c>
      <c r="CL211">
        <v>37</v>
      </c>
      <c r="CM211">
        <v>1.7297297300000001</v>
      </c>
      <c r="CN211">
        <v>8840</v>
      </c>
      <c r="CO211" s="1">
        <v>0.34260000000000002</v>
      </c>
      <c r="CP211">
        <v>1</v>
      </c>
      <c r="CQ211" s="1">
        <v>2.7E-2</v>
      </c>
      <c r="CR211">
        <v>750</v>
      </c>
      <c r="CS211">
        <v>750</v>
      </c>
      <c r="CT211">
        <v>750</v>
      </c>
      <c r="CU211" s="1">
        <v>1</v>
      </c>
      <c r="CV211" s="1">
        <v>0.19089999999999999</v>
      </c>
      <c r="CW211">
        <v>76</v>
      </c>
      <c r="CX211">
        <v>750</v>
      </c>
    </row>
    <row r="212" spans="75:102" x14ac:dyDescent="0.25">
      <c r="BW212" t="s">
        <v>639</v>
      </c>
      <c r="BX212" t="s">
        <v>7</v>
      </c>
      <c r="BY212" t="s">
        <v>51</v>
      </c>
      <c r="BZ212" s="56">
        <v>46174</v>
      </c>
      <c r="CA212">
        <v>1</v>
      </c>
      <c r="CB212">
        <v>1</v>
      </c>
      <c r="CC212">
        <v>1</v>
      </c>
      <c r="CF212" s="79">
        <v>5.138888888888889E-3</v>
      </c>
      <c r="CG212" s="79">
        <v>5.138888888888889E-3</v>
      </c>
      <c r="CH212" s="79">
        <v>0.20576388888888889</v>
      </c>
      <c r="CI212" s="79">
        <v>9.4872685185185185E-2</v>
      </c>
      <c r="CJ212">
        <v>90</v>
      </c>
      <c r="CK212">
        <v>152</v>
      </c>
      <c r="CL212">
        <v>18</v>
      </c>
      <c r="CM212">
        <v>1.7777777779999999</v>
      </c>
      <c r="CN212">
        <v>6889</v>
      </c>
      <c r="CO212" s="1">
        <v>0.2</v>
      </c>
      <c r="CP212">
        <v>1</v>
      </c>
      <c r="CQ212" s="1">
        <v>5.5599999999999997E-2</v>
      </c>
      <c r="CR212">
        <v>100</v>
      </c>
      <c r="CS212">
        <v>100</v>
      </c>
      <c r="CT212">
        <v>100</v>
      </c>
      <c r="CU212" s="1">
        <v>1</v>
      </c>
      <c r="CV212" s="1">
        <v>0.30969999999999998</v>
      </c>
      <c r="CW212">
        <v>80</v>
      </c>
      <c r="CX212">
        <v>100</v>
      </c>
    </row>
    <row r="213" spans="75:102" x14ac:dyDescent="0.25">
      <c r="BW213" t="s">
        <v>639</v>
      </c>
      <c r="BX213" t="s">
        <v>7</v>
      </c>
      <c r="BY213" t="s">
        <v>49</v>
      </c>
      <c r="BZ213" s="56">
        <v>46175</v>
      </c>
      <c r="CA213">
        <v>1</v>
      </c>
      <c r="CB213">
        <v>1</v>
      </c>
      <c r="CC213">
        <v>1</v>
      </c>
      <c r="CF213" s="79">
        <v>5.8449074074074072E-3</v>
      </c>
      <c r="CG213" s="79">
        <v>5.8449074074074072E-3</v>
      </c>
      <c r="CH213" s="79">
        <v>0.22905092592592594</v>
      </c>
      <c r="CI213" s="79">
        <v>9.2673611111111109E-2</v>
      </c>
      <c r="CJ213">
        <v>77</v>
      </c>
      <c r="CK213">
        <v>113</v>
      </c>
      <c r="CL213">
        <v>16</v>
      </c>
      <c r="CM213">
        <v>1.5625</v>
      </c>
      <c r="CN213">
        <v>5795</v>
      </c>
      <c r="CO213" s="1">
        <v>0.20780000000000001</v>
      </c>
      <c r="CP213">
        <v>3</v>
      </c>
      <c r="CQ213" s="1">
        <v>0.1875</v>
      </c>
      <c r="CR213">
        <v>1100</v>
      </c>
      <c r="CS213">
        <v>367</v>
      </c>
      <c r="CU213" s="1"/>
      <c r="CV213" s="1"/>
      <c r="CW213">
        <v>76</v>
      </c>
    </row>
    <row r="214" spans="75:102" x14ac:dyDescent="0.25">
      <c r="BW214" t="s">
        <v>639</v>
      </c>
      <c r="BX214" t="s">
        <v>7</v>
      </c>
      <c r="BY214" t="s">
        <v>49</v>
      </c>
      <c r="BZ214" s="56">
        <v>46177</v>
      </c>
      <c r="CA214">
        <v>1</v>
      </c>
      <c r="CB214">
        <v>1</v>
      </c>
      <c r="CC214">
        <v>1</v>
      </c>
      <c r="CF214" s="79">
        <v>8.773148148148148E-3</v>
      </c>
      <c r="CG214" s="79">
        <v>8.773148148148148E-3</v>
      </c>
      <c r="CH214" s="79">
        <v>0.2442013888888889</v>
      </c>
      <c r="CI214" s="79">
        <v>7.6192129629629624E-2</v>
      </c>
      <c r="CJ214">
        <v>77</v>
      </c>
      <c r="CK214">
        <v>107</v>
      </c>
      <c r="CL214">
        <v>13</v>
      </c>
      <c r="CM214">
        <v>1.384615385</v>
      </c>
      <c r="CN214">
        <v>11396</v>
      </c>
      <c r="CO214" s="1">
        <v>0.16880000000000001</v>
      </c>
      <c r="CQ214" s="1"/>
      <c r="CU214" s="1"/>
      <c r="CV214" s="1"/>
      <c r="CW214">
        <v>62</v>
      </c>
    </row>
    <row r="215" spans="75:102" x14ac:dyDescent="0.25">
      <c r="BW215" t="s">
        <v>639</v>
      </c>
      <c r="BX215" t="s">
        <v>7</v>
      </c>
      <c r="BY215" t="s">
        <v>49</v>
      </c>
      <c r="BZ215" s="56">
        <v>46178</v>
      </c>
      <c r="CA215">
        <v>1</v>
      </c>
      <c r="CB215">
        <v>1</v>
      </c>
      <c r="CF215" s="79">
        <v>3.7037037037037038E-3</v>
      </c>
      <c r="CG215" s="79">
        <v>3.7037037037037038E-3</v>
      </c>
      <c r="CH215" s="79">
        <v>0.13876157407407408</v>
      </c>
      <c r="CI215" s="79">
        <v>4.6724537037037037E-2</v>
      </c>
      <c r="CJ215">
        <v>20</v>
      </c>
      <c r="CK215">
        <v>22</v>
      </c>
      <c r="CL215">
        <v>5</v>
      </c>
      <c r="CM215">
        <v>1</v>
      </c>
      <c r="CN215">
        <v>14966</v>
      </c>
      <c r="CO215" s="1">
        <v>0.25</v>
      </c>
      <c r="CQ215" s="1"/>
      <c r="CU215" s="1"/>
      <c r="CV215" s="1"/>
      <c r="CW215">
        <v>92</v>
      </c>
    </row>
    <row r="216" spans="75:102" x14ac:dyDescent="0.25">
      <c r="BW216" t="s">
        <v>639</v>
      </c>
      <c r="BX216" t="s">
        <v>7</v>
      </c>
      <c r="BY216" t="s">
        <v>599</v>
      </c>
      <c r="BZ216" s="56">
        <v>46174</v>
      </c>
      <c r="CA216">
        <v>1</v>
      </c>
      <c r="CB216">
        <v>1</v>
      </c>
      <c r="CC216">
        <v>1</v>
      </c>
      <c r="CF216" s="79">
        <v>6.9097222222222225E-3</v>
      </c>
      <c r="CG216" s="79">
        <v>6.9097222222222225E-3</v>
      </c>
      <c r="CH216" s="79">
        <v>0.25027777777777777</v>
      </c>
      <c r="CI216" s="79">
        <v>5.6099537037037038E-2</v>
      </c>
      <c r="CJ216">
        <v>125</v>
      </c>
      <c r="CK216">
        <v>151</v>
      </c>
      <c r="CL216">
        <v>25</v>
      </c>
      <c r="CM216">
        <v>1.56</v>
      </c>
      <c r="CN216">
        <v>5637</v>
      </c>
      <c r="CO216" s="1">
        <v>0.2</v>
      </c>
      <c r="CP216">
        <v>1</v>
      </c>
      <c r="CQ216" s="1">
        <v>0.04</v>
      </c>
      <c r="CR216">
        <v>225</v>
      </c>
      <c r="CS216">
        <v>225</v>
      </c>
      <c r="CU216" s="1"/>
      <c r="CV216" s="1"/>
      <c r="CW216">
        <v>62</v>
      </c>
    </row>
    <row r="217" spans="75:102" x14ac:dyDescent="0.25">
      <c r="BW217" t="s">
        <v>639</v>
      </c>
      <c r="BX217" t="s">
        <v>7</v>
      </c>
      <c r="BY217" t="s">
        <v>599</v>
      </c>
      <c r="BZ217" s="56">
        <v>46175</v>
      </c>
      <c r="CA217">
        <v>1</v>
      </c>
      <c r="CB217">
        <v>1</v>
      </c>
      <c r="CC217">
        <v>1</v>
      </c>
      <c r="CF217" s="79">
        <v>8.4027777777777781E-3</v>
      </c>
      <c r="CG217" s="79">
        <v>8.4027777777777781E-3</v>
      </c>
      <c r="CH217" s="79">
        <v>0.26438657407407407</v>
      </c>
      <c r="CI217" s="79">
        <v>9.3900462962962963E-2</v>
      </c>
      <c r="CJ217">
        <v>144</v>
      </c>
      <c r="CK217">
        <v>186</v>
      </c>
      <c r="CL217">
        <v>26</v>
      </c>
      <c r="CM217">
        <v>1.923076923</v>
      </c>
      <c r="CN217">
        <v>5784</v>
      </c>
      <c r="CO217" s="1">
        <v>0.18060000000000001</v>
      </c>
      <c r="CP217">
        <v>3</v>
      </c>
      <c r="CQ217" s="1">
        <v>0.1154</v>
      </c>
      <c r="CR217">
        <v>945</v>
      </c>
      <c r="CS217">
        <v>315</v>
      </c>
      <c r="CT217">
        <v>300</v>
      </c>
      <c r="CU217" s="1">
        <v>0.3175</v>
      </c>
      <c r="CV217" s="1">
        <v>0.16550000000000001</v>
      </c>
      <c r="CW217">
        <v>86</v>
      </c>
      <c r="CX217">
        <v>300</v>
      </c>
    </row>
    <row r="218" spans="75:102" x14ac:dyDescent="0.25">
      <c r="BW218" t="s">
        <v>639</v>
      </c>
      <c r="BX218" t="s">
        <v>7</v>
      </c>
      <c r="BY218" t="s">
        <v>37</v>
      </c>
      <c r="BZ218" s="56">
        <v>46174</v>
      </c>
      <c r="CA218">
        <v>1</v>
      </c>
      <c r="CB218">
        <v>1</v>
      </c>
      <c r="CC218">
        <v>1</v>
      </c>
      <c r="CF218" s="79">
        <v>8.6203703703703699E-2</v>
      </c>
      <c r="CG218" s="79">
        <v>8.6203703703703699E-2</v>
      </c>
      <c r="CH218" s="79">
        <v>0.18914351851851852</v>
      </c>
      <c r="CI218" s="79">
        <v>6.1087962962962962E-2</v>
      </c>
      <c r="CJ218">
        <v>85</v>
      </c>
      <c r="CK218">
        <v>116</v>
      </c>
      <c r="CL218">
        <v>25</v>
      </c>
      <c r="CM218">
        <v>1.96</v>
      </c>
      <c r="CN218">
        <v>4807</v>
      </c>
      <c r="CO218" s="1">
        <v>0.29409999999999997</v>
      </c>
      <c r="CP218">
        <v>2</v>
      </c>
      <c r="CQ218" s="1">
        <v>0.08</v>
      </c>
      <c r="CR218">
        <v>1450</v>
      </c>
      <c r="CS218">
        <v>725</v>
      </c>
      <c r="CT218">
        <v>225</v>
      </c>
      <c r="CU218" s="1">
        <v>0.1552</v>
      </c>
      <c r="CV218" s="1">
        <v>2.2800000000000001E-2</v>
      </c>
      <c r="CW218">
        <v>72</v>
      </c>
      <c r="CX218">
        <v>225</v>
      </c>
    </row>
    <row r="219" spans="75:102" x14ac:dyDescent="0.25">
      <c r="BW219" t="s">
        <v>639</v>
      </c>
      <c r="BX219" t="s">
        <v>7</v>
      </c>
      <c r="BY219" t="s">
        <v>37</v>
      </c>
      <c r="BZ219" s="56">
        <v>46175</v>
      </c>
      <c r="CA219">
        <v>1</v>
      </c>
      <c r="CB219">
        <v>1</v>
      </c>
      <c r="CC219">
        <v>1</v>
      </c>
      <c r="CF219" s="79">
        <v>1.3449074074074073E-2</v>
      </c>
      <c r="CG219" s="79">
        <v>1.3449074074074073E-2</v>
      </c>
      <c r="CH219" s="79">
        <v>0.22771990740740741</v>
      </c>
      <c r="CI219" s="79">
        <v>9.4004629629629632E-2</v>
      </c>
      <c r="CJ219">
        <v>95</v>
      </c>
      <c r="CK219">
        <v>164</v>
      </c>
      <c r="CL219">
        <v>50</v>
      </c>
      <c r="CM219">
        <v>1.84</v>
      </c>
      <c r="CN219">
        <v>10267</v>
      </c>
      <c r="CO219" s="1">
        <v>0.52629999999999999</v>
      </c>
      <c r="CP219">
        <v>3</v>
      </c>
      <c r="CQ219" s="1">
        <v>0.06</v>
      </c>
      <c r="CR219">
        <v>603</v>
      </c>
      <c r="CS219">
        <v>201</v>
      </c>
      <c r="CT219">
        <v>353</v>
      </c>
      <c r="CU219" s="1">
        <v>0.58540000000000003</v>
      </c>
      <c r="CV219" s="1">
        <v>0.50529999999999997</v>
      </c>
      <c r="CW219">
        <v>80</v>
      </c>
      <c r="CX219">
        <v>177</v>
      </c>
    </row>
    <row r="220" spans="75:102" x14ac:dyDescent="0.25">
      <c r="BW220" t="s">
        <v>639</v>
      </c>
      <c r="BX220" t="s">
        <v>7</v>
      </c>
      <c r="BY220" t="s">
        <v>37</v>
      </c>
      <c r="BZ220" s="56">
        <v>46177</v>
      </c>
      <c r="CA220">
        <v>1</v>
      </c>
      <c r="CB220">
        <v>1</v>
      </c>
      <c r="CC220">
        <v>1</v>
      </c>
      <c r="CF220" s="79">
        <v>8.1481481481481474E-3</v>
      </c>
      <c r="CG220" s="79">
        <v>8.1481481481481474E-3</v>
      </c>
      <c r="CH220" s="79">
        <v>0.25874999999999998</v>
      </c>
      <c r="CI220" s="79">
        <v>7.4849537037037034E-2</v>
      </c>
      <c r="CJ220">
        <v>84</v>
      </c>
      <c r="CK220">
        <v>130</v>
      </c>
      <c r="CL220">
        <v>30</v>
      </c>
      <c r="CM220">
        <v>1.6333333329999999</v>
      </c>
      <c r="CN220">
        <v>7721</v>
      </c>
      <c r="CO220" s="1">
        <v>0.35709999999999997</v>
      </c>
      <c r="CP220">
        <v>3</v>
      </c>
      <c r="CQ220" s="1">
        <v>0.1</v>
      </c>
      <c r="CR220">
        <v>866</v>
      </c>
      <c r="CS220">
        <v>289</v>
      </c>
      <c r="CU220" s="1"/>
      <c r="CV220" s="1"/>
      <c r="CW220">
        <v>84</v>
      </c>
    </row>
    <row r="221" spans="75:102" x14ac:dyDescent="0.25">
      <c r="BW221" t="s">
        <v>639</v>
      </c>
      <c r="BX221" t="s">
        <v>7</v>
      </c>
      <c r="BY221" t="s">
        <v>549</v>
      </c>
      <c r="BZ221" s="56">
        <v>46175</v>
      </c>
      <c r="CA221">
        <v>1</v>
      </c>
      <c r="CB221">
        <v>1</v>
      </c>
      <c r="CC221">
        <v>1</v>
      </c>
      <c r="CF221" s="79">
        <v>1.5671296296296298E-2</v>
      </c>
      <c r="CG221" s="79">
        <v>1.5671296296296298E-2</v>
      </c>
      <c r="CH221" s="79">
        <v>0.22630787037037037</v>
      </c>
      <c r="CI221" s="79">
        <v>0.11070601851851852</v>
      </c>
      <c r="CJ221">
        <v>154</v>
      </c>
      <c r="CK221">
        <v>258</v>
      </c>
      <c r="CL221">
        <v>54</v>
      </c>
      <c r="CM221">
        <v>1.8703703700000001</v>
      </c>
      <c r="CN221">
        <v>6624</v>
      </c>
      <c r="CO221" s="1">
        <v>0.35060000000000002</v>
      </c>
      <c r="CP221">
        <v>3</v>
      </c>
      <c r="CQ221" s="1">
        <v>5.5599999999999997E-2</v>
      </c>
      <c r="CR221">
        <v>462</v>
      </c>
      <c r="CS221">
        <v>154</v>
      </c>
      <c r="CT221">
        <v>250</v>
      </c>
      <c r="CU221" s="1">
        <v>0.54110000000000003</v>
      </c>
      <c r="CV221" s="1">
        <v>0.19939999999999999</v>
      </c>
      <c r="CW221">
        <v>66</v>
      </c>
      <c r="CX221">
        <v>125</v>
      </c>
    </row>
    <row r="222" spans="75:102" x14ac:dyDescent="0.25">
      <c r="BW222" t="s">
        <v>639</v>
      </c>
      <c r="BX222" t="s">
        <v>7</v>
      </c>
      <c r="BY222" t="s">
        <v>77</v>
      </c>
      <c r="BZ222" s="56">
        <v>46174</v>
      </c>
      <c r="CA222">
        <v>1</v>
      </c>
      <c r="CB222">
        <v>1</v>
      </c>
      <c r="CC222">
        <v>1</v>
      </c>
      <c r="CF222" s="79">
        <v>2.8969907407407406E-2</v>
      </c>
      <c r="CG222" s="79">
        <v>2.8969907407407406E-2</v>
      </c>
      <c r="CH222" s="79">
        <v>0.16260416666666666</v>
      </c>
      <c r="CI222" s="79">
        <v>9.7141203703703702E-2</v>
      </c>
      <c r="CJ222">
        <v>116</v>
      </c>
      <c r="CK222">
        <v>168</v>
      </c>
      <c r="CL222">
        <v>37</v>
      </c>
      <c r="CM222">
        <v>1.8648648649999999</v>
      </c>
      <c r="CN222">
        <v>6006</v>
      </c>
      <c r="CO222" s="1">
        <v>0.31900000000000001</v>
      </c>
      <c r="CQ222" s="1"/>
      <c r="CU222" s="1"/>
      <c r="CV222" s="1"/>
      <c r="CW222">
        <v>54</v>
      </c>
    </row>
    <row r="223" spans="75:102" x14ac:dyDescent="0.25">
      <c r="BW223" t="s">
        <v>639</v>
      </c>
      <c r="BX223" t="s">
        <v>7</v>
      </c>
      <c r="BY223" t="s">
        <v>77</v>
      </c>
      <c r="BZ223" s="56">
        <v>46177</v>
      </c>
      <c r="CA223">
        <v>1</v>
      </c>
      <c r="CB223">
        <v>1</v>
      </c>
      <c r="CC223">
        <v>1</v>
      </c>
      <c r="CF223" s="79">
        <v>7.3379629629629628E-3</v>
      </c>
      <c r="CG223" s="79">
        <v>7.3379629629629628E-3</v>
      </c>
      <c r="CH223" s="79">
        <v>0.25892361111111112</v>
      </c>
      <c r="CI223" s="79">
        <v>6.6006944444444438E-2</v>
      </c>
      <c r="CJ223">
        <v>121</v>
      </c>
      <c r="CK223">
        <v>193</v>
      </c>
      <c r="CL223">
        <v>58</v>
      </c>
      <c r="CM223">
        <v>1.8103448280000001</v>
      </c>
      <c r="CN223">
        <v>5850</v>
      </c>
      <c r="CO223" s="1">
        <v>0.4793</v>
      </c>
      <c r="CP223">
        <v>3</v>
      </c>
      <c r="CQ223" s="1">
        <v>5.1700000000000003E-2</v>
      </c>
      <c r="CR223">
        <v>2645</v>
      </c>
      <c r="CS223">
        <v>882</v>
      </c>
      <c r="CU223" s="1"/>
      <c r="CV223" s="1"/>
      <c r="CW223">
        <v>82</v>
      </c>
    </row>
    <row r="224" spans="75:102" x14ac:dyDescent="0.25">
      <c r="BW224" t="s">
        <v>639</v>
      </c>
      <c r="BX224" t="s">
        <v>7</v>
      </c>
      <c r="BY224" t="s">
        <v>630</v>
      </c>
      <c r="BZ224" s="56">
        <v>46175</v>
      </c>
      <c r="CA224">
        <v>1</v>
      </c>
      <c r="CB224">
        <v>1</v>
      </c>
      <c r="CC224">
        <v>1</v>
      </c>
      <c r="CF224" s="79">
        <v>0.21697916666666667</v>
      </c>
      <c r="CG224" s="79">
        <v>0.21697916666666667</v>
      </c>
      <c r="CH224" s="79">
        <v>3.3148148148148149E-2</v>
      </c>
      <c r="CI224" s="79">
        <v>0</v>
      </c>
      <c r="CJ224">
        <v>22</v>
      </c>
      <c r="CK224">
        <v>32</v>
      </c>
      <c r="CL224">
        <v>10</v>
      </c>
      <c r="CM224">
        <v>2</v>
      </c>
      <c r="CN224">
        <v>2193</v>
      </c>
      <c r="CO224" s="1">
        <v>0.45450000000000002</v>
      </c>
      <c r="CQ224" s="1"/>
      <c r="CU224" s="1"/>
      <c r="CV224" s="1"/>
      <c r="CW224">
        <v>44</v>
      </c>
    </row>
    <row r="225" spans="75:102" x14ac:dyDescent="0.25">
      <c r="BW225" t="s">
        <v>639</v>
      </c>
      <c r="BX225" t="s">
        <v>7</v>
      </c>
      <c r="BY225" t="s">
        <v>630</v>
      </c>
      <c r="BZ225" s="56">
        <v>46176</v>
      </c>
      <c r="CA225">
        <v>1</v>
      </c>
      <c r="CB225">
        <v>1</v>
      </c>
      <c r="CC225">
        <v>1</v>
      </c>
      <c r="CF225" s="79">
        <v>1.0532407407407407E-2</v>
      </c>
      <c r="CG225" s="79">
        <v>1.0532407407407407E-2</v>
      </c>
      <c r="CH225" s="79">
        <v>0.31082175925925926</v>
      </c>
      <c r="CI225" s="79">
        <v>7.3564814814814819E-2</v>
      </c>
      <c r="CJ225">
        <v>147</v>
      </c>
      <c r="CK225">
        <v>179</v>
      </c>
      <c r="CL225">
        <v>37</v>
      </c>
      <c r="CM225">
        <v>1.6216216219999999</v>
      </c>
      <c r="CN225">
        <v>6795</v>
      </c>
      <c r="CO225" s="1">
        <v>0.25169999999999998</v>
      </c>
      <c r="CQ225" s="1"/>
      <c r="CU225" s="1"/>
      <c r="CV225" s="1"/>
      <c r="CW225">
        <v>40</v>
      </c>
    </row>
    <row r="226" spans="75:102" x14ac:dyDescent="0.25">
      <c r="BW226" t="s">
        <v>639</v>
      </c>
      <c r="BX226" t="s">
        <v>7</v>
      </c>
      <c r="BY226" t="s">
        <v>630</v>
      </c>
      <c r="BZ226" s="56">
        <v>46177</v>
      </c>
      <c r="CA226">
        <v>1</v>
      </c>
      <c r="CB226">
        <v>1</v>
      </c>
      <c r="CC226">
        <v>1</v>
      </c>
      <c r="CF226" s="79">
        <v>1.2152777777777778E-2</v>
      </c>
      <c r="CG226" s="79">
        <v>1.2152777777777778E-2</v>
      </c>
      <c r="CH226" s="79">
        <v>0.23320601851851852</v>
      </c>
      <c r="CI226" s="79">
        <v>7.7384259259259264E-2</v>
      </c>
      <c r="CJ226">
        <v>95</v>
      </c>
      <c r="CK226">
        <v>126</v>
      </c>
      <c r="CL226">
        <v>36</v>
      </c>
      <c r="CM226">
        <v>1.6666666670000001</v>
      </c>
      <c r="CN226">
        <v>7162</v>
      </c>
      <c r="CO226" s="1">
        <v>0.37890000000000001</v>
      </c>
      <c r="CP226">
        <v>1</v>
      </c>
      <c r="CQ226" s="1">
        <v>2.7799999999999998E-2</v>
      </c>
      <c r="CR226">
        <v>160</v>
      </c>
      <c r="CS226">
        <v>160</v>
      </c>
      <c r="CU226" s="1"/>
      <c r="CV226" s="1"/>
      <c r="CW226">
        <v>70</v>
      </c>
    </row>
    <row r="227" spans="75:102" x14ac:dyDescent="0.25">
      <c r="BW227" t="s">
        <v>639</v>
      </c>
      <c r="BX227" t="s">
        <v>7</v>
      </c>
      <c r="BY227" t="s">
        <v>50</v>
      </c>
      <c r="BZ227" s="56">
        <v>46174</v>
      </c>
      <c r="CA227">
        <v>1</v>
      </c>
      <c r="CB227">
        <v>1</v>
      </c>
      <c r="CC227">
        <v>1</v>
      </c>
      <c r="CF227" s="79">
        <v>3.5173611111111114E-2</v>
      </c>
      <c r="CG227" s="79">
        <v>3.5173611111111114E-2</v>
      </c>
      <c r="CH227" s="79">
        <v>0.19987268518518519</v>
      </c>
      <c r="CI227" s="79">
        <v>7.6030092592592594E-2</v>
      </c>
      <c r="CJ227">
        <v>95</v>
      </c>
      <c r="CK227">
        <v>148</v>
      </c>
      <c r="CL227">
        <v>10</v>
      </c>
      <c r="CM227">
        <v>2.2999999999999998</v>
      </c>
      <c r="CN227">
        <v>8799</v>
      </c>
      <c r="CO227" s="1">
        <v>0.1053</v>
      </c>
      <c r="CP227">
        <v>2</v>
      </c>
      <c r="CQ227" s="1">
        <v>0.2</v>
      </c>
      <c r="CR227">
        <v>1050</v>
      </c>
      <c r="CS227">
        <v>525</v>
      </c>
      <c r="CU227" s="1"/>
      <c r="CV227" s="1"/>
      <c r="CW227">
        <v>76</v>
      </c>
    </row>
    <row r="228" spans="75:102" x14ac:dyDescent="0.25">
      <c r="BW228" t="s">
        <v>639</v>
      </c>
      <c r="BX228" t="s">
        <v>7</v>
      </c>
      <c r="BY228" t="s">
        <v>50</v>
      </c>
      <c r="BZ228" s="56">
        <v>46175</v>
      </c>
      <c r="CA228">
        <v>1</v>
      </c>
      <c r="CB228">
        <v>1</v>
      </c>
      <c r="CE228">
        <v>1</v>
      </c>
      <c r="CF228" s="79">
        <v>0</v>
      </c>
      <c r="CG228" s="79">
        <v>0</v>
      </c>
      <c r="CH228" s="79">
        <v>0</v>
      </c>
      <c r="CI228" s="79">
        <v>0</v>
      </c>
      <c r="CO228" s="1"/>
      <c r="CQ228" s="1"/>
      <c r="CU228" s="1"/>
      <c r="CV228" s="1"/>
      <c r="CW228">
        <v>44</v>
      </c>
    </row>
    <row r="229" spans="75:102" x14ac:dyDescent="0.25">
      <c r="BW229" t="s">
        <v>639</v>
      </c>
      <c r="BX229" t="s">
        <v>7</v>
      </c>
      <c r="BY229" t="s">
        <v>50</v>
      </c>
      <c r="BZ229" s="56">
        <v>46178</v>
      </c>
      <c r="CA229">
        <v>1</v>
      </c>
      <c r="CB229">
        <v>1</v>
      </c>
      <c r="CC229">
        <v>1</v>
      </c>
      <c r="CF229" s="79">
        <v>1.9282407407407408E-2</v>
      </c>
      <c r="CG229" s="79">
        <v>1.9282407407407408E-2</v>
      </c>
      <c r="CH229" s="79">
        <v>0.11964120370370371</v>
      </c>
      <c r="CI229" s="79">
        <v>5.0185185185185187E-2</v>
      </c>
      <c r="CJ229">
        <v>60</v>
      </c>
      <c r="CK229">
        <v>63</v>
      </c>
      <c r="CL229">
        <v>8</v>
      </c>
      <c r="CM229">
        <v>1</v>
      </c>
      <c r="CN229">
        <v>3471</v>
      </c>
      <c r="CO229" s="1">
        <v>0.1333</v>
      </c>
      <c r="CQ229" s="1"/>
      <c r="CU229" s="1"/>
      <c r="CV229" s="1"/>
      <c r="CW229">
        <v>92</v>
      </c>
    </row>
    <row r="230" spans="75:102" x14ac:dyDescent="0.25">
      <c r="BW230" t="s">
        <v>639</v>
      </c>
      <c r="BX230" t="s">
        <v>7</v>
      </c>
      <c r="BY230" t="s">
        <v>73</v>
      </c>
      <c r="BZ230" s="56">
        <v>46174</v>
      </c>
      <c r="CA230">
        <v>1</v>
      </c>
      <c r="CB230">
        <v>1</v>
      </c>
      <c r="CC230">
        <v>1</v>
      </c>
      <c r="CF230" s="79">
        <v>1.9293981481481481E-2</v>
      </c>
      <c r="CG230" s="79">
        <v>1.9293981481481481E-2</v>
      </c>
      <c r="CH230" s="79">
        <v>0.22399305555555554</v>
      </c>
      <c r="CI230" s="79">
        <v>0.10674768518518518</v>
      </c>
      <c r="CJ230">
        <v>143</v>
      </c>
      <c r="CK230">
        <v>188</v>
      </c>
      <c r="CL230">
        <v>13</v>
      </c>
      <c r="CM230">
        <v>1.692307692</v>
      </c>
      <c r="CN230">
        <v>6232</v>
      </c>
      <c r="CO230" s="1">
        <v>9.0899999999999995E-2</v>
      </c>
      <c r="CQ230" s="1"/>
      <c r="CU230" s="1"/>
      <c r="CV230" s="1"/>
      <c r="CW230">
        <v>54</v>
      </c>
    </row>
    <row r="231" spans="75:102" x14ac:dyDescent="0.25">
      <c r="BW231" t="s">
        <v>639</v>
      </c>
      <c r="BX231" t="s">
        <v>7</v>
      </c>
      <c r="BY231" t="s">
        <v>73</v>
      </c>
      <c r="BZ231" s="56">
        <v>46175</v>
      </c>
      <c r="CA231">
        <v>1</v>
      </c>
      <c r="CB231">
        <v>1</v>
      </c>
      <c r="CC231">
        <v>1</v>
      </c>
      <c r="CF231" s="79">
        <v>1.2025462962962963E-2</v>
      </c>
      <c r="CG231" s="79">
        <v>1.2025462962962963E-2</v>
      </c>
      <c r="CH231" s="79">
        <v>0.2170138888888889</v>
      </c>
      <c r="CI231" s="79">
        <v>0.12670138888888888</v>
      </c>
      <c r="CJ231">
        <v>128</v>
      </c>
      <c r="CK231">
        <v>184</v>
      </c>
      <c r="CL231">
        <v>29</v>
      </c>
      <c r="CM231">
        <v>1.448275862</v>
      </c>
      <c r="CN231">
        <v>5553</v>
      </c>
      <c r="CO231" s="1">
        <v>0.2266</v>
      </c>
      <c r="CP231">
        <v>1</v>
      </c>
      <c r="CQ231" s="1">
        <v>3.4500000000000003E-2</v>
      </c>
      <c r="CR231">
        <v>263</v>
      </c>
      <c r="CS231">
        <v>263</v>
      </c>
      <c r="CU231" s="1"/>
      <c r="CV231" s="1"/>
      <c r="CW231">
        <v>48</v>
      </c>
    </row>
    <row r="232" spans="75:102" x14ac:dyDescent="0.25">
      <c r="BW232" t="s">
        <v>639</v>
      </c>
      <c r="BX232" t="s">
        <v>7</v>
      </c>
      <c r="BY232" t="s">
        <v>73</v>
      </c>
      <c r="BZ232" s="56">
        <v>46177</v>
      </c>
      <c r="CA232">
        <v>1</v>
      </c>
      <c r="CB232">
        <v>1</v>
      </c>
      <c r="CC232">
        <v>1</v>
      </c>
      <c r="CF232" s="79">
        <v>1.3321759259259259E-2</v>
      </c>
      <c r="CG232" s="79">
        <v>1.3321759259259259E-2</v>
      </c>
      <c r="CH232" s="79">
        <v>0.23502314814814815</v>
      </c>
      <c r="CI232" s="79">
        <v>9.8148148148148151E-2</v>
      </c>
      <c r="CJ232">
        <v>148</v>
      </c>
      <c r="CK232">
        <v>202</v>
      </c>
      <c r="CL232">
        <v>18</v>
      </c>
      <c r="CM232">
        <v>1.4444444439999999</v>
      </c>
      <c r="CN232">
        <v>2616</v>
      </c>
      <c r="CO232" s="1">
        <v>0.1216</v>
      </c>
      <c r="CP232">
        <v>1</v>
      </c>
      <c r="CQ232" s="1">
        <v>5.5599999999999997E-2</v>
      </c>
      <c r="CR232">
        <v>220</v>
      </c>
      <c r="CS232">
        <v>220</v>
      </c>
      <c r="CU232" s="1"/>
      <c r="CV232" s="1"/>
      <c r="CW232">
        <v>76</v>
      </c>
    </row>
    <row r="233" spans="75:102" x14ac:dyDescent="0.25">
      <c r="BW233" t="s">
        <v>639</v>
      </c>
      <c r="BX233" t="s">
        <v>3</v>
      </c>
      <c r="BY233" t="s">
        <v>22</v>
      </c>
      <c r="BZ233" s="56">
        <v>46174</v>
      </c>
      <c r="CA233">
        <v>1</v>
      </c>
      <c r="CB233">
        <v>1</v>
      </c>
      <c r="CF233" s="79">
        <v>1.7708333333333332E-3</v>
      </c>
      <c r="CG233" s="79">
        <v>1.7708333333333332E-3</v>
      </c>
      <c r="CH233" s="79">
        <v>0.17866898148148147</v>
      </c>
      <c r="CI233" s="79">
        <v>2.9444444444444443E-2</v>
      </c>
      <c r="CJ233">
        <v>64</v>
      </c>
      <c r="CK233">
        <v>115</v>
      </c>
      <c r="CL233">
        <v>32</v>
      </c>
      <c r="CM233">
        <v>1.9375</v>
      </c>
      <c r="CN233">
        <v>29825</v>
      </c>
      <c r="CO233" s="1">
        <v>0.5</v>
      </c>
      <c r="CP233">
        <v>4</v>
      </c>
      <c r="CQ233" s="1">
        <v>0.125</v>
      </c>
      <c r="CR233">
        <v>2616</v>
      </c>
      <c r="CS233">
        <v>654</v>
      </c>
      <c r="CT233">
        <v>1400</v>
      </c>
      <c r="CU233" s="1">
        <v>0.53520000000000001</v>
      </c>
      <c r="CV233" s="1"/>
      <c r="CW233">
        <v>62</v>
      </c>
      <c r="CX233">
        <v>1400</v>
      </c>
    </row>
    <row r="234" spans="75:102" x14ac:dyDescent="0.25">
      <c r="BW234" t="s">
        <v>639</v>
      </c>
      <c r="BX234" t="s">
        <v>3</v>
      </c>
      <c r="BY234" t="s">
        <v>22</v>
      </c>
      <c r="BZ234" s="56">
        <v>46175</v>
      </c>
      <c r="CA234">
        <v>1</v>
      </c>
      <c r="CB234">
        <v>1</v>
      </c>
      <c r="CC234">
        <v>1</v>
      </c>
      <c r="CF234" s="79">
        <v>4.4791666666666669E-3</v>
      </c>
      <c r="CG234" s="79">
        <v>4.4791666666666669E-3</v>
      </c>
      <c r="CH234" s="79">
        <v>0.23304398148148148</v>
      </c>
      <c r="CI234" s="79">
        <v>9.4328703703703706E-2</v>
      </c>
      <c r="CJ234">
        <v>100</v>
      </c>
      <c r="CK234">
        <v>162</v>
      </c>
      <c r="CL234">
        <v>35</v>
      </c>
      <c r="CM234">
        <v>1.628571429</v>
      </c>
      <c r="CN234">
        <v>14612</v>
      </c>
      <c r="CO234" s="1">
        <v>0.35</v>
      </c>
      <c r="CP234">
        <v>2</v>
      </c>
      <c r="CQ234" s="1">
        <v>5.7099999999999998E-2</v>
      </c>
      <c r="CR234">
        <v>635</v>
      </c>
      <c r="CS234">
        <v>318</v>
      </c>
      <c r="CU234" s="1"/>
      <c r="CV234" s="1"/>
      <c r="CW234">
        <v>36</v>
      </c>
    </row>
    <row r="235" spans="75:102" x14ac:dyDescent="0.25">
      <c r="BW235" t="s">
        <v>639</v>
      </c>
      <c r="BX235" t="s">
        <v>3</v>
      </c>
      <c r="BY235" t="s">
        <v>22</v>
      </c>
      <c r="BZ235" s="56">
        <v>46176</v>
      </c>
      <c r="CA235">
        <v>1</v>
      </c>
      <c r="CB235">
        <v>1</v>
      </c>
      <c r="CC235">
        <v>1</v>
      </c>
      <c r="CF235" s="79">
        <v>2.4004629629629629E-2</v>
      </c>
      <c r="CG235" s="79">
        <v>2.4004629629629629E-2</v>
      </c>
      <c r="CH235" s="79">
        <v>0.23053240740740741</v>
      </c>
      <c r="CI235" s="79">
        <v>0.11354166666666667</v>
      </c>
      <c r="CJ235">
        <v>99</v>
      </c>
      <c r="CK235">
        <v>189</v>
      </c>
      <c r="CL235">
        <v>25</v>
      </c>
      <c r="CM235">
        <v>1.68</v>
      </c>
      <c r="CN235">
        <v>20611</v>
      </c>
      <c r="CO235" s="1">
        <v>0.2525</v>
      </c>
      <c r="CQ235" s="1"/>
      <c r="CU235" s="1"/>
      <c r="CV235" s="1"/>
      <c r="CW235">
        <v>50</v>
      </c>
    </row>
    <row r="236" spans="75:102" x14ac:dyDescent="0.25">
      <c r="BW236" t="s">
        <v>639</v>
      </c>
      <c r="BX236" t="s">
        <v>3</v>
      </c>
      <c r="BY236" t="s">
        <v>22</v>
      </c>
      <c r="BZ236" s="56">
        <v>46177</v>
      </c>
      <c r="CA236">
        <v>1</v>
      </c>
      <c r="CB236">
        <v>1</v>
      </c>
      <c r="CC236">
        <v>1</v>
      </c>
      <c r="CF236" s="79">
        <v>5.4629629629629629E-3</v>
      </c>
      <c r="CG236" s="79">
        <v>5.4629629629629629E-3</v>
      </c>
      <c r="CH236" s="79">
        <v>0.23981481481481481</v>
      </c>
      <c r="CI236" s="79">
        <v>8.8113425925925928E-2</v>
      </c>
      <c r="CJ236">
        <v>130</v>
      </c>
      <c r="CK236">
        <v>241</v>
      </c>
      <c r="CL236">
        <v>20</v>
      </c>
      <c r="CM236">
        <v>1.6</v>
      </c>
      <c r="CN236">
        <v>24660</v>
      </c>
      <c r="CO236" s="1">
        <v>0.15379999999999999</v>
      </c>
      <c r="CQ236" s="1"/>
      <c r="CU236" s="1"/>
      <c r="CV236" s="1"/>
      <c r="CW236">
        <v>78</v>
      </c>
    </row>
    <row r="237" spans="75:102" x14ac:dyDescent="0.25">
      <c r="BW237" t="s">
        <v>639</v>
      </c>
      <c r="BX237" t="s">
        <v>3</v>
      </c>
      <c r="BY237" t="s">
        <v>32</v>
      </c>
      <c r="BZ237" s="56">
        <v>46176</v>
      </c>
      <c r="CA237">
        <v>1</v>
      </c>
      <c r="CB237">
        <v>1</v>
      </c>
      <c r="CC237">
        <v>1</v>
      </c>
      <c r="CF237" s="79">
        <v>8.8773148148148153E-3</v>
      </c>
      <c r="CG237" s="79">
        <v>8.8773148148148153E-3</v>
      </c>
      <c r="CH237" s="79">
        <v>0.26887731481481481</v>
      </c>
      <c r="CI237" s="79">
        <v>8.9155092592592591E-2</v>
      </c>
      <c r="CJ237">
        <v>129</v>
      </c>
      <c r="CK237">
        <v>251</v>
      </c>
      <c r="CL237">
        <v>24</v>
      </c>
      <c r="CM237">
        <v>2.0416666669999999</v>
      </c>
      <c r="CN237">
        <v>25883</v>
      </c>
      <c r="CO237" s="1">
        <v>0.186</v>
      </c>
      <c r="CQ237" s="1"/>
      <c r="CU237" s="1"/>
      <c r="CV237" s="1"/>
      <c r="CW237">
        <v>50</v>
      </c>
    </row>
    <row r="238" spans="75:102" x14ac:dyDescent="0.25">
      <c r="BW238" t="s">
        <v>639</v>
      </c>
      <c r="BX238" t="s">
        <v>3</v>
      </c>
      <c r="BY238" t="s">
        <v>42</v>
      </c>
      <c r="BZ238" s="56">
        <v>46174</v>
      </c>
      <c r="CA238">
        <v>1</v>
      </c>
      <c r="CB238">
        <v>1</v>
      </c>
      <c r="CC238">
        <v>1</v>
      </c>
      <c r="CF238" s="79">
        <v>6.2152777777777779E-3</v>
      </c>
      <c r="CG238" s="79">
        <v>6.2152777777777779E-3</v>
      </c>
      <c r="CH238" s="79">
        <v>0.21657407407407409</v>
      </c>
      <c r="CI238" s="79">
        <v>0.10451388888888889</v>
      </c>
      <c r="CJ238">
        <v>100</v>
      </c>
      <c r="CK238">
        <v>171</v>
      </c>
      <c r="CL238">
        <v>43</v>
      </c>
      <c r="CM238">
        <v>1.651162791</v>
      </c>
      <c r="CN238">
        <v>34777</v>
      </c>
      <c r="CO238" s="1">
        <v>0.43</v>
      </c>
      <c r="CP238">
        <v>5</v>
      </c>
      <c r="CQ238" s="1">
        <v>0.1163</v>
      </c>
      <c r="CR238">
        <v>3871</v>
      </c>
      <c r="CS238">
        <v>774</v>
      </c>
      <c r="CU238" s="1"/>
      <c r="CV238" s="1"/>
      <c r="CW238">
        <v>54</v>
      </c>
    </row>
    <row r="239" spans="75:102" x14ac:dyDescent="0.25">
      <c r="BW239" t="s">
        <v>639</v>
      </c>
      <c r="BX239" t="s">
        <v>3</v>
      </c>
      <c r="BY239" t="s">
        <v>42</v>
      </c>
      <c r="BZ239" s="56">
        <v>46175</v>
      </c>
      <c r="CA239">
        <v>1</v>
      </c>
      <c r="CB239">
        <v>1</v>
      </c>
      <c r="CC239">
        <v>1</v>
      </c>
      <c r="CF239" s="79">
        <v>1.9560185185185184E-2</v>
      </c>
      <c r="CG239" s="79">
        <v>1.9560185185185184E-2</v>
      </c>
      <c r="CH239" s="79">
        <v>0.23357638888888888</v>
      </c>
      <c r="CI239" s="79">
        <v>8.216435185185185E-2</v>
      </c>
      <c r="CJ239">
        <v>99</v>
      </c>
      <c r="CK239">
        <v>171</v>
      </c>
      <c r="CL239">
        <v>43</v>
      </c>
      <c r="CM239">
        <v>1.7674418599999999</v>
      </c>
      <c r="CN239">
        <v>17854</v>
      </c>
      <c r="CO239" s="1">
        <v>0.43430000000000002</v>
      </c>
      <c r="CP239">
        <v>1</v>
      </c>
      <c r="CQ239" s="1">
        <v>2.3300000000000001E-2</v>
      </c>
      <c r="CR239">
        <v>15000</v>
      </c>
      <c r="CS239">
        <v>15000</v>
      </c>
      <c r="CT239">
        <v>15000</v>
      </c>
      <c r="CU239" s="1">
        <v>1</v>
      </c>
      <c r="CV239" s="1">
        <v>0.18260000000000001</v>
      </c>
      <c r="CW239">
        <v>68</v>
      </c>
      <c r="CX239">
        <v>15000</v>
      </c>
    </row>
    <row r="240" spans="75:102" x14ac:dyDescent="0.25">
      <c r="BW240" t="s">
        <v>639</v>
      </c>
      <c r="BX240" t="s">
        <v>3</v>
      </c>
      <c r="BY240" t="s">
        <v>42</v>
      </c>
      <c r="BZ240" s="56">
        <v>46176</v>
      </c>
      <c r="CA240">
        <v>1</v>
      </c>
      <c r="CB240">
        <v>1</v>
      </c>
      <c r="CC240">
        <v>1</v>
      </c>
      <c r="CF240" s="79">
        <v>2.5243055555555557E-2</v>
      </c>
      <c r="CG240" s="79">
        <v>2.5243055555555557E-2</v>
      </c>
      <c r="CH240" s="79">
        <v>0.27792824074074074</v>
      </c>
      <c r="CI240" s="79">
        <v>7.3819444444444438E-2</v>
      </c>
      <c r="CJ240">
        <v>125</v>
      </c>
      <c r="CK240">
        <v>213</v>
      </c>
      <c r="CL240">
        <v>30</v>
      </c>
      <c r="CM240">
        <v>1.6</v>
      </c>
      <c r="CN240">
        <v>27983</v>
      </c>
      <c r="CO240" s="1">
        <v>0.24</v>
      </c>
      <c r="CQ240" s="1"/>
      <c r="CU240" s="1"/>
      <c r="CV240" s="1"/>
      <c r="CW240">
        <v>50</v>
      </c>
    </row>
    <row r="241" spans="75:102" x14ac:dyDescent="0.25">
      <c r="BW241" t="s">
        <v>639</v>
      </c>
      <c r="BX241" t="s">
        <v>3</v>
      </c>
      <c r="BY241" t="s">
        <v>42</v>
      </c>
      <c r="BZ241" s="56">
        <v>46177</v>
      </c>
      <c r="CA241">
        <v>1</v>
      </c>
      <c r="CB241">
        <v>1</v>
      </c>
      <c r="CC241">
        <v>1</v>
      </c>
      <c r="CF241" s="79">
        <v>5.9490740740740745E-3</v>
      </c>
      <c r="CG241" s="79">
        <v>5.9490740740740745E-3</v>
      </c>
      <c r="CH241" s="79">
        <v>0.27440972222222221</v>
      </c>
      <c r="CI241" s="79">
        <v>6.5000000000000002E-2</v>
      </c>
      <c r="CJ241">
        <v>140</v>
      </c>
      <c r="CK241">
        <v>215</v>
      </c>
      <c r="CL241">
        <v>31</v>
      </c>
      <c r="CM241">
        <v>1.6451612900000001</v>
      </c>
      <c r="CN241">
        <v>30963</v>
      </c>
      <c r="CO241" s="1">
        <v>0.22140000000000001</v>
      </c>
      <c r="CQ241" s="1"/>
      <c r="CU241" s="1"/>
      <c r="CV241" s="1"/>
      <c r="CW241">
        <v>78</v>
      </c>
    </row>
    <row r="242" spans="75:102" x14ac:dyDescent="0.25">
      <c r="BW242" t="s">
        <v>639</v>
      </c>
      <c r="BX242" t="s">
        <v>3</v>
      </c>
      <c r="BY242" t="s">
        <v>96</v>
      </c>
      <c r="BZ242" s="56">
        <v>46176</v>
      </c>
      <c r="CA242">
        <v>1</v>
      </c>
      <c r="CB242">
        <v>1</v>
      </c>
      <c r="CC242">
        <v>1</v>
      </c>
      <c r="CF242" s="79">
        <v>8.9120370370370378E-3</v>
      </c>
      <c r="CG242" s="79">
        <v>8.9120370370370378E-3</v>
      </c>
      <c r="CH242" s="79">
        <v>0.28523148148148147</v>
      </c>
      <c r="CI242" s="79">
        <v>7.3645833333333327E-2</v>
      </c>
      <c r="CJ242">
        <v>107</v>
      </c>
      <c r="CK242">
        <v>196</v>
      </c>
      <c r="CL242">
        <v>25</v>
      </c>
      <c r="CM242">
        <v>2.12</v>
      </c>
      <c r="CN242">
        <v>18253</v>
      </c>
      <c r="CO242" s="1">
        <v>0.2336</v>
      </c>
      <c r="CP242">
        <v>1</v>
      </c>
      <c r="CQ242" s="1">
        <v>0.04</v>
      </c>
      <c r="CR242">
        <v>460</v>
      </c>
      <c r="CS242">
        <v>460</v>
      </c>
      <c r="CT242">
        <v>460</v>
      </c>
      <c r="CU242" s="1">
        <v>1</v>
      </c>
      <c r="CV242" s="1">
        <v>0.25219999999999998</v>
      </c>
      <c r="CW242">
        <v>78</v>
      </c>
      <c r="CX242">
        <v>460</v>
      </c>
    </row>
    <row r="243" spans="75:102" x14ac:dyDescent="0.25">
      <c r="BW243" t="s">
        <v>639</v>
      </c>
      <c r="BX243" t="s">
        <v>3</v>
      </c>
      <c r="BY243" t="s">
        <v>96</v>
      </c>
      <c r="BZ243" s="56">
        <v>46177</v>
      </c>
      <c r="CA243">
        <v>1</v>
      </c>
      <c r="CB243">
        <v>1</v>
      </c>
      <c r="CF243" s="79">
        <v>3.7847222222222223E-3</v>
      </c>
      <c r="CG243" s="79">
        <v>3.7847222222222223E-3</v>
      </c>
      <c r="CH243" s="79">
        <v>0.2835185185185185</v>
      </c>
      <c r="CI243" s="79">
        <v>6.3541666666666663E-2</v>
      </c>
      <c r="CJ243">
        <v>100</v>
      </c>
      <c r="CK243">
        <v>199</v>
      </c>
      <c r="CL243">
        <v>13</v>
      </c>
      <c r="CM243">
        <v>1.846153846</v>
      </c>
      <c r="CN243">
        <v>34604</v>
      </c>
      <c r="CO243" s="1">
        <v>0.13</v>
      </c>
      <c r="CP243">
        <v>1</v>
      </c>
      <c r="CQ243" s="1">
        <v>7.6899999999999996E-2</v>
      </c>
      <c r="CR243">
        <v>400</v>
      </c>
      <c r="CS243">
        <v>400</v>
      </c>
      <c r="CU243" s="1"/>
      <c r="CV243" s="1"/>
      <c r="CW243">
        <v>92</v>
      </c>
    </row>
    <row r="244" spans="75:102" x14ac:dyDescent="0.25">
      <c r="BW244" t="s">
        <v>639</v>
      </c>
      <c r="BX244" t="s">
        <v>3</v>
      </c>
      <c r="BY244" t="s">
        <v>68</v>
      </c>
      <c r="BZ244" s="56">
        <v>46175</v>
      </c>
      <c r="CA244">
        <v>1</v>
      </c>
      <c r="CB244">
        <v>1</v>
      </c>
      <c r="CC244">
        <v>1</v>
      </c>
      <c r="CF244" s="79">
        <v>7.7083333333333335E-3</v>
      </c>
      <c r="CG244" s="79">
        <v>7.7083333333333335E-3</v>
      </c>
      <c r="CH244" s="79">
        <v>0.23613425925925927</v>
      </c>
      <c r="CI244" s="79">
        <v>7.2465277777777781E-2</v>
      </c>
      <c r="CJ244">
        <v>74</v>
      </c>
      <c r="CK244">
        <v>165</v>
      </c>
      <c r="CL244">
        <v>17</v>
      </c>
      <c r="CM244">
        <v>1.8235294120000001</v>
      </c>
      <c r="CN244">
        <v>18992</v>
      </c>
      <c r="CO244" s="1">
        <v>0.22969999999999999</v>
      </c>
      <c r="CP244">
        <v>1</v>
      </c>
      <c r="CQ244" s="1">
        <v>5.8799999999999998E-2</v>
      </c>
      <c r="CR244">
        <v>1867</v>
      </c>
      <c r="CS244">
        <v>1867</v>
      </c>
      <c r="CU244" s="1"/>
      <c r="CV244" s="1"/>
      <c r="CW244">
        <v>48</v>
      </c>
    </row>
    <row r="245" spans="75:102" x14ac:dyDescent="0.25">
      <c r="BW245" t="s">
        <v>639</v>
      </c>
      <c r="BX245" t="s">
        <v>3</v>
      </c>
      <c r="BY245" t="s">
        <v>68</v>
      </c>
      <c r="BZ245" s="56">
        <v>46178</v>
      </c>
      <c r="CA245">
        <v>1</v>
      </c>
      <c r="CB245">
        <v>1</v>
      </c>
      <c r="CC245">
        <v>1</v>
      </c>
      <c r="CF245" s="79">
        <v>9.8379629629629633E-3</v>
      </c>
      <c r="CG245" s="79">
        <v>9.8379629629629633E-3</v>
      </c>
      <c r="CH245" s="79">
        <v>0.12562499999999999</v>
      </c>
      <c r="CI245" s="79">
        <v>4.7060185185185184E-2</v>
      </c>
      <c r="CJ245">
        <v>32</v>
      </c>
      <c r="CK245">
        <v>70</v>
      </c>
      <c r="CL245">
        <v>4</v>
      </c>
      <c r="CM245">
        <v>1</v>
      </c>
      <c r="CN245">
        <v>12562</v>
      </c>
      <c r="CO245" s="1">
        <v>0.125</v>
      </c>
      <c r="CQ245" s="1"/>
      <c r="CU245" s="1"/>
      <c r="CV245" s="1"/>
      <c r="CW245">
        <v>84</v>
      </c>
    </row>
    <row r="246" spans="75:102" x14ac:dyDescent="0.25">
      <c r="BW246" t="s">
        <v>639</v>
      </c>
      <c r="BX246" t="s">
        <v>3</v>
      </c>
      <c r="BY246" t="s">
        <v>79</v>
      </c>
      <c r="BZ246" s="56">
        <v>46174</v>
      </c>
      <c r="CA246">
        <v>1</v>
      </c>
      <c r="CB246">
        <v>1</v>
      </c>
      <c r="CC246">
        <v>1</v>
      </c>
      <c r="CF246" s="79">
        <v>1.3009259259259259E-2</v>
      </c>
      <c r="CG246" s="79">
        <v>1.3009259259259259E-2</v>
      </c>
      <c r="CH246" s="79">
        <v>0.10885416666666667</v>
      </c>
      <c r="CI246" s="79">
        <v>5.7175925925925929E-2</v>
      </c>
      <c r="CJ246">
        <v>60</v>
      </c>
      <c r="CK246">
        <v>129</v>
      </c>
      <c r="CL246">
        <v>25</v>
      </c>
      <c r="CM246">
        <v>2.04</v>
      </c>
      <c r="CN246">
        <v>18038</v>
      </c>
      <c r="CO246" s="1">
        <v>0.41670000000000001</v>
      </c>
      <c r="CP246">
        <v>8</v>
      </c>
      <c r="CQ246" s="1">
        <v>0.32</v>
      </c>
      <c r="CR246">
        <v>5039</v>
      </c>
      <c r="CS246">
        <v>630</v>
      </c>
      <c r="CU246" s="1"/>
      <c r="CV246" s="1"/>
      <c r="CW246">
        <v>74</v>
      </c>
    </row>
    <row r="247" spans="75:102" x14ac:dyDescent="0.25">
      <c r="BW247" t="s">
        <v>639</v>
      </c>
      <c r="BX247" t="s">
        <v>3</v>
      </c>
      <c r="BY247" t="s">
        <v>79</v>
      </c>
      <c r="BZ247" s="56">
        <v>46177</v>
      </c>
      <c r="CA247">
        <v>1</v>
      </c>
      <c r="CB247">
        <v>1</v>
      </c>
      <c r="CC247">
        <v>1</v>
      </c>
      <c r="CF247" s="79">
        <v>8.2754629629629636E-3</v>
      </c>
      <c r="CG247" s="79">
        <v>8.2754629629629636E-3</v>
      </c>
      <c r="CH247" s="79">
        <v>0.23835648148148147</v>
      </c>
      <c r="CI247" s="79">
        <v>4.175925925925926E-2</v>
      </c>
      <c r="CJ247">
        <v>88</v>
      </c>
      <c r="CK247">
        <v>207</v>
      </c>
      <c r="CL247">
        <v>11</v>
      </c>
      <c r="CM247">
        <v>1.5454545449999999</v>
      </c>
      <c r="CN247">
        <v>43982</v>
      </c>
      <c r="CO247" s="1">
        <v>0.125</v>
      </c>
      <c r="CQ247" s="1"/>
      <c r="CU247" s="1"/>
      <c r="CV247" s="1"/>
      <c r="CW247">
        <v>78</v>
      </c>
    </row>
  </sheetData>
  <phoneticPr fontId="2" type="noConversion"/>
  <conditionalFormatting sqref="E3:E55">
    <cfRule type="containsText" dxfId="1" priority="1" operator="containsText" text="kenneth">
      <formula>NOT(ISERROR(SEARCH("kenneth",E3)))</formula>
    </cfRule>
  </conditionalFormatting>
  <conditionalFormatting sqref="R9:R57">
    <cfRule type="duplicateValues" dxfId="0" priority="53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7"/>
  <sheetViews>
    <sheetView topLeftCell="A466" workbookViewId="0">
      <selection activeCell="A469" sqref="A469:D471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70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42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87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89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59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45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100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94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63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56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56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49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48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48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47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44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44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44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43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43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42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41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40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40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39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38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34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34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34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33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29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28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27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27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27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27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26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26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25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24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21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21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19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16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16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16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16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14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14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12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12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12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12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11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10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9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9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9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9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9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9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9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8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70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49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87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89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100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94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63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56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49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48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48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47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44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44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44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43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43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42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41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40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38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34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34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33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29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28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27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27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27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27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26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26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25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24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21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21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19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16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16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12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12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12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10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9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9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9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8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6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70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49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87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89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47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44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44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40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33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26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25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12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63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49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29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26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21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12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100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94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43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34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28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24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16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9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48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48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41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34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27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16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10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6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43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42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38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27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27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21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9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6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70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49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87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42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89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100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94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63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49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48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48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47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44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44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43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43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42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41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40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38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34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34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33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29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28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27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27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27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26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26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25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24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21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21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16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16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12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12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10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9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9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6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6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5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5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4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4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4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4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4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70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49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87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42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56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100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94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34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28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16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6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4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4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48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48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43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41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34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27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16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10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6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5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5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4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47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44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44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33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26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25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12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63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49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40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29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26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21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12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9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42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38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27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21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9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4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4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3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3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3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70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49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87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42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100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94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63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49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48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48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47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44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44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43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42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41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40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38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34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34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33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29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28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27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27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26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26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25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21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21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16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16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12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12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10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9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9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6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6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5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5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4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4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4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4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3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3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3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3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3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70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49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87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42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4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6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33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26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21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9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3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100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4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44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12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9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26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47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38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27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44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25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21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12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43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27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34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48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10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41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16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48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29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63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4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5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34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94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28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3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3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1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1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1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1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42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40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49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16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70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49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87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44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9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26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49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4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33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26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21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9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3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100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4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38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27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44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25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602</v>
      </c>
      <c r="F498" t="s">
        <v>575</v>
      </c>
      <c r="G498" s="56">
        <v>45511</v>
      </c>
      <c r="H498">
        <v>21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1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48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43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27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34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48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10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41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16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29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16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63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4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5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94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40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1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28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3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6">
        <v>46084</v>
      </c>
      <c r="H520">
        <v>2</v>
      </c>
      <c r="I520" t="s">
        <v>587</v>
      </c>
      <c r="J520" s="56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1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6">
        <v>46141</v>
      </c>
      <c r="H523">
        <v>1</v>
      </c>
      <c r="I523" t="s">
        <v>587</v>
      </c>
      <c r="J523" s="56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42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12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47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12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34</v>
      </c>
      <c r="I528" t="s">
        <v>500</v>
      </c>
      <c r="J528" s="56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6">
        <v>44022</v>
      </c>
      <c r="H529">
        <v>70</v>
      </c>
      <c r="I529" t="s">
        <v>209</v>
      </c>
      <c r="J529" s="56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6">
        <v>44673</v>
      </c>
      <c r="H530">
        <v>49</v>
      </c>
      <c r="I530" t="s">
        <v>159</v>
      </c>
      <c r="J530" s="56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6">
        <v>43506</v>
      </c>
      <c r="H531">
        <v>87</v>
      </c>
      <c r="I531" t="s">
        <v>209</v>
      </c>
      <c r="J531" s="56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6">
        <v>44109</v>
      </c>
      <c r="H532">
        <v>67</v>
      </c>
      <c r="I532" t="s">
        <v>159</v>
      </c>
      <c r="J532" s="56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6">
        <v>43805</v>
      </c>
      <c r="H533">
        <v>77</v>
      </c>
      <c r="I533" t="s">
        <v>158</v>
      </c>
      <c r="J533" s="56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6">
        <v>44109</v>
      </c>
      <c r="H534">
        <v>67</v>
      </c>
      <c r="I534" t="s">
        <v>209</v>
      </c>
      <c r="J534" s="56"/>
    </row>
    <row r="535" spans="1:10" x14ac:dyDescent="0.25">
      <c r="A535" t="s">
        <v>628</v>
      </c>
      <c r="B535" t="s">
        <v>59</v>
      </c>
      <c r="C535">
        <v>60870839</v>
      </c>
      <c r="D535" t="s">
        <v>3</v>
      </c>
      <c r="E535" t="s">
        <v>501</v>
      </c>
      <c r="F535" t="s">
        <v>575</v>
      </c>
      <c r="G535" s="56">
        <v>45344</v>
      </c>
      <c r="H535">
        <v>27</v>
      </c>
      <c r="I535" t="s">
        <v>629</v>
      </c>
      <c r="J535" s="56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6">
        <v>45854</v>
      </c>
      <c r="H536">
        <v>10</v>
      </c>
      <c r="I536" t="s">
        <v>629</v>
      </c>
      <c r="J536" s="56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6">
        <v>45145</v>
      </c>
      <c r="H537">
        <v>33</v>
      </c>
      <c r="I537" t="s">
        <v>629</v>
      </c>
      <c r="J537" s="56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6">
        <v>45363</v>
      </c>
      <c r="H538">
        <v>26</v>
      </c>
      <c r="I538" t="s">
        <v>629</v>
      </c>
      <c r="J538" s="56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6">
        <v>45884</v>
      </c>
      <c r="H539">
        <v>9</v>
      </c>
      <c r="I539" t="s">
        <v>209</v>
      </c>
      <c r="J539" s="56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6">
        <v>46027</v>
      </c>
      <c r="H540">
        <v>4</v>
      </c>
      <c r="I540" t="s">
        <v>209</v>
      </c>
      <c r="J540" s="56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6">
        <v>46141</v>
      </c>
      <c r="H541">
        <v>1</v>
      </c>
      <c r="I541" t="s">
        <v>209</v>
      </c>
      <c r="J541" s="56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6">
        <v>44746</v>
      </c>
      <c r="H542">
        <v>46</v>
      </c>
      <c r="I542" t="s">
        <v>209</v>
      </c>
      <c r="J542" s="56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6">
        <v>45369</v>
      </c>
      <c r="H543">
        <v>26</v>
      </c>
      <c r="I543" t="s">
        <v>209</v>
      </c>
      <c r="J543" s="56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6">
        <v>45173</v>
      </c>
      <c r="H544">
        <v>32</v>
      </c>
      <c r="I544" t="s">
        <v>209</v>
      </c>
      <c r="J544" s="56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6">
        <v>44671</v>
      </c>
      <c r="H545">
        <v>49</v>
      </c>
      <c r="I545" t="s">
        <v>209</v>
      </c>
      <c r="J545" s="56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6">
        <v>45800</v>
      </c>
      <c r="H546">
        <v>12</v>
      </c>
      <c r="I546" t="s">
        <v>209</v>
      </c>
      <c r="J546" s="56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6">
        <v>46052</v>
      </c>
      <c r="H547">
        <v>4</v>
      </c>
      <c r="I547" t="s">
        <v>209</v>
      </c>
      <c r="J547" s="56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6">
        <v>45526</v>
      </c>
      <c r="H548">
        <v>21</v>
      </c>
      <c r="I548" t="s">
        <v>209</v>
      </c>
      <c r="J548" s="56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6">
        <v>45295</v>
      </c>
      <c r="H549">
        <v>28</v>
      </c>
      <c r="I549" t="s">
        <v>209</v>
      </c>
      <c r="J549" s="56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6">
        <v>45398</v>
      </c>
      <c r="H550">
        <v>25</v>
      </c>
      <c r="I550" t="s">
        <v>209</v>
      </c>
      <c r="J550" s="56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6">
        <v>45882</v>
      </c>
      <c r="H551">
        <v>9</v>
      </c>
      <c r="I551" t="s">
        <v>209</v>
      </c>
      <c r="J551" s="56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6">
        <v>46055</v>
      </c>
      <c r="H552">
        <v>4</v>
      </c>
      <c r="I552" t="s">
        <v>209</v>
      </c>
      <c r="J552" s="56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6">
        <v>43119</v>
      </c>
      <c r="H553">
        <v>100</v>
      </c>
      <c r="I553" t="s">
        <v>209</v>
      </c>
      <c r="J553" s="56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6">
        <v>44817</v>
      </c>
      <c r="H554">
        <v>44</v>
      </c>
      <c r="I554" t="s">
        <v>159</v>
      </c>
      <c r="J554" s="56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6">
        <v>45019</v>
      </c>
      <c r="H555">
        <v>38</v>
      </c>
      <c r="I555" t="s">
        <v>159</v>
      </c>
      <c r="J555" s="56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6">
        <v>44809</v>
      </c>
      <c r="H556">
        <v>44</v>
      </c>
      <c r="I556" t="s">
        <v>159</v>
      </c>
      <c r="J556" s="56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6">
        <v>44818</v>
      </c>
      <c r="H557">
        <v>44</v>
      </c>
      <c r="I557" t="s">
        <v>159</v>
      </c>
      <c r="J557" s="56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6">
        <v>45511</v>
      </c>
      <c r="H558">
        <v>21</v>
      </c>
      <c r="I558" t="s">
        <v>159</v>
      </c>
      <c r="J558" s="56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6">
        <v>44704</v>
      </c>
      <c r="H559">
        <v>48</v>
      </c>
      <c r="I559" t="s">
        <v>159</v>
      </c>
      <c r="J559" s="56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6">
        <v>45334</v>
      </c>
      <c r="H560">
        <v>27</v>
      </c>
      <c r="I560" t="s">
        <v>159</v>
      </c>
      <c r="J560" s="56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6">
        <v>44733</v>
      </c>
      <c r="H561">
        <v>47</v>
      </c>
      <c r="I561" t="s">
        <v>159</v>
      </c>
      <c r="J561" s="56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6">
        <v>46024</v>
      </c>
      <c r="H562">
        <v>5</v>
      </c>
      <c r="I562" t="s">
        <v>159</v>
      </c>
      <c r="J562" s="56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6">
        <v>45302</v>
      </c>
      <c r="H563">
        <v>28</v>
      </c>
      <c r="I563" t="s">
        <v>159</v>
      </c>
      <c r="J563" s="56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6">
        <v>44868</v>
      </c>
      <c r="H564">
        <v>43</v>
      </c>
      <c r="I564" t="s">
        <v>159</v>
      </c>
      <c r="J564" s="56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6">
        <v>45281</v>
      </c>
      <c r="H565">
        <v>29</v>
      </c>
      <c r="I565" t="s">
        <v>159</v>
      </c>
      <c r="J565" s="56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6">
        <v>46083</v>
      </c>
      <c r="H566">
        <v>3</v>
      </c>
      <c r="I566" t="s">
        <v>159</v>
      </c>
      <c r="J566" s="56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6">
        <v>45691</v>
      </c>
      <c r="H567">
        <v>16</v>
      </c>
      <c r="I567" t="s">
        <v>159</v>
      </c>
      <c r="J567" s="56"/>
    </row>
    <row r="568" spans="1:10" x14ac:dyDescent="0.25">
      <c r="A568" t="s">
        <v>628</v>
      </c>
      <c r="B568" t="s">
        <v>75</v>
      </c>
      <c r="C568">
        <v>71264767</v>
      </c>
      <c r="D568" t="s">
        <v>125</v>
      </c>
      <c r="E568" t="s">
        <v>501</v>
      </c>
      <c r="F568" t="s">
        <v>575</v>
      </c>
      <c r="G568" s="56">
        <v>44714</v>
      </c>
      <c r="H568">
        <v>48</v>
      </c>
      <c r="I568" t="s">
        <v>159</v>
      </c>
      <c r="J568" s="56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6">
        <v>46052</v>
      </c>
      <c r="H569">
        <v>4</v>
      </c>
      <c r="I569" t="s">
        <v>159</v>
      </c>
      <c r="J569" s="56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6">
        <v>44907</v>
      </c>
      <c r="H570">
        <v>41</v>
      </c>
      <c r="I570" t="s">
        <v>159</v>
      </c>
      <c r="J570" s="56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6">
        <v>44257</v>
      </c>
      <c r="H571">
        <v>63</v>
      </c>
      <c r="I571" t="s">
        <v>159</v>
      </c>
      <c r="J571" s="56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6">
        <v>44838</v>
      </c>
      <c r="H572">
        <v>43</v>
      </c>
      <c r="I572" t="s">
        <v>158</v>
      </c>
      <c r="J572" s="56"/>
    </row>
    <row r="573" spans="1:10" x14ac:dyDescent="0.25">
      <c r="A573" t="s">
        <v>628</v>
      </c>
      <c r="B573" t="s">
        <v>51</v>
      </c>
      <c r="C573">
        <v>76089925</v>
      </c>
      <c r="D573" t="s">
        <v>7</v>
      </c>
      <c r="E573" t="s">
        <v>501</v>
      </c>
      <c r="F573" t="s">
        <v>575</v>
      </c>
      <c r="G573" s="56">
        <v>45678</v>
      </c>
      <c r="H573">
        <v>16</v>
      </c>
      <c r="I573" t="s">
        <v>158</v>
      </c>
      <c r="J573" s="56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6">
        <v>43313</v>
      </c>
      <c r="H574">
        <v>94</v>
      </c>
      <c r="I574" t="s">
        <v>158</v>
      </c>
      <c r="J574" s="56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6">
        <v>45789</v>
      </c>
      <c r="H575">
        <v>12</v>
      </c>
      <c r="I575" t="s">
        <v>158</v>
      </c>
      <c r="J575" s="56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6">
        <v>46139</v>
      </c>
      <c r="H576">
        <v>1</v>
      </c>
      <c r="I576" t="s">
        <v>158</v>
      </c>
      <c r="J576" s="56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6">
        <v>46065</v>
      </c>
      <c r="H577">
        <v>3</v>
      </c>
      <c r="I577" t="s">
        <v>158</v>
      </c>
      <c r="J577" s="56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6">
        <v>45813</v>
      </c>
      <c r="H578">
        <v>11</v>
      </c>
      <c r="I578" t="s">
        <v>158</v>
      </c>
      <c r="J578" s="56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6">
        <v>46121</v>
      </c>
      <c r="H579">
        <v>1</v>
      </c>
      <c r="I579" t="s">
        <v>158</v>
      </c>
      <c r="J579" s="56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6">
        <v>45112</v>
      </c>
      <c r="H580">
        <v>34</v>
      </c>
      <c r="I580" t="s">
        <v>158</v>
      </c>
      <c r="J580" s="56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6">
        <v>44943</v>
      </c>
      <c r="H581">
        <v>40</v>
      </c>
      <c r="I581" t="s">
        <v>158</v>
      </c>
      <c r="J581" s="56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6">
        <v>45141</v>
      </c>
      <c r="H582">
        <v>34</v>
      </c>
      <c r="I582" t="s">
        <v>158</v>
      </c>
      <c r="J582" s="56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6">
        <v>46175</v>
      </c>
      <c r="H583">
        <v>0</v>
      </c>
      <c r="I583" t="s">
        <v>158</v>
      </c>
      <c r="J583" s="56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6">
        <v>44685</v>
      </c>
      <c r="H584">
        <v>48</v>
      </c>
      <c r="I584" t="s">
        <v>500</v>
      </c>
      <c r="J584" s="56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6">
        <v>45132</v>
      </c>
      <c r="H585">
        <v>34</v>
      </c>
      <c r="I585" t="s">
        <v>500</v>
      </c>
      <c r="J585" s="56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6">
        <v>44746</v>
      </c>
      <c r="H586">
        <v>46</v>
      </c>
      <c r="I586" t="s">
        <v>500</v>
      </c>
      <c r="J586" s="56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6">
        <v>44886</v>
      </c>
      <c r="H587">
        <v>42</v>
      </c>
      <c r="I587" t="s">
        <v>602</v>
      </c>
      <c r="J587" s="5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207" zoomScale="85" zoomScaleNormal="85" workbookViewId="0">
      <selection activeCell="D213" sqref="D213:G213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5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5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5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5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5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6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2026-06-09T21:59:36Z</dcterms:modified>
</cp:coreProperties>
</file>