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injv\Desktop\WhyExpat\WhyExpat_master\Project-III_tableau\2_Sankey Diagram\"/>
    </mc:Choice>
  </mc:AlternateContent>
  <xr:revisionPtr revIDLastSave="0" documentId="13_ncr:1_{D0DBE410-55B8-4466-A1E1-931D0CD1AC3A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Base" sheetId="6" r:id="rId1"/>
    <sheet name="Preparation" sheetId="5" r:id="rId2"/>
    <sheet name="Pivottable" sheetId="3" r:id="rId3"/>
    <sheet name="Data Assignment" sheetId="1" r:id="rId4"/>
    <sheet name="Library" sheetId="2" r:id="rId5"/>
  </sheets>
  <definedNames>
    <definedName name="_xlnm._FilterDatabase" localSheetId="0" hidden="1">Base!$H$1:$BA$82</definedName>
    <definedName name="_xlnm._FilterDatabase" localSheetId="3" hidden="1">'Data Assignment'!$B$1:$AU$82</definedName>
    <definedName name="_xlnm._FilterDatabase" localSheetId="4" hidden="1">Library!$V$1:$W$89</definedName>
    <definedName name="_xlnm._FilterDatabase" localSheetId="1" hidden="1">Preparation!$A$1:$F$46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2" i="6" l="1"/>
  <c r="AB82" i="6"/>
  <c r="AA82" i="6"/>
  <c r="Z82" i="6"/>
  <c r="X82" i="6"/>
  <c r="W82" i="6"/>
  <c r="V82" i="6"/>
  <c r="U82" i="6"/>
  <c r="AC81" i="6"/>
  <c r="AB81" i="6"/>
  <c r="AA81" i="6"/>
  <c r="Z81" i="6"/>
  <c r="X81" i="6"/>
  <c r="W81" i="6"/>
  <c r="V81" i="6"/>
  <c r="U81" i="6"/>
  <c r="AC80" i="6"/>
  <c r="AB80" i="6"/>
  <c r="AA80" i="6"/>
  <c r="Z80" i="6"/>
  <c r="X80" i="6"/>
  <c r="W80" i="6"/>
  <c r="V80" i="6"/>
  <c r="U80" i="6"/>
  <c r="AC79" i="6"/>
  <c r="AB79" i="6"/>
  <c r="AA79" i="6"/>
  <c r="Z79" i="6"/>
  <c r="X79" i="6"/>
  <c r="W79" i="6"/>
  <c r="V79" i="6"/>
  <c r="U79" i="6"/>
  <c r="AC78" i="6"/>
  <c r="AB78" i="6"/>
  <c r="AA78" i="6"/>
  <c r="Z78" i="6"/>
  <c r="X78" i="6"/>
  <c r="W78" i="6"/>
  <c r="V78" i="6"/>
  <c r="U78" i="6"/>
  <c r="AC77" i="6"/>
  <c r="AB77" i="6"/>
  <c r="AA77" i="6"/>
  <c r="Z77" i="6"/>
  <c r="X77" i="6"/>
  <c r="W77" i="6"/>
  <c r="V77" i="6"/>
  <c r="U77" i="6"/>
  <c r="AC76" i="6"/>
  <c r="AB76" i="6"/>
  <c r="AA76" i="6"/>
  <c r="Z76" i="6"/>
  <c r="X76" i="6"/>
  <c r="W76" i="6"/>
  <c r="V76" i="6"/>
  <c r="U76" i="6"/>
  <c r="AC75" i="6"/>
  <c r="AB75" i="6"/>
  <c r="AA75" i="6"/>
  <c r="Z75" i="6"/>
  <c r="X75" i="6"/>
  <c r="W75" i="6"/>
  <c r="V75" i="6"/>
  <c r="U75" i="6"/>
  <c r="AC74" i="6"/>
  <c r="AB74" i="6"/>
  <c r="AA74" i="6"/>
  <c r="Z74" i="6"/>
  <c r="X74" i="6"/>
  <c r="W74" i="6"/>
  <c r="V74" i="6"/>
  <c r="U74" i="6"/>
  <c r="AC73" i="6"/>
  <c r="AB73" i="6"/>
  <c r="AA73" i="6"/>
  <c r="Z73" i="6"/>
  <c r="X73" i="6"/>
  <c r="W73" i="6"/>
  <c r="V73" i="6"/>
  <c r="U73" i="6"/>
  <c r="AC72" i="6"/>
  <c r="AB72" i="6"/>
  <c r="AA72" i="6"/>
  <c r="Z72" i="6"/>
  <c r="X72" i="6"/>
  <c r="W72" i="6"/>
  <c r="V72" i="6"/>
  <c r="U72" i="6"/>
  <c r="AC71" i="6"/>
  <c r="AB71" i="6"/>
  <c r="AA71" i="6"/>
  <c r="Z71" i="6"/>
  <c r="X71" i="6"/>
  <c r="W71" i="6"/>
  <c r="V71" i="6"/>
  <c r="U71" i="6"/>
  <c r="AC70" i="6"/>
  <c r="AB70" i="6"/>
  <c r="AA70" i="6"/>
  <c r="Z70" i="6"/>
  <c r="X70" i="6"/>
  <c r="W70" i="6"/>
  <c r="V70" i="6"/>
  <c r="U70" i="6"/>
  <c r="AC69" i="6"/>
  <c r="AB69" i="6"/>
  <c r="AA69" i="6"/>
  <c r="Z69" i="6"/>
  <c r="X69" i="6"/>
  <c r="W69" i="6"/>
  <c r="V69" i="6"/>
  <c r="U69" i="6"/>
  <c r="AC68" i="6"/>
  <c r="AB68" i="6"/>
  <c r="AA68" i="6"/>
  <c r="Z68" i="6"/>
  <c r="X68" i="6"/>
  <c r="W68" i="6"/>
  <c r="V68" i="6"/>
  <c r="U68" i="6"/>
  <c r="AC67" i="6"/>
  <c r="AB67" i="6"/>
  <c r="AA67" i="6"/>
  <c r="Z67" i="6"/>
  <c r="X67" i="6"/>
  <c r="W67" i="6"/>
  <c r="V67" i="6"/>
  <c r="U67" i="6"/>
  <c r="AC66" i="6"/>
  <c r="AB66" i="6"/>
  <c r="AA66" i="6"/>
  <c r="Z66" i="6"/>
  <c r="X66" i="6"/>
  <c r="W66" i="6"/>
  <c r="V66" i="6"/>
  <c r="U66" i="6"/>
  <c r="AC65" i="6"/>
  <c r="AB65" i="6"/>
  <c r="AA65" i="6"/>
  <c r="Z65" i="6"/>
  <c r="X65" i="6"/>
  <c r="W65" i="6"/>
  <c r="V65" i="6"/>
  <c r="U65" i="6"/>
  <c r="AC64" i="6"/>
  <c r="AB64" i="6"/>
  <c r="AA64" i="6"/>
  <c r="Z64" i="6"/>
  <c r="X64" i="6"/>
  <c r="W64" i="6"/>
  <c r="V64" i="6"/>
  <c r="U64" i="6"/>
  <c r="AC63" i="6"/>
  <c r="AB63" i="6"/>
  <c r="AA63" i="6"/>
  <c r="Z63" i="6"/>
  <c r="X63" i="6"/>
  <c r="W63" i="6"/>
  <c r="V63" i="6"/>
  <c r="U63" i="6"/>
  <c r="AC62" i="6"/>
  <c r="AB62" i="6"/>
  <c r="AA62" i="6"/>
  <c r="Z62" i="6"/>
  <c r="X62" i="6"/>
  <c r="W62" i="6"/>
  <c r="V62" i="6"/>
  <c r="U62" i="6"/>
  <c r="AC61" i="6"/>
  <c r="AB61" i="6"/>
  <c r="AA61" i="6"/>
  <c r="Z61" i="6"/>
  <c r="X61" i="6"/>
  <c r="W61" i="6"/>
  <c r="V61" i="6"/>
  <c r="U61" i="6"/>
  <c r="AC60" i="6"/>
  <c r="AB60" i="6"/>
  <c r="AA60" i="6"/>
  <c r="Z60" i="6"/>
  <c r="X60" i="6"/>
  <c r="W60" i="6"/>
  <c r="V60" i="6"/>
  <c r="U60" i="6"/>
  <c r="AC59" i="6"/>
  <c r="AB59" i="6"/>
  <c r="AA59" i="6"/>
  <c r="Z59" i="6"/>
  <c r="AC58" i="6"/>
  <c r="AB58" i="6"/>
  <c r="AA58" i="6"/>
  <c r="Z58" i="6"/>
  <c r="X58" i="6"/>
  <c r="W58" i="6"/>
  <c r="V58" i="6"/>
  <c r="U58" i="6"/>
  <c r="AC57" i="6"/>
  <c r="AB57" i="6"/>
  <c r="AA57" i="6"/>
  <c r="Z57" i="6"/>
  <c r="X57" i="6"/>
  <c r="W57" i="6"/>
  <c r="V57" i="6"/>
  <c r="U57" i="6"/>
  <c r="AC56" i="6"/>
  <c r="AB56" i="6"/>
  <c r="AA56" i="6"/>
  <c r="Z56" i="6"/>
  <c r="X56" i="6"/>
  <c r="W56" i="6"/>
  <c r="V56" i="6"/>
  <c r="U56" i="6"/>
  <c r="AC55" i="6"/>
  <c r="AB55" i="6"/>
  <c r="AA55" i="6"/>
  <c r="Z55" i="6"/>
  <c r="X55" i="6"/>
  <c r="W55" i="6"/>
  <c r="V55" i="6"/>
  <c r="U55" i="6"/>
  <c r="AC54" i="6"/>
  <c r="AB54" i="6"/>
  <c r="AA54" i="6"/>
  <c r="Z54" i="6"/>
  <c r="X54" i="6"/>
  <c r="W54" i="6"/>
  <c r="V54" i="6"/>
  <c r="U54" i="6"/>
  <c r="AC53" i="6"/>
  <c r="AB53" i="6"/>
  <c r="AA53" i="6"/>
  <c r="Z53" i="6"/>
  <c r="X53" i="6"/>
  <c r="W53" i="6"/>
  <c r="V53" i="6"/>
  <c r="U53" i="6"/>
  <c r="AC52" i="6"/>
  <c r="AB52" i="6"/>
  <c r="AA52" i="6"/>
  <c r="Z52" i="6"/>
  <c r="X52" i="6"/>
  <c r="W52" i="6"/>
  <c r="V52" i="6"/>
  <c r="U52" i="6"/>
  <c r="AC51" i="6"/>
  <c r="AB51" i="6"/>
  <c r="AA51" i="6"/>
  <c r="Z51" i="6"/>
  <c r="X51" i="6"/>
  <c r="W51" i="6"/>
  <c r="V51" i="6"/>
  <c r="U51" i="6"/>
  <c r="AC50" i="6"/>
  <c r="AB50" i="6"/>
  <c r="AA50" i="6"/>
  <c r="Z50" i="6"/>
  <c r="X50" i="6"/>
  <c r="W50" i="6"/>
  <c r="V50" i="6"/>
  <c r="U50" i="6"/>
  <c r="AC49" i="6"/>
  <c r="AB49" i="6"/>
  <c r="AA49" i="6"/>
  <c r="Z49" i="6"/>
  <c r="X49" i="6"/>
  <c r="W49" i="6"/>
  <c r="V49" i="6"/>
  <c r="U49" i="6"/>
  <c r="AC48" i="6"/>
  <c r="AB48" i="6"/>
  <c r="AA48" i="6"/>
  <c r="Z48" i="6"/>
  <c r="X48" i="6"/>
  <c r="W48" i="6"/>
  <c r="V48" i="6"/>
  <c r="U48" i="6"/>
  <c r="AC47" i="6"/>
  <c r="AB47" i="6"/>
  <c r="AA47" i="6"/>
  <c r="Z47" i="6"/>
  <c r="X47" i="6"/>
  <c r="W47" i="6"/>
  <c r="V47" i="6"/>
  <c r="U47" i="6"/>
  <c r="AC46" i="6"/>
  <c r="AB46" i="6"/>
  <c r="AA46" i="6"/>
  <c r="Z46" i="6"/>
  <c r="X46" i="6"/>
  <c r="W46" i="6"/>
  <c r="V46" i="6"/>
  <c r="U46" i="6"/>
  <c r="AC45" i="6"/>
  <c r="AB45" i="6"/>
  <c r="AA45" i="6"/>
  <c r="Z45" i="6"/>
  <c r="X45" i="6"/>
  <c r="W45" i="6"/>
  <c r="V45" i="6"/>
  <c r="U45" i="6"/>
  <c r="AC44" i="6"/>
  <c r="AB44" i="6"/>
  <c r="AA44" i="6"/>
  <c r="Z44" i="6"/>
  <c r="X44" i="6"/>
  <c r="W44" i="6"/>
  <c r="V44" i="6"/>
  <c r="U44" i="6"/>
  <c r="AC43" i="6"/>
  <c r="AB43" i="6"/>
  <c r="AA43" i="6"/>
  <c r="Z43" i="6"/>
  <c r="X43" i="6"/>
  <c r="W43" i="6"/>
  <c r="V43" i="6"/>
  <c r="U43" i="6"/>
  <c r="AC42" i="6"/>
  <c r="AB42" i="6"/>
  <c r="AA42" i="6"/>
  <c r="Z42" i="6"/>
  <c r="X42" i="6"/>
  <c r="W42" i="6"/>
  <c r="V42" i="6"/>
  <c r="U42" i="6"/>
  <c r="AC41" i="6"/>
  <c r="AB41" i="6"/>
  <c r="AA41" i="6"/>
  <c r="Z41" i="6"/>
  <c r="X41" i="6"/>
  <c r="W41" i="6"/>
  <c r="V41" i="6"/>
  <c r="U41" i="6"/>
  <c r="AC40" i="6"/>
  <c r="AB40" i="6"/>
  <c r="AA40" i="6"/>
  <c r="Z40" i="6"/>
  <c r="X40" i="6"/>
  <c r="W40" i="6"/>
  <c r="V40" i="6"/>
  <c r="U40" i="6"/>
  <c r="AC39" i="6"/>
  <c r="AB39" i="6"/>
  <c r="AA39" i="6"/>
  <c r="Z39" i="6"/>
  <c r="X39" i="6"/>
  <c r="W39" i="6"/>
  <c r="V39" i="6"/>
  <c r="U39" i="6"/>
  <c r="AC38" i="6"/>
  <c r="AB38" i="6"/>
  <c r="AA38" i="6"/>
  <c r="Z38" i="6"/>
  <c r="X38" i="6"/>
  <c r="W38" i="6"/>
  <c r="V38" i="6"/>
  <c r="U38" i="6"/>
  <c r="AC37" i="6"/>
  <c r="AB37" i="6"/>
  <c r="AA37" i="6"/>
  <c r="Z37" i="6"/>
  <c r="X37" i="6"/>
  <c r="W37" i="6"/>
  <c r="V37" i="6"/>
  <c r="U37" i="6"/>
  <c r="AC36" i="6"/>
  <c r="AB36" i="6"/>
  <c r="AA36" i="6"/>
  <c r="Z36" i="6"/>
  <c r="X36" i="6"/>
  <c r="W36" i="6"/>
  <c r="V36" i="6"/>
  <c r="U36" i="6"/>
  <c r="AC35" i="6"/>
  <c r="AB35" i="6"/>
  <c r="AA35" i="6"/>
  <c r="Z35" i="6"/>
  <c r="X35" i="6"/>
  <c r="W35" i="6"/>
  <c r="V35" i="6"/>
  <c r="U35" i="6"/>
  <c r="AC34" i="6"/>
  <c r="AB34" i="6"/>
  <c r="AA34" i="6"/>
  <c r="Z34" i="6"/>
  <c r="X34" i="6"/>
  <c r="W34" i="6"/>
  <c r="V34" i="6"/>
  <c r="U34" i="6"/>
  <c r="AC33" i="6"/>
  <c r="AB33" i="6"/>
  <c r="AA33" i="6"/>
  <c r="Z33" i="6"/>
  <c r="X33" i="6"/>
  <c r="W33" i="6"/>
  <c r="V33" i="6"/>
  <c r="U33" i="6"/>
  <c r="AC32" i="6"/>
  <c r="AB32" i="6"/>
  <c r="AA32" i="6"/>
  <c r="Z32" i="6"/>
  <c r="X32" i="6"/>
  <c r="W32" i="6"/>
  <c r="V32" i="6"/>
  <c r="U32" i="6"/>
  <c r="AC31" i="6"/>
  <c r="AB31" i="6"/>
  <c r="AA31" i="6"/>
  <c r="Z31" i="6"/>
  <c r="X31" i="6"/>
  <c r="W31" i="6"/>
  <c r="V31" i="6"/>
  <c r="U31" i="6"/>
  <c r="AC30" i="6"/>
  <c r="AB30" i="6"/>
  <c r="AA30" i="6"/>
  <c r="Z30" i="6"/>
  <c r="X30" i="6"/>
  <c r="W30" i="6"/>
  <c r="V30" i="6"/>
  <c r="U30" i="6"/>
  <c r="AC29" i="6"/>
  <c r="AB29" i="6"/>
  <c r="AA29" i="6"/>
  <c r="Z29" i="6"/>
  <c r="X29" i="6"/>
  <c r="W29" i="6"/>
  <c r="V29" i="6"/>
  <c r="U29" i="6"/>
  <c r="AC28" i="6"/>
  <c r="AB28" i="6"/>
  <c r="AA28" i="6"/>
  <c r="Z28" i="6"/>
  <c r="X28" i="6"/>
  <c r="W28" i="6"/>
  <c r="V28" i="6"/>
  <c r="U28" i="6"/>
  <c r="AC27" i="6"/>
  <c r="AB27" i="6"/>
  <c r="AA27" i="6"/>
  <c r="Z27" i="6"/>
  <c r="X27" i="6"/>
  <c r="W27" i="6"/>
  <c r="V27" i="6"/>
  <c r="U27" i="6"/>
  <c r="AC26" i="6"/>
  <c r="AB26" i="6"/>
  <c r="AA26" i="6"/>
  <c r="Z26" i="6"/>
  <c r="X26" i="6"/>
  <c r="W26" i="6"/>
  <c r="V26" i="6"/>
  <c r="U26" i="6"/>
  <c r="AC25" i="6"/>
  <c r="AB25" i="6"/>
  <c r="AA25" i="6"/>
  <c r="Z25" i="6"/>
  <c r="X25" i="6"/>
  <c r="W25" i="6"/>
  <c r="V25" i="6"/>
  <c r="U25" i="6"/>
  <c r="AC24" i="6"/>
  <c r="AB24" i="6"/>
  <c r="AA24" i="6"/>
  <c r="Z24" i="6"/>
  <c r="X24" i="6"/>
  <c r="W24" i="6"/>
  <c r="V24" i="6"/>
  <c r="U24" i="6"/>
  <c r="AC23" i="6"/>
  <c r="AB23" i="6"/>
  <c r="AA23" i="6"/>
  <c r="Z23" i="6"/>
  <c r="X23" i="6"/>
  <c r="W23" i="6"/>
  <c r="V23" i="6"/>
  <c r="U23" i="6"/>
  <c r="AC22" i="6"/>
  <c r="AB22" i="6"/>
  <c r="AA22" i="6"/>
  <c r="Z22" i="6"/>
  <c r="X22" i="6"/>
  <c r="W22" i="6"/>
  <c r="V22" i="6"/>
  <c r="U22" i="6"/>
  <c r="AC21" i="6"/>
  <c r="AB21" i="6"/>
  <c r="AA21" i="6"/>
  <c r="Z21" i="6"/>
  <c r="X21" i="6"/>
  <c r="W21" i="6"/>
  <c r="V21" i="6"/>
  <c r="U21" i="6"/>
  <c r="AC20" i="6"/>
  <c r="AB20" i="6"/>
  <c r="AA20" i="6"/>
  <c r="Z20" i="6"/>
  <c r="X20" i="6"/>
  <c r="W20" i="6"/>
  <c r="V20" i="6"/>
  <c r="U20" i="6"/>
  <c r="AC19" i="6"/>
  <c r="AB19" i="6"/>
  <c r="AA19" i="6"/>
  <c r="Z19" i="6"/>
  <c r="X19" i="6"/>
  <c r="W19" i="6"/>
  <c r="V19" i="6"/>
  <c r="U19" i="6"/>
  <c r="AC18" i="6"/>
  <c r="AB18" i="6"/>
  <c r="AA18" i="6"/>
  <c r="Z18" i="6"/>
  <c r="X18" i="6"/>
  <c r="W18" i="6"/>
  <c r="V18" i="6"/>
  <c r="U18" i="6"/>
  <c r="AC17" i="6"/>
  <c r="AB17" i="6"/>
  <c r="AA17" i="6"/>
  <c r="Z17" i="6"/>
  <c r="X17" i="6"/>
  <c r="W17" i="6"/>
  <c r="V17" i="6"/>
  <c r="U17" i="6"/>
  <c r="AC16" i="6"/>
  <c r="AB16" i="6"/>
  <c r="AA16" i="6"/>
  <c r="Z16" i="6"/>
  <c r="X16" i="6"/>
  <c r="W16" i="6"/>
  <c r="V16" i="6"/>
  <c r="U16" i="6"/>
  <c r="AC15" i="6"/>
  <c r="AB15" i="6"/>
  <c r="AA15" i="6"/>
  <c r="Z15" i="6"/>
  <c r="X15" i="6"/>
  <c r="W15" i="6"/>
  <c r="V15" i="6"/>
  <c r="U15" i="6"/>
  <c r="AC14" i="6"/>
  <c r="AB14" i="6"/>
  <c r="AA14" i="6"/>
  <c r="Z14" i="6"/>
  <c r="X14" i="6"/>
  <c r="W14" i="6"/>
  <c r="V14" i="6"/>
  <c r="U14" i="6"/>
  <c r="AC13" i="6"/>
  <c r="AB13" i="6"/>
  <c r="AA13" i="6"/>
  <c r="Z13" i="6"/>
  <c r="X13" i="6"/>
  <c r="W13" i="6"/>
  <c r="V13" i="6"/>
  <c r="U13" i="6"/>
  <c r="AC12" i="6"/>
  <c r="AB12" i="6"/>
  <c r="AA12" i="6"/>
  <c r="Z12" i="6"/>
  <c r="X12" i="6"/>
  <c r="W12" i="6"/>
  <c r="V12" i="6"/>
  <c r="U12" i="6"/>
  <c r="AC11" i="6"/>
  <c r="AB11" i="6"/>
  <c r="AA11" i="6"/>
  <c r="Z11" i="6"/>
  <c r="X11" i="6"/>
  <c r="W11" i="6"/>
  <c r="V11" i="6"/>
  <c r="U11" i="6"/>
  <c r="AC10" i="6"/>
  <c r="AB10" i="6"/>
  <c r="AA10" i="6"/>
  <c r="Z10" i="6"/>
  <c r="X10" i="6"/>
  <c r="W10" i="6"/>
  <c r="V10" i="6"/>
  <c r="U10" i="6"/>
  <c r="AC9" i="6"/>
  <c r="AB9" i="6"/>
  <c r="AA9" i="6"/>
  <c r="Z9" i="6"/>
  <c r="X9" i="6"/>
  <c r="W9" i="6"/>
  <c r="V9" i="6"/>
  <c r="U9" i="6"/>
  <c r="AC8" i="6"/>
  <c r="AB8" i="6"/>
  <c r="AA8" i="6"/>
  <c r="Z8" i="6"/>
  <c r="X8" i="6"/>
  <c r="W8" i="6"/>
  <c r="V8" i="6"/>
  <c r="U8" i="6"/>
  <c r="AC7" i="6"/>
  <c r="AB7" i="6"/>
  <c r="AA7" i="6"/>
  <c r="Z7" i="6"/>
  <c r="X7" i="6"/>
  <c r="W7" i="6"/>
  <c r="V7" i="6"/>
  <c r="U7" i="6"/>
  <c r="AC6" i="6"/>
  <c r="AB6" i="6"/>
  <c r="AA6" i="6"/>
  <c r="Z6" i="6"/>
  <c r="X6" i="6"/>
  <c r="W6" i="6"/>
  <c r="V6" i="6"/>
  <c r="U6" i="6"/>
  <c r="AC5" i="6"/>
  <c r="AB5" i="6"/>
  <c r="AA5" i="6"/>
  <c r="Z5" i="6"/>
  <c r="X5" i="6"/>
  <c r="W5" i="6"/>
  <c r="V5" i="6"/>
  <c r="U5" i="6"/>
  <c r="AC4" i="6"/>
  <c r="AB4" i="6"/>
  <c r="AA4" i="6"/>
  <c r="Z4" i="6"/>
  <c r="X4" i="6"/>
  <c r="W4" i="6"/>
  <c r="V4" i="6"/>
  <c r="U4" i="6"/>
  <c r="AC3" i="6"/>
  <c r="AB3" i="6"/>
  <c r="AA3" i="6"/>
  <c r="Z3" i="6"/>
  <c r="X3" i="6"/>
  <c r="W3" i="6"/>
  <c r="V3" i="6"/>
  <c r="U3" i="6"/>
  <c r="AC2" i="6"/>
  <c r="AB2" i="6"/>
  <c r="AA2" i="6"/>
  <c r="Z2" i="6"/>
  <c r="X2" i="6"/>
  <c r="W2" i="6"/>
  <c r="V2" i="6"/>
  <c r="U2" i="6"/>
  <c r="F98" i="5" l="1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48" i="3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2" i="1"/>
  <c r="O6" i="1"/>
  <c r="O10" i="1"/>
  <c r="O13" i="1"/>
  <c r="O14" i="1"/>
  <c r="O15" i="1"/>
  <c r="O18" i="1"/>
  <c r="O21" i="1"/>
  <c r="O22" i="1"/>
  <c r="O26" i="1"/>
  <c r="O30" i="1"/>
  <c r="O34" i="1"/>
  <c r="O38" i="1"/>
  <c r="O42" i="1"/>
  <c r="O44" i="1"/>
  <c r="O45" i="1"/>
  <c r="O46" i="1"/>
  <c r="O50" i="1"/>
  <c r="O53" i="1"/>
  <c r="O54" i="1"/>
  <c r="O55" i="1"/>
  <c r="O56" i="1"/>
  <c r="O60" i="1"/>
  <c r="O61" i="1"/>
  <c r="O62" i="1"/>
  <c r="O63" i="1"/>
  <c r="O64" i="1"/>
  <c r="O65" i="1"/>
  <c r="O66" i="1"/>
  <c r="O74" i="1"/>
  <c r="O78" i="1"/>
  <c r="O82" i="1"/>
  <c r="O51" i="1"/>
  <c r="O71" i="1"/>
  <c r="O32" i="1"/>
  <c r="O11" i="1"/>
  <c r="O28" i="1"/>
  <c r="O3" i="1"/>
  <c r="O4" i="1"/>
  <c r="O31" i="1"/>
  <c r="O19" i="1"/>
  <c r="O79" i="1"/>
  <c r="O5" i="1"/>
  <c r="O77" i="1"/>
  <c r="O43" i="1"/>
  <c r="O25" i="1"/>
  <c r="O40" i="1"/>
  <c r="O68" i="1"/>
  <c r="O67" i="1"/>
  <c r="O76" i="1"/>
  <c r="O7" i="1"/>
  <c r="O41" i="1"/>
  <c r="O27" i="1"/>
  <c r="O52" i="1"/>
  <c r="O39" i="1"/>
  <c r="O2" i="1"/>
  <c r="O7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2" i="1"/>
  <c r="O81" i="1" l="1"/>
  <c r="O73" i="1"/>
  <c r="O69" i="1"/>
  <c r="O57" i="1"/>
  <c r="O49" i="1"/>
  <c r="O37" i="1"/>
  <c r="O33" i="1"/>
  <c r="O29" i="1"/>
  <c r="O17" i="1"/>
  <c r="O9" i="1"/>
  <c r="O58" i="1"/>
  <c r="O80" i="1"/>
  <c r="O48" i="1"/>
  <c r="O36" i="1"/>
  <c r="O24" i="1"/>
  <c r="O20" i="1"/>
  <c r="O16" i="1"/>
  <c r="O12" i="1"/>
  <c r="O8" i="1"/>
  <c r="O70" i="1"/>
  <c r="O75" i="1"/>
  <c r="O47" i="1"/>
  <c r="O35" i="1"/>
  <c r="O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tc={9C822840-FCB4-4DCA-941E-A3909BF3F06B}</author>
    <author>Bonini, Joao Victor</author>
  </authors>
  <commentList>
    <comment ref="M1" authorId="0" shapeId="0" xr:uid="{9C822840-FCB4-4DCA-941E-A3909BF3F06B}">
      <text>
        <t>[Threaded comment]
Your version of Excel allows you to read this threaded comment; however, any edits to it will get removed if the file is opened in a newer version of Excel. Learn more: https://go.microsoft.com/fwlink/?linkid=870924
Comment:
    Employee Perspective</t>
      </text>
    </comment>
    <comment ref="P1" authorId="1" shapeId="0" xr:uid="{AD865532-9232-48C1-BF15-9CB4FE8071F7}">
      <text>
        <r>
          <rPr>
            <b/>
            <sz val="9"/>
            <color indexed="81"/>
            <rFont val="Tahoma"/>
            <family val="2"/>
          </rPr>
          <t>Bonini, Joao Victor:</t>
        </r>
        <r>
          <rPr>
            <sz val="9"/>
            <color indexed="81"/>
            <rFont val="Tahoma"/>
            <family val="2"/>
          </rPr>
          <t xml:space="preserve">
Average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tc={2A68A0C0-019C-4B12-B7FD-39784653B7C3}</author>
    <author>Bonini, Joao Victor</author>
  </authors>
  <commentList>
    <comment ref="G1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Employee Perspective</t>
      </text>
    </comment>
    <comment ref="J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Bonini, Joao Victor:</t>
        </r>
        <r>
          <rPr>
            <sz val="9"/>
            <color indexed="81"/>
            <rFont val="Tahoma"/>
            <family val="2"/>
          </rPr>
          <t xml:space="preserve">
Average</t>
        </r>
      </text>
    </comment>
  </commentList>
</comments>
</file>

<file path=xl/sharedStrings.xml><?xml version="1.0" encoding="utf-8"?>
<sst xmlns="http://schemas.openxmlformats.org/spreadsheetml/2006/main" count="5263" uniqueCount="270">
  <si>
    <t>Invol Term_Flag</t>
  </si>
  <si>
    <t>Talent Group</t>
  </si>
  <si>
    <t>Grade Group</t>
  </si>
  <si>
    <t>Vol Term_Flag</t>
  </si>
  <si>
    <t>Termination Reason</t>
  </si>
  <si>
    <t>During Assignment</t>
  </si>
  <si>
    <t>1</t>
  </si>
  <si>
    <t>C</t>
  </si>
  <si>
    <t>21-23</t>
  </si>
  <si>
    <t>0</t>
  </si>
  <si>
    <t>Mutual Agreement</t>
  </si>
  <si>
    <t>PL</t>
  </si>
  <si>
    <t>24+</t>
  </si>
  <si>
    <t>Performance</t>
  </si>
  <si>
    <t/>
  </si>
  <si>
    <t>Contract Ends</t>
  </si>
  <si>
    <t>WPT</t>
  </si>
  <si>
    <t>Job Elimination</t>
  </si>
  <si>
    <t>18-20</t>
  </si>
  <si>
    <t>Personal Reasons</t>
  </si>
  <si>
    <t>Retire</t>
  </si>
  <si>
    <t>KT</t>
  </si>
  <si>
    <t>Career Growth Opportunity</t>
  </si>
  <si>
    <t>Relocation</t>
  </si>
  <si>
    <t>PP</t>
  </si>
  <si>
    <t>Under 18</t>
  </si>
  <si>
    <t>&lt;1 year after assignment</t>
  </si>
  <si>
    <t>Job Abandonment</t>
  </si>
  <si>
    <t>&lt;2 year after assignment</t>
  </si>
  <si>
    <t>Non Return From Leave</t>
  </si>
  <si>
    <t>2+ year after assignment</t>
  </si>
  <si>
    <t>Education</t>
  </si>
  <si>
    <t>Time</t>
  </si>
  <si>
    <t>Home Country</t>
  </si>
  <si>
    <t>Host Country</t>
  </si>
  <si>
    <t>Area</t>
  </si>
  <si>
    <t>Description Talent</t>
  </si>
  <si>
    <t>Home Country Economic Perspective</t>
  </si>
  <si>
    <t>Host Country Economic Perspective</t>
  </si>
  <si>
    <t>Leader Perfomance Rate</t>
  </si>
  <si>
    <t>Age</t>
  </si>
  <si>
    <t>Function</t>
  </si>
  <si>
    <t>Description</t>
  </si>
  <si>
    <t>Key Talent</t>
  </si>
  <si>
    <t>Consistent</t>
  </si>
  <si>
    <t>Well Placed Talent</t>
  </si>
  <si>
    <t>Poor Leader</t>
  </si>
  <si>
    <t>Poor Perfomer</t>
  </si>
  <si>
    <t>Russia</t>
  </si>
  <si>
    <t>Czech Republic</t>
  </si>
  <si>
    <t>Perfomance Rate</t>
  </si>
  <si>
    <t>Talent Review Summary</t>
  </si>
  <si>
    <t>Marital Status</t>
  </si>
  <si>
    <t>Married</t>
  </si>
  <si>
    <t>Male</t>
  </si>
  <si>
    <t>Gender</t>
  </si>
  <si>
    <t>Commercial</t>
  </si>
  <si>
    <t>Leader Talent Group</t>
  </si>
  <si>
    <t>2018/2019 Merit Percentage</t>
  </si>
  <si>
    <t>2018/2019 Bonus Percentage</t>
  </si>
  <si>
    <t>2018/2019 LTI Percentage</t>
  </si>
  <si>
    <t>2017/2018 Merit Percentage</t>
  </si>
  <si>
    <t>2017/2018 Bonus Percentage</t>
  </si>
  <si>
    <t>2017/2018 LTI Percentage</t>
  </si>
  <si>
    <t>2016/2017 Merit Percentage</t>
  </si>
  <si>
    <t>2016/2017 Bonus Percentage</t>
  </si>
  <si>
    <t>2016/2017 LTI Percentage</t>
  </si>
  <si>
    <t>2018/2019 Midpoint Percentage</t>
  </si>
  <si>
    <t>2017/2018 Midpoint Percentage</t>
  </si>
  <si>
    <t>Home Culture Type</t>
  </si>
  <si>
    <t>Host Culture Type</t>
  </si>
  <si>
    <t>Culture Type</t>
  </si>
  <si>
    <t>Top-Down</t>
  </si>
  <si>
    <t>Egalitarian</t>
  </si>
  <si>
    <t>Hierarquical</t>
  </si>
  <si>
    <t>Consensual</t>
  </si>
  <si>
    <t>Hierarchy Level</t>
  </si>
  <si>
    <t>Sr Director</t>
  </si>
  <si>
    <t>Director</t>
  </si>
  <si>
    <t>Tenure 
Time in company</t>
  </si>
  <si>
    <t>Italy</t>
  </si>
  <si>
    <t>Netherlands</t>
  </si>
  <si>
    <t>No</t>
  </si>
  <si>
    <t>Yes</t>
  </si>
  <si>
    <t>Spain</t>
  </si>
  <si>
    <t>United States</t>
  </si>
  <si>
    <t>Marketing</t>
  </si>
  <si>
    <t>Servia</t>
  </si>
  <si>
    <t>Norway</t>
  </si>
  <si>
    <t xml:space="preserve"> - </t>
  </si>
  <si>
    <t>Female</t>
  </si>
  <si>
    <t>New Zealand</t>
  </si>
  <si>
    <t>Singapore</t>
  </si>
  <si>
    <t>Australia</t>
  </si>
  <si>
    <t>Single</t>
  </si>
  <si>
    <t>Legal</t>
  </si>
  <si>
    <t>Degree in System</t>
  </si>
  <si>
    <t>Sr Manager</t>
  </si>
  <si>
    <t>Manager</t>
  </si>
  <si>
    <t>Medical</t>
  </si>
  <si>
    <t>Indian</t>
  </si>
  <si>
    <t>Human Resources</t>
  </si>
  <si>
    <t>Country</t>
  </si>
  <si>
    <t>Perspective</t>
  </si>
  <si>
    <t>France</t>
  </si>
  <si>
    <t>Germany</t>
  </si>
  <si>
    <t>-</t>
  </si>
  <si>
    <t>VP</t>
  </si>
  <si>
    <t>Canada</t>
  </si>
  <si>
    <t>Regulatory Affairs</t>
  </si>
  <si>
    <t>Asian</t>
  </si>
  <si>
    <t>White</t>
  </si>
  <si>
    <t>Operations</t>
  </si>
  <si>
    <t>Puerto Rico</t>
  </si>
  <si>
    <t>Finance</t>
  </si>
  <si>
    <t>Latino</t>
  </si>
  <si>
    <t>Sweden</t>
  </si>
  <si>
    <t>Ireland</t>
  </si>
  <si>
    <t>Portugal</t>
  </si>
  <si>
    <t>United Arab Emirates</t>
  </si>
  <si>
    <t>Egypt</t>
  </si>
  <si>
    <t>Finland</t>
  </si>
  <si>
    <t>Israel</t>
  </si>
  <si>
    <t>Poland</t>
  </si>
  <si>
    <t>Belgium</t>
  </si>
  <si>
    <t>Race/
Ethnicity</t>
  </si>
  <si>
    <t>Colombia</t>
  </si>
  <si>
    <t>Denmark</t>
  </si>
  <si>
    <t>Communication</t>
  </si>
  <si>
    <t>Slovenia</t>
  </si>
  <si>
    <t>China</t>
  </si>
  <si>
    <t>Argentina</t>
  </si>
  <si>
    <t>Chinese</t>
  </si>
  <si>
    <t>Compliance</t>
  </si>
  <si>
    <t>Mexico</t>
  </si>
  <si>
    <t>Market Access</t>
  </si>
  <si>
    <t>Romania</t>
  </si>
  <si>
    <t>Equador</t>
  </si>
  <si>
    <t>Peru</t>
  </si>
  <si>
    <t>Hispanic</t>
  </si>
  <si>
    <t>Japan</t>
  </si>
  <si>
    <t>Brazil</t>
  </si>
  <si>
    <t>Venezuela</t>
  </si>
  <si>
    <t>Hong Kong</t>
  </si>
  <si>
    <t>Malaysia</t>
  </si>
  <si>
    <t>BTS</t>
  </si>
  <si>
    <t xml:space="preserve"> -</t>
  </si>
  <si>
    <t>#</t>
  </si>
  <si>
    <t>BRAZIL</t>
  </si>
  <si>
    <t>LATAM</t>
  </si>
  <si>
    <t>LBU</t>
  </si>
  <si>
    <t>Neutral</t>
  </si>
  <si>
    <t>MEXICO</t>
  </si>
  <si>
    <t>PUERTO RICO</t>
  </si>
  <si>
    <t>ECUADOR</t>
  </si>
  <si>
    <t>SBU</t>
  </si>
  <si>
    <t>PERU</t>
  </si>
  <si>
    <t>Negative</t>
  </si>
  <si>
    <t>COLOMBIA</t>
  </si>
  <si>
    <t>MBU</t>
  </si>
  <si>
    <t>Positive</t>
  </si>
  <si>
    <t>CACM CARIBBEAN</t>
  </si>
  <si>
    <t>CHILE</t>
  </si>
  <si>
    <t>ARGENTINA</t>
  </si>
  <si>
    <t>URUGUAY PARAGUAY</t>
  </si>
  <si>
    <t>CANADA</t>
  </si>
  <si>
    <t>WEC</t>
  </si>
  <si>
    <t>GERMANY</t>
  </si>
  <si>
    <t>ITALY</t>
  </si>
  <si>
    <t>SPAIN</t>
  </si>
  <si>
    <t>FRANCE</t>
  </si>
  <si>
    <t>UK</t>
  </si>
  <si>
    <t>IRELAND</t>
  </si>
  <si>
    <t>SWEDEN</t>
  </si>
  <si>
    <t>BELGIUM</t>
  </si>
  <si>
    <t>FINLAND</t>
  </si>
  <si>
    <t>NORWAY</t>
  </si>
  <si>
    <t>NETHERLANDS</t>
  </si>
  <si>
    <t>DENMARK</t>
  </si>
  <si>
    <t>AUSTRIA</t>
  </si>
  <si>
    <t>SWITZERLAND</t>
  </si>
  <si>
    <t>TURKEY</t>
  </si>
  <si>
    <t>PORTUGAL</t>
  </si>
  <si>
    <t>GREECE</t>
  </si>
  <si>
    <t>CYPRUS</t>
  </si>
  <si>
    <t>ISRAEL</t>
  </si>
  <si>
    <t>CHINA</t>
  </si>
  <si>
    <t>JAPAC</t>
  </si>
  <si>
    <t>JAPAN</t>
  </si>
  <si>
    <t>MALAYSIA</t>
  </si>
  <si>
    <t>SINGAPORE</t>
  </si>
  <si>
    <t>TAIWAN</t>
  </si>
  <si>
    <t>INDONESIA</t>
  </si>
  <si>
    <t>THAILAND</t>
  </si>
  <si>
    <t>PAKISTAN</t>
  </si>
  <si>
    <t>INDIA</t>
  </si>
  <si>
    <t>SRI LANKA</t>
  </si>
  <si>
    <t>BANGLADESH</t>
  </si>
  <si>
    <t>HONG KONG</t>
  </si>
  <si>
    <t>PHILIPPINES</t>
  </si>
  <si>
    <t>SOUTH KOREA</t>
  </si>
  <si>
    <t>VIETNAM</t>
  </si>
  <si>
    <t>AUSTRALIA</t>
  </si>
  <si>
    <t>NEW ZEALAND</t>
  </si>
  <si>
    <t>HUNGARY</t>
  </si>
  <si>
    <t>EEMEA</t>
  </si>
  <si>
    <t>POLAND</t>
  </si>
  <si>
    <t>BULGARIA</t>
  </si>
  <si>
    <t>ROMANIA</t>
  </si>
  <si>
    <t>SLOVENIA</t>
  </si>
  <si>
    <t>CROATIA</t>
  </si>
  <si>
    <t>SERBIA</t>
  </si>
  <si>
    <t>ALBANIA</t>
  </si>
  <si>
    <t>BOSNIA</t>
  </si>
  <si>
    <t>MONTENEGRO</t>
  </si>
  <si>
    <t>LITHUANIA</t>
  </si>
  <si>
    <t>LATVIA</t>
  </si>
  <si>
    <t>ESTONIA</t>
  </si>
  <si>
    <t>CZECH REPUBLIC</t>
  </si>
  <si>
    <t>SLOVAKIA</t>
  </si>
  <si>
    <t>SAUDI ARABIA</t>
  </si>
  <si>
    <t>EGYPT</t>
  </si>
  <si>
    <t>KUWAIT</t>
  </si>
  <si>
    <t>OMAN</t>
  </si>
  <si>
    <t>BAHRAIN</t>
  </si>
  <si>
    <t>QATAR</t>
  </si>
  <si>
    <t>U.A.E.</t>
  </si>
  <si>
    <t>JORDAN</t>
  </si>
  <si>
    <t>IRAQ</t>
  </si>
  <si>
    <t>LEBANON</t>
  </si>
  <si>
    <t>MALTA</t>
  </si>
  <si>
    <t>ALGERIA</t>
  </si>
  <si>
    <t>MOROCCO</t>
  </si>
  <si>
    <t>TUNISIA</t>
  </si>
  <si>
    <t>SOUTH AFRICA</t>
  </si>
  <si>
    <t>NAMIBIA</t>
  </si>
  <si>
    <t>RUSSIA</t>
  </si>
  <si>
    <t>KAZAKHSTAN</t>
  </si>
  <si>
    <t>BELARUS</t>
  </si>
  <si>
    <t>ARMENIA</t>
  </si>
  <si>
    <t>MOLDOVA</t>
  </si>
  <si>
    <t>AZERBAIJAN</t>
  </si>
  <si>
    <t>GEORGIA</t>
  </si>
  <si>
    <t>UZBEKISTAN</t>
  </si>
  <si>
    <t>UKRAINE</t>
  </si>
  <si>
    <t>Great Britain</t>
  </si>
  <si>
    <t>Area_home</t>
  </si>
  <si>
    <t>Business Size_home</t>
  </si>
  <si>
    <t>Area_host</t>
  </si>
  <si>
    <t>Business Size_host</t>
  </si>
  <si>
    <t>Size</t>
  </si>
  <si>
    <t>Culture_Country</t>
  </si>
  <si>
    <t>Culture_Area</t>
  </si>
  <si>
    <t>United Kingdon</t>
  </si>
  <si>
    <t>Business Reason</t>
  </si>
  <si>
    <t>What type of culture change improves perfomance?</t>
  </si>
  <si>
    <t>(blank)</t>
  </si>
  <si>
    <t>Grand Total</t>
  </si>
  <si>
    <t>Type Termination</t>
  </si>
  <si>
    <t>Involuntary</t>
  </si>
  <si>
    <t>Voluntary</t>
  </si>
  <si>
    <t>Count of #</t>
  </si>
  <si>
    <t>level</t>
  </si>
  <si>
    <t>Description Talent Group Leader</t>
  </si>
  <si>
    <t>UPI</t>
  </si>
  <si>
    <t>End Date</t>
  </si>
  <si>
    <t>Move Date</t>
  </si>
  <si>
    <t>Fired or Quit</t>
  </si>
  <si>
    <t>Hire Date</t>
  </si>
  <si>
    <t>ALL UPI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</si>
</sst>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rgb="FF555555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quotePrefix="1" applyFont="1" applyAlignment="1">
      <alignment horizontal="left" vertical="top"/>
    </xf>
    <xf numFmtId="0" fontId="0" fillId="0" borderId="1" xfId="0" applyBorder="1"/>
    <xf numFmtId="0" fontId="6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2" xfId="0" quotePrefix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8" fillId="0" borderId="2" xfId="1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8" fillId="0" borderId="3" xfId="0" quotePrefix="1" applyFont="1" applyBorder="1" applyAlignment="1">
      <alignment horizontal="center" vertical="top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center"/>
    </xf>
    <xf numFmtId="1" fontId="8" fillId="0" borderId="3" xfId="1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Border="1" applyAlignment="1">
      <alignment horizontal="left"/>
    </xf>
    <xf numFmtId="0" fontId="0" fillId="0" borderId="3" xfId="0" applyBorder="1"/>
    <xf numFmtId="0" fontId="0" fillId="0" borderId="0" xfId="0" applyBorder="1"/>
    <xf numFmtId="0" fontId="6" fillId="3" borderId="1" xfId="0" quotePrefix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9" fillId="4" borderId="4" xfId="0" applyFont="1" applyFill="1" applyBorder="1"/>
    <xf numFmtId="0" fontId="9" fillId="0" borderId="4" xfId="0" applyNumberFormat="1" applyFont="1" applyBorder="1"/>
    <xf numFmtId="0" fontId="9" fillId="0" borderId="0" xfId="0" applyNumberFormat="1" applyFont="1"/>
    <xf numFmtId="0" fontId="9" fillId="0" borderId="4" xfId="0" applyFont="1" applyBorder="1"/>
    <xf numFmtId="0" fontId="9" fillId="0" borderId="0" xfId="0" applyFont="1"/>
    <xf numFmtId="2" fontId="0" fillId="0" borderId="0" xfId="0" applyNumberFormat="1"/>
    <xf numFmtId="0" fontId="6" fillId="5" borderId="1" xfId="0" quotePrefix="1" applyFont="1" applyFill="1" applyBorder="1" applyAlignment="1">
      <alignment horizontal="center" vertical="center" wrapText="1"/>
    </xf>
    <xf numFmtId="0" fontId="6" fillId="6" borderId="1" xfId="0" quotePrefix="1" applyFont="1" applyFill="1" applyBorder="1" applyAlignment="1">
      <alignment horizontal="center" vertical="center" wrapText="1"/>
    </xf>
    <xf numFmtId="0" fontId="1" fillId="0" borderId="0" xfId="0" quotePrefix="1" applyNumberFormat="1" applyFont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361445</xdr:colOff>
      <xdr:row>14</xdr:row>
      <xdr:rowOff>47625</xdr:rowOff>
    </xdr:from>
    <xdr:to>
      <xdr:col>12</xdr:col>
      <xdr:colOff>38220</xdr:colOff>
      <xdr:row>28</xdr:row>
      <xdr:rowOff>182329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624A4-1FF7-44BC-A480-BB47C7080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1485" y="2607945"/>
          <a:ext cx="3943975" cy="269502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onini, Joao Victor" id="{D2775438-E045-43CC-BA61-7FE34100C7F8}" userId="S-1-5-21-2459832866-3820126253-1625292444-261668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ob" refreshedDate="43651.757228472219" createdVersion="5" refreshedVersion="5" minRefreshableVersion="3" recordCount="82" xr:uid="{00000000-000A-0000-FFFF-FFFF00000000}">
  <cacheSource type="worksheet">
    <worksheetSource ref="B1:AR1048576" sheet="Data Assignment"/>
  </cacheSource>
  <cacheFields count="43">
    <cacheField name="#" numFmtId="0">
      <sharedItems containsString="0" containsBlank="1" containsNumber="1" containsInteger="1" minValue="1" maxValue="81"/>
    </cacheField>
    <cacheField name="Termination Reason" numFmtId="0">
      <sharedItems containsBlank="1" count="13">
        <s v="Mutual Agreement"/>
        <s v="Performance"/>
        <s v="Contract Ends"/>
        <s v="Job Elimination"/>
        <s v="Personal Reasons"/>
        <s v="Retire"/>
        <s v="Career Growth Opportunity"/>
        <s v="Relocation"/>
        <s v="Job Abandonment"/>
        <s v="Non Return From Leave"/>
        <s v="Education"/>
        <m/>
        <s v="Complete" u="1"/>
      </sharedItems>
    </cacheField>
    <cacheField name="Time" numFmtId="0">
      <sharedItems containsBlank="1"/>
    </cacheField>
    <cacheField name="Invol Term_Flag" numFmtId="0">
      <sharedItems containsString="0" containsBlank="1" containsNumber="1" containsInteger="1" minValue="0" maxValue="1"/>
    </cacheField>
    <cacheField name="Type Termination" numFmtId="0">
      <sharedItems containsBlank="1" count="3">
        <s v="Involuntary"/>
        <s v="Voluntary"/>
        <m/>
      </sharedItems>
    </cacheField>
    <cacheField name="Vol Term_Flag" numFmtId="0">
      <sharedItems containsBlank="1"/>
    </cacheField>
    <cacheField name="Talent Group" numFmtId="0">
      <sharedItems containsBlank="1"/>
    </cacheField>
    <cacheField name="Description Talent" numFmtId="0">
      <sharedItems containsBlank="1"/>
    </cacheField>
    <cacheField name="Perfomance Rate" numFmtId="0">
      <sharedItems containsBlank="1" containsMixedTypes="1" containsNumber="1" containsInteger="1" minValue="2" maxValue="5"/>
    </cacheField>
    <cacheField name="Talent Review Summary" numFmtId="0">
      <sharedItems containsBlank="1"/>
    </cacheField>
    <cacheField name="Grade Group" numFmtId="0">
      <sharedItems containsBlank="1"/>
    </cacheField>
    <cacheField name="Hierarchy Level" numFmtId="0">
      <sharedItems containsBlank="1"/>
    </cacheField>
    <cacheField name="Home Country" numFmtId="0">
      <sharedItems containsBlank="1"/>
    </cacheField>
    <cacheField name="Home Culture Type" numFmtId="0">
      <sharedItems containsBlank="1"/>
    </cacheField>
    <cacheField name="Area_home" numFmtId="0">
      <sharedItems containsBlank="1"/>
    </cacheField>
    <cacheField name="Business Size_home" numFmtId="0">
      <sharedItems containsBlank="1"/>
    </cacheField>
    <cacheField name="Home Country Economic Perspective" numFmtId="0">
      <sharedItems containsBlank="1"/>
    </cacheField>
    <cacheField name="Host Country" numFmtId="0">
      <sharedItems containsBlank="1"/>
    </cacheField>
    <cacheField name="Host Culture Type" numFmtId="0">
      <sharedItems containsBlank="1"/>
    </cacheField>
    <cacheField name="Area_host" numFmtId="0">
      <sharedItems containsBlank="1"/>
    </cacheField>
    <cacheField name="Business Size_host" numFmtId="0">
      <sharedItems containsBlank="1"/>
    </cacheField>
    <cacheField name="Host Country Economic Perspective" numFmtId="0">
      <sharedItems containsBlank="1"/>
    </cacheField>
    <cacheField name="Degree in System" numFmtId="0">
      <sharedItems containsBlank="1"/>
    </cacheField>
    <cacheField name="Age" numFmtId="0">
      <sharedItems containsString="0" containsBlank="1" containsNumber="1" containsInteger="1" minValue="27" maxValue="67"/>
    </cacheField>
    <cacheField name="Gender" numFmtId="0">
      <sharedItems containsBlank="1"/>
    </cacheField>
    <cacheField name="Marital Status" numFmtId="0">
      <sharedItems containsBlank="1"/>
    </cacheField>
    <cacheField name="Race/_x000a_Ethnicity" numFmtId="0">
      <sharedItems containsBlank="1"/>
    </cacheField>
    <cacheField name="Function" numFmtId="0">
      <sharedItems containsBlank="1" count="13">
        <s v="Commercial"/>
        <s v="Finance"/>
        <s v="Marketing"/>
        <s v="Legal"/>
        <s v="Medical"/>
        <s v="Human Resources"/>
        <s v="Regulatory Affairs"/>
        <s v="Operations"/>
        <s v="Communication"/>
        <s v="Compliance"/>
        <s v="Market Access"/>
        <s v="BTS"/>
        <m/>
      </sharedItems>
    </cacheField>
    <cacheField name="Tenure _x000a_Time in company" numFmtId="0">
      <sharedItems containsString="0" containsBlank="1" containsNumber="1" containsInteger="1" minValue="1" maxValue="37"/>
    </cacheField>
    <cacheField name="2018/2019 Merit Percentage" numFmtId="0">
      <sharedItems containsBlank="1" containsMixedTypes="1" containsNumber="1" containsInteger="1" minValue="0" maxValue="115"/>
    </cacheField>
    <cacheField name="2017/2018 Merit Percentage" numFmtId="0">
      <sharedItems containsBlank="1" containsMixedTypes="1" containsNumber="1" minValue="0" maxValue="170.00000000000003"/>
    </cacheField>
    <cacheField name="2016/2017 Merit Percentage" numFmtId="0">
      <sharedItems containsBlank="1" containsMixedTypes="1" containsNumber="1" minValue="0" maxValue="218.18181818181816"/>
    </cacheField>
    <cacheField name="2018/2019 Bonus Percentage" numFmtId="0">
      <sharedItems containsBlank="1" containsMixedTypes="1" containsNumber="1" containsInteger="1" minValue="0" maxValue="105"/>
    </cacheField>
    <cacheField name="2017/2018 Bonus Percentage" numFmtId="0">
      <sharedItems containsBlank="1" containsMixedTypes="1" containsNumber="1" containsInteger="1" minValue="0" maxValue="110"/>
    </cacheField>
    <cacheField name="2016/2017 Bonus Percentage" numFmtId="0">
      <sharedItems containsBlank="1" containsMixedTypes="1" containsNumber="1" containsInteger="1" minValue="0" maxValue="130"/>
    </cacheField>
    <cacheField name="2018/2019 LTI Percentage" numFmtId="0">
      <sharedItems containsBlank="1" containsMixedTypes="1" containsNumber="1" containsInteger="1" minValue="0" maxValue="105"/>
    </cacheField>
    <cacheField name="2017/2018 LTI Percentage" numFmtId="0">
      <sharedItems containsBlank="1" containsMixedTypes="1" containsNumber="1" containsInteger="1" minValue="0" maxValue="120"/>
    </cacheField>
    <cacheField name="2016/2017 LTI Percentage" numFmtId="0">
      <sharedItems containsBlank="1" containsMixedTypes="1" containsNumber="1" containsInteger="1" minValue="0" maxValue="150"/>
    </cacheField>
    <cacheField name="2018/2019 Midpoint Percentage" numFmtId="0">
      <sharedItems containsBlank="1" containsMixedTypes="1" containsNumber="1" minValue="81.98" maxValue="166.04"/>
    </cacheField>
    <cacheField name="2017/2018 Midpoint Percentage" numFmtId="0">
      <sharedItems containsBlank="1" containsMixedTypes="1" containsNumber="1" minValue="71.84" maxValue="158.07"/>
    </cacheField>
    <cacheField name="Leader Perfomance Rate" numFmtId="0">
      <sharedItems containsBlank="1" containsMixedTypes="1" containsNumber="1" containsInteger="1" minValue="2" maxValue="5"/>
    </cacheField>
    <cacheField name="Leader Talent Group" numFmtId="0">
      <sharedItems containsBlank="1"/>
    </cacheField>
    <cacheField name="Description Talent Group Leader" numFmtId="0">
      <sharedItems containsBlank="1" count="5">
        <s v="Consistent"/>
        <s v="Well Placed Talent"/>
        <s v="Key Talent"/>
        <s v="Poor Perfom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n v="1"/>
    <x v="0"/>
    <s v="During Assignment"/>
    <n v="1"/>
    <x v="0"/>
    <s v="0"/>
    <s v="C"/>
    <s v="Consistent"/>
    <n v="3"/>
    <s v="No"/>
    <s v="21-23"/>
    <s v="Director"/>
    <s v="Czech Republic"/>
    <s v="Egalitarian"/>
    <s v="EEMEA"/>
    <s v="MBU"/>
    <s v="Neutral"/>
    <s v="Russia"/>
    <s v="Hierarquical"/>
    <s v="EEMEA"/>
    <s v="LBU"/>
    <s v="Positive"/>
    <s v="No"/>
    <n v="49"/>
    <s v="Male"/>
    <s v="Married"/>
    <s v=" - "/>
    <x v="0"/>
    <n v="17"/>
    <s v=" -"/>
    <s v=" -"/>
    <n v="50"/>
    <s v=" -"/>
    <s v=" -"/>
    <n v="90"/>
    <s v=" -"/>
    <s v=" -"/>
    <n v="80"/>
    <s v=" -"/>
    <s v=" -"/>
    <n v="3"/>
    <s v="C"/>
    <x v="0"/>
  </r>
  <r>
    <n v="2"/>
    <x v="0"/>
    <s v="During Assignment"/>
    <n v="1"/>
    <x v="0"/>
    <s v="0"/>
    <s v="PL"/>
    <s v="Poor Leader"/>
    <n v="2"/>
    <s v="Yes"/>
    <s v="21-23"/>
    <s v="Director"/>
    <s v="Italy"/>
    <s v="Hierarquical"/>
    <s v="WEC"/>
    <s v="LBU"/>
    <s v="Neutral"/>
    <s v="Netherlands"/>
    <s v="Consensual"/>
    <s v="WEC"/>
    <s v="LBU"/>
    <s v="Positive"/>
    <s v="No"/>
    <n v="47"/>
    <s v="Male"/>
    <s v="Married"/>
    <s v=" - "/>
    <x v="1"/>
    <n v="14"/>
    <s v=" -"/>
    <s v=" -"/>
    <n v="46.874999999999993"/>
    <s v=" -"/>
    <s v=" -"/>
    <n v="80"/>
    <s v=" -"/>
    <s v=" -"/>
    <n v="75"/>
    <s v=" -"/>
    <s v=" -"/>
    <n v="3"/>
    <s v="C"/>
    <x v="0"/>
  </r>
  <r>
    <n v="3"/>
    <x v="1"/>
    <s v="During Assignment"/>
    <n v="1"/>
    <x v="0"/>
    <s v="0"/>
    <s v="PL"/>
    <s v="Poor Leader"/>
    <n v="3"/>
    <s v="No"/>
    <s v="24+"/>
    <s v="Sr Director"/>
    <s v="Spain"/>
    <s v="Hierarquical"/>
    <s v="WEC"/>
    <s v="LBU"/>
    <s v="Neutral"/>
    <s v="United States"/>
    <s v="Egalitarian"/>
    <s v="United States"/>
    <s v="United States"/>
    <s v="Positive"/>
    <s v="No"/>
    <n v="52"/>
    <s v="Male"/>
    <s v="Married"/>
    <s v=" - "/>
    <x v="2"/>
    <n v="11"/>
    <s v=" -"/>
    <s v=" -"/>
    <s v=" -"/>
    <s v=" -"/>
    <s v=" -"/>
    <s v=" -"/>
    <s v=" -"/>
    <s v=" -"/>
    <s v=" -"/>
    <s v=" -"/>
    <s v=" -"/>
    <n v="4"/>
    <s v="WPT"/>
    <x v="1"/>
  </r>
  <r>
    <n v="4"/>
    <x v="2"/>
    <s v="During Assignment"/>
    <n v="1"/>
    <x v="0"/>
    <s v="0"/>
    <s v=" - "/>
    <s v=" - "/>
    <n v="2"/>
    <s v="No"/>
    <s v="21-23"/>
    <s v="Director"/>
    <s v="Norway"/>
    <s v="Consensual"/>
    <s v="WEC"/>
    <s v="SBU"/>
    <s v="Positive"/>
    <s v="Servia"/>
    <s v="Consensual"/>
    <s v="EEMEA"/>
    <s v="SBU"/>
    <s v="Neutral"/>
    <s v="No"/>
    <n v="54"/>
    <s v="Female"/>
    <s v=" - "/>
    <s v=" - "/>
    <x v="0"/>
    <n v="9"/>
    <s v=" -"/>
    <s v=" -"/>
    <s v=" -"/>
    <s v=" -"/>
    <s v=" -"/>
    <s v=" -"/>
    <s v=" -"/>
    <s v=" -"/>
    <s v=" -"/>
    <s v=" -"/>
    <s v=" -"/>
    <n v="2"/>
    <s v="C"/>
    <x v="0"/>
  </r>
  <r>
    <n v="5"/>
    <x v="3"/>
    <s v="During Assignment"/>
    <n v="1"/>
    <x v="0"/>
    <s v="0"/>
    <s v="WPT"/>
    <s v="Well Placed Talent"/>
    <n v="3"/>
    <s v="Yes"/>
    <s v="21-23"/>
    <s v="Director"/>
    <s v="New Zealand"/>
    <s v="Egalitarian"/>
    <s v="JAPAC"/>
    <s v="SBU"/>
    <s v="Neutral"/>
    <s v="Singapore"/>
    <s v="Hierarquical"/>
    <s v="JAPAC"/>
    <s v="SBU"/>
    <s v="Positive"/>
    <s v="No"/>
    <n v="47"/>
    <s v="Male"/>
    <s v="Married"/>
    <s v=" - "/>
    <x v="0"/>
    <n v="16"/>
    <n v="0"/>
    <n v="157.14285714285711"/>
    <n v="100"/>
    <n v="100"/>
    <n v="110"/>
    <n v="100"/>
    <n v="0"/>
    <n v="105"/>
    <n v="100"/>
    <n v="108.42"/>
    <n v="108.97"/>
    <n v="4"/>
    <s v="WPT"/>
    <x v="1"/>
  </r>
  <r>
    <n v="6"/>
    <x v="1"/>
    <s v="During Assignment"/>
    <n v="1"/>
    <x v="0"/>
    <s v="0"/>
    <s v="PL"/>
    <s v="Poor Leader"/>
    <n v="3"/>
    <s v="No"/>
    <s v="24+"/>
    <s v="Sr Director"/>
    <s v="Australia"/>
    <s v="Egalitarian"/>
    <s v="JAPAC"/>
    <s v="LBU"/>
    <s v="Neutral"/>
    <s v="United States"/>
    <s v="Egalitarian"/>
    <s v="United States"/>
    <s v="United States"/>
    <s v="Positive"/>
    <s v="Yes"/>
    <n v="57"/>
    <s v="Female"/>
    <s v="Single"/>
    <s v=" - "/>
    <x v="3"/>
    <n v="9"/>
    <s v=" -"/>
    <s v=" -"/>
    <s v=" -"/>
    <s v=" -"/>
    <s v=" -"/>
    <s v=" -"/>
    <s v=" -"/>
    <s v=" -"/>
    <s v=" -"/>
    <s v=" -"/>
    <s v=" -"/>
    <n v="3"/>
    <s v="C"/>
    <x v="0"/>
  </r>
  <r>
    <n v="7"/>
    <x v="3"/>
    <s v="During Assignment"/>
    <n v="1"/>
    <x v="0"/>
    <s v="0"/>
    <s v=" - "/>
    <s v=" - "/>
    <n v="2"/>
    <s v="No"/>
    <s v="18-20"/>
    <s v="Sr Manager"/>
    <s v="Australia"/>
    <s v="Egalitarian"/>
    <s v="JAPAC"/>
    <s v="LBU"/>
    <s v="Neutral"/>
    <s v="Singapore"/>
    <s v="Hierarquical"/>
    <s v="JAPAC"/>
    <s v="SBU"/>
    <s v="Positive"/>
    <s v="Yes"/>
    <n v="36"/>
    <s v="Female"/>
    <s v="Single"/>
    <s v=" - "/>
    <x v="4"/>
    <n v="6"/>
    <s v=" -"/>
    <s v=" -"/>
    <s v=" -"/>
    <s v=" -"/>
    <s v=" -"/>
    <s v=" -"/>
    <s v=" -"/>
    <s v=" -"/>
    <s v=" -"/>
    <s v=" -"/>
    <s v=" -"/>
    <n v="3"/>
    <s v="C"/>
    <x v="0"/>
  </r>
  <r>
    <n v="8"/>
    <x v="0"/>
    <s v="During Assignment"/>
    <n v="1"/>
    <x v="0"/>
    <s v="0"/>
    <s v="WPT"/>
    <s v="Well Placed Talent"/>
    <n v="4"/>
    <s v="Yes"/>
    <s v="18-20"/>
    <s v="Sr Manager"/>
    <s v="Germany"/>
    <s v="Consensual"/>
    <s v="WEC"/>
    <s v="LBU"/>
    <s v="Neutral"/>
    <s v="France"/>
    <s v="Hierarquical"/>
    <s v="WEC"/>
    <s v="LBU"/>
    <s v="Neutral"/>
    <s v="Yes"/>
    <n v="50"/>
    <s v="Female"/>
    <s v="Single"/>
    <s v="-"/>
    <x v="2"/>
    <n v="9"/>
    <m/>
    <m/>
    <m/>
    <m/>
    <m/>
    <m/>
    <m/>
    <m/>
    <m/>
    <n v="108.17"/>
    <n v="103.66"/>
    <n v="4"/>
    <s v="C"/>
    <x v="0"/>
  </r>
  <r>
    <n v="9"/>
    <x v="1"/>
    <s v="During Assignment"/>
    <n v="1"/>
    <x v="0"/>
    <s v="0"/>
    <s v="C"/>
    <s v="Consistent"/>
    <n v="2"/>
    <s v="No"/>
    <s v="21-23"/>
    <s v="Director"/>
    <s v="Singapore"/>
    <s v="Hierarquical"/>
    <s v="JAPAC"/>
    <s v="SBU"/>
    <s v="Positive"/>
    <s v="United States"/>
    <s v="Egalitarian"/>
    <s v="United States"/>
    <s v="United States"/>
    <s v="Positive"/>
    <s v="Yes"/>
    <n v="45"/>
    <s v="Male"/>
    <s v="Married"/>
    <s v="Indian"/>
    <x v="5"/>
    <n v="6"/>
    <n v="78"/>
    <n v="132.14285714285717"/>
    <n v="109.09090909090908"/>
    <n v="95"/>
    <n v="110"/>
    <n v="100"/>
    <n v="90"/>
    <n v="120"/>
    <n v="100"/>
    <s v=" -"/>
    <s v=" -"/>
    <n v="4"/>
    <s v="WPT"/>
    <x v="1"/>
  </r>
  <r>
    <n v="10"/>
    <x v="3"/>
    <s v="During Assignment"/>
    <n v="1"/>
    <x v="0"/>
    <s v="0"/>
    <s v="C"/>
    <s v="Consistent"/>
    <n v="3"/>
    <s v="No"/>
    <s v=""/>
    <s v="VP"/>
    <s v="Canada"/>
    <s v="Egalitarian"/>
    <s v="WEC"/>
    <s v="LBU"/>
    <s v="Neutral"/>
    <s v="United States"/>
    <s v="Egalitarian"/>
    <s v="United States"/>
    <s v="United States"/>
    <s v="Positive"/>
    <s v="No"/>
    <n v="62"/>
    <s v="Female"/>
    <s v="Married"/>
    <s v="-"/>
    <x v="6"/>
    <n v="12"/>
    <s v=" -"/>
    <s v=" -"/>
    <s v=" -"/>
    <s v=" -"/>
    <s v=" -"/>
    <s v=" -"/>
    <s v=" -"/>
    <s v=" -"/>
    <s v=" -"/>
    <s v=" -"/>
    <s v=" -"/>
    <n v="5"/>
    <s v="KT"/>
    <x v="2"/>
  </r>
  <r>
    <n v="11"/>
    <x v="3"/>
    <s v="During Assignment"/>
    <n v="1"/>
    <x v="0"/>
    <s v="0"/>
    <s v=" - "/>
    <s v=" - "/>
    <n v="2"/>
    <s v="No"/>
    <s v="21-23"/>
    <s v="Director"/>
    <s v="Spain"/>
    <s v="Hierarquical"/>
    <s v="WEC"/>
    <s v="LBU"/>
    <s v="Neutral"/>
    <s v="United States"/>
    <s v="Egalitarian"/>
    <s v="United States"/>
    <s v="United States"/>
    <s v="Positive"/>
    <s v="No"/>
    <n v="42"/>
    <s v="Female"/>
    <s v="Single"/>
    <s v="-"/>
    <x v="0"/>
    <n v="2"/>
    <s v=" -"/>
    <s v=" -"/>
    <s v=" -"/>
    <s v=" -"/>
    <s v=" -"/>
    <s v=" -"/>
    <s v=" -"/>
    <s v=" -"/>
    <s v=" -"/>
    <s v=" -"/>
    <s v=" -"/>
    <n v="3"/>
    <s v="C"/>
    <x v="0"/>
  </r>
  <r>
    <n v="12"/>
    <x v="4"/>
    <s v="During Assignment"/>
    <n v="0"/>
    <x v="1"/>
    <s v="1"/>
    <s v=" - "/>
    <s v=" - "/>
    <n v="4"/>
    <s v="No"/>
    <s v="18-20"/>
    <s v="Sr Manager"/>
    <s v="United States"/>
    <s v="Egalitarian"/>
    <s v="United States"/>
    <s v="United States"/>
    <s v="Positive"/>
    <s v="Singapore"/>
    <s v="Hierarquical"/>
    <s v="JAPAC"/>
    <s v="SBU"/>
    <s v="Positive"/>
    <s v="Yes"/>
    <n v="41"/>
    <s v="Female"/>
    <s v="Single"/>
    <s v="Asian"/>
    <x v="0"/>
    <n v="13"/>
    <s v=" -"/>
    <s v=" -"/>
    <s v=" -"/>
    <s v=" -"/>
    <s v=" -"/>
    <s v=" -"/>
    <s v=" -"/>
    <s v=" -"/>
    <s v=" -"/>
    <s v=" -"/>
    <s v=" -"/>
    <n v="3"/>
    <s v="C"/>
    <x v="0"/>
  </r>
  <r>
    <n v="13"/>
    <x v="4"/>
    <s v="During Assignment"/>
    <n v="0"/>
    <x v="1"/>
    <s v="1"/>
    <s v=" - "/>
    <s v=" - "/>
    <n v="3"/>
    <s v="No"/>
    <s v="24+"/>
    <s v="Sr Director"/>
    <s v="United States"/>
    <s v="Egalitarian"/>
    <s v="United States"/>
    <s v="United States"/>
    <s v="Positive"/>
    <s v="Puerto Rico"/>
    <s v="Top-Down"/>
    <s v="LATAM"/>
    <s v="LBU"/>
    <s v="Neutral"/>
    <s v="Yes"/>
    <n v="47"/>
    <s v="Male"/>
    <s v="Married"/>
    <s v="White"/>
    <x v="7"/>
    <n v="20"/>
    <s v=" -"/>
    <s v=" -"/>
    <s v=" -"/>
    <s v=" -"/>
    <s v=" -"/>
    <s v=" -"/>
    <s v=" -"/>
    <s v=" -"/>
    <s v=" -"/>
    <s v=" -"/>
    <s v=" -"/>
    <n v="3"/>
    <s v="C"/>
    <x v="0"/>
  </r>
  <r>
    <n v="14"/>
    <x v="5"/>
    <s v="During Assignment"/>
    <n v="0"/>
    <x v="1"/>
    <s v="1"/>
    <s v="PL"/>
    <s v="Poor Leader"/>
    <n v="3"/>
    <s v="No"/>
    <s v="24+"/>
    <s v="Sr Director"/>
    <s v="United States"/>
    <s v="Egalitarian"/>
    <s v="United States"/>
    <s v="United States"/>
    <s v="Positive"/>
    <s v="Puerto Rico"/>
    <s v="Top-Down"/>
    <s v="LATAM"/>
    <s v="LBU"/>
    <s v="Neutral"/>
    <s v="Yes"/>
    <n v="60"/>
    <s v="Male"/>
    <s v="Married"/>
    <s v="Latino"/>
    <x v="7"/>
    <n v="37"/>
    <s v=" -"/>
    <n v="150"/>
    <n v="116.66666666666667"/>
    <s v=" -"/>
    <n v="110"/>
    <n v="100"/>
    <s v=" -"/>
    <n v="110"/>
    <n v="100"/>
    <s v=" -"/>
    <n v="104.03"/>
    <n v="4"/>
    <s v="KT"/>
    <x v="2"/>
  </r>
  <r>
    <n v="15"/>
    <x v="4"/>
    <s v="During Assignment"/>
    <n v="0"/>
    <x v="1"/>
    <s v="1"/>
    <s v="KT"/>
    <s v="Key Talent"/>
    <n v="3"/>
    <s v="Yes"/>
    <s v="24+"/>
    <s v="Sr Director"/>
    <s v="Italy"/>
    <s v="Hierarquical"/>
    <s v="WEC"/>
    <s v="LBU"/>
    <s v="Neutral"/>
    <s v="France"/>
    <s v="Hierarquical"/>
    <s v="WEC"/>
    <s v="LBU"/>
    <s v="Neutral"/>
    <s v="Yes"/>
    <n v="46"/>
    <s v="Male"/>
    <s v="Married"/>
    <s v="-"/>
    <x v="0"/>
    <n v="13"/>
    <s v=" -"/>
    <s v=" -"/>
    <n v="93.749999999999986"/>
    <s v=" -"/>
    <s v=" -"/>
    <n v="100"/>
    <s v=" -"/>
    <s v=" -"/>
    <n v="100"/>
    <s v=" -"/>
    <s v=" -"/>
    <n v="4"/>
    <s v="C"/>
    <x v="0"/>
  </r>
  <r>
    <n v="16"/>
    <x v="4"/>
    <s v="During Assignment"/>
    <n v="0"/>
    <x v="1"/>
    <s v="1"/>
    <s v="KT"/>
    <s v="Key Talent"/>
    <n v="4"/>
    <s v="No"/>
    <s v="18-20"/>
    <s v="Sr Manager"/>
    <s v="Italy"/>
    <s v="Hierarquical"/>
    <s v="WEC"/>
    <s v="LBU"/>
    <s v="Neutral"/>
    <s v="Sweden"/>
    <s v="Consensual"/>
    <s v="WEC"/>
    <s v="MBU"/>
    <s v="Positive"/>
    <s v="No"/>
    <n v="52"/>
    <s v="Female"/>
    <s v="Married"/>
    <s v="-"/>
    <x v="1"/>
    <n v="23"/>
    <s v=" -"/>
    <s v=" -"/>
    <s v=" -"/>
    <s v=" -"/>
    <s v=" -"/>
    <s v=" -"/>
    <s v=" -"/>
    <s v=" -"/>
    <s v=" -"/>
    <s v=" -"/>
    <s v=" -"/>
    <n v="3"/>
    <s v="C"/>
    <x v="0"/>
  </r>
  <r>
    <n v="17"/>
    <x v="4"/>
    <s v="During Assignment"/>
    <n v="0"/>
    <x v="1"/>
    <s v="1"/>
    <s v="KT"/>
    <s v="Key Talent"/>
    <n v="5"/>
    <s v="Yes"/>
    <s v="24+"/>
    <s v="Sr Director"/>
    <s v="Ireland"/>
    <s v="Top-Down"/>
    <s v="WEC"/>
    <s v="LBU"/>
    <s v="Negative"/>
    <s v="Great Britain"/>
    <s v="Top-Down"/>
    <s v="WEC"/>
    <s v="LBU"/>
    <s v="Positive"/>
    <s v="Yes"/>
    <n v="48"/>
    <s v="Male"/>
    <s v="Married"/>
    <s v="-"/>
    <x v="0"/>
    <n v="23"/>
    <s v=" -"/>
    <s v=" -"/>
    <n v="218.18181818181816"/>
    <s v=" -"/>
    <s v=" -"/>
    <n v="130"/>
    <s v=" -"/>
    <s v=" -"/>
    <n v="150"/>
    <s v=" -"/>
    <s v=" -"/>
    <n v="4"/>
    <s v="KT"/>
    <x v="2"/>
  </r>
  <r>
    <n v="18"/>
    <x v="6"/>
    <s v="During Assignment"/>
    <n v="0"/>
    <x v="1"/>
    <s v="1"/>
    <s v="WPT"/>
    <s v="Well Placed Talent"/>
    <n v="4"/>
    <s v="No"/>
    <s v="21-23"/>
    <s v="Director"/>
    <s v="Great Britain"/>
    <s v="Top-Down"/>
    <s v="WEC"/>
    <s v="LBU"/>
    <s v="Positive"/>
    <s v="United States"/>
    <s v="Egalitarian"/>
    <s v="United States"/>
    <s v="United States"/>
    <s v="Positive"/>
    <s v="No"/>
    <n v="43"/>
    <s v="Male"/>
    <s v="Married"/>
    <s v="-"/>
    <x v="4"/>
    <n v="10"/>
    <s v=" -"/>
    <s v=" -"/>
    <n v="0"/>
    <s v=" -"/>
    <s v=" -"/>
    <n v="120"/>
    <s v=" -"/>
    <s v=" -"/>
    <n v="0"/>
    <s v=" -"/>
    <s v=" -"/>
    <n v="4"/>
    <s v="C"/>
    <x v="0"/>
  </r>
  <r>
    <n v="19"/>
    <x v="4"/>
    <s v="During Assignment"/>
    <n v="0"/>
    <x v="1"/>
    <s v="1"/>
    <s v=" - "/>
    <s v=" - "/>
    <n v="4"/>
    <s v="No"/>
    <s v="18-20"/>
    <s v="Sr Manager"/>
    <s v="Italy"/>
    <s v="Hierarquical"/>
    <s v="WEC"/>
    <s v="LBU"/>
    <s v="Neutral"/>
    <s v="Portugal"/>
    <s v="Top-Down"/>
    <s v="WEC"/>
    <s v="SBU"/>
    <s v="Positive"/>
    <s v="No"/>
    <n v="45"/>
    <s v="Male"/>
    <s v="Married"/>
    <s v="Latino"/>
    <x v="1"/>
    <n v="14"/>
    <s v=" -"/>
    <s v=" -"/>
    <s v=" -"/>
    <s v=" -"/>
    <s v=" -"/>
    <s v=" -"/>
    <s v=" -"/>
    <s v=" -"/>
    <s v=" -"/>
    <s v=" -"/>
    <s v=" -"/>
    <n v="4"/>
    <s v="C"/>
    <x v="0"/>
  </r>
  <r>
    <n v="20"/>
    <x v="5"/>
    <s v="During Assignment"/>
    <n v="0"/>
    <x v="1"/>
    <s v="1"/>
    <s v="C"/>
    <s v="Consistent"/>
    <n v="3"/>
    <s v="No"/>
    <s v="21-23"/>
    <s v="Director"/>
    <s v="United States"/>
    <s v="Egalitarian"/>
    <s v="United States"/>
    <s v="United States"/>
    <s v="Positive"/>
    <s v="Singapore"/>
    <s v="Hierarquical"/>
    <s v="JAPAC"/>
    <s v="SBU"/>
    <s v="Positive"/>
    <s v="No"/>
    <n v="66"/>
    <s v="Male"/>
    <s v="Married"/>
    <s v="Asian"/>
    <x v="7"/>
    <n v="10"/>
    <s v=" -"/>
    <s v=" -"/>
    <s v=" -"/>
    <s v=" -"/>
    <s v=" -"/>
    <s v=" -"/>
    <s v=" -"/>
    <s v=" -"/>
    <s v=" -"/>
    <s v=" -"/>
    <s v=" -"/>
    <n v="3"/>
    <s v="C"/>
    <x v="0"/>
  </r>
  <r>
    <n v="21"/>
    <x v="7"/>
    <s v="During Assignment"/>
    <n v="0"/>
    <x v="1"/>
    <s v="1"/>
    <s v="WPT"/>
    <s v="Well Placed Talent"/>
    <n v="3"/>
    <s v="No"/>
    <s v="18-20"/>
    <s v="Sr Manager"/>
    <s v="United Arab Emirates"/>
    <s v="Hierarquical"/>
    <s v="EEMEA"/>
    <s v="LBU"/>
    <s v="Negative"/>
    <s v="Egypt"/>
    <s v="Top-Down"/>
    <s v="EEMEA"/>
    <s v="SBU"/>
    <s v="Neutral"/>
    <s v="No"/>
    <n v="46"/>
    <s v="Male"/>
    <s v="Married"/>
    <s v="-"/>
    <x v="0"/>
    <n v="16"/>
    <s v=" -"/>
    <s v=" -"/>
    <n v="80"/>
    <s v=" -"/>
    <s v=" -"/>
    <n v="94"/>
    <s v=" -"/>
    <s v=" -"/>
    <n v="100"/>
    <s v=" -"/>
    <s v=" -"/>
    <n v="4"/>
    <s v="WPT"/>
    <x v="1"/>
  </r>
  <r>
    <n v="22"/>
    <x v="4"/>
    <s v="During Assignment"/>
    <n v="0"/>
    <x v="1"/>
    <s v="1"/>
    <s v="C"/>
    <s v="Consistent"/>
    <n v="3"/>
    <s v="Yes"/>
    <s v="21-23"/>
    <s v="Director"/>
    <s v="Canada"/>
    <s v="Egalitarian"/>
    <s v="WEC"/>
    <s v="LBU"/>
    <s v="Neutral"/>
    <s v="Finland"/>
    <s v="Egalitarian"/>
    <s v="WEC"/>
    <s v="MBU"/>
    <s v="Neutral"/>
    <s v="No"/>
    <n v="53"/>
    <s v="Male"/>
    <s v="Married"/>
    <s v="-"/>
    <x v="0"/>
    <n v="8"/>
    <s v=" -"/>
    <s v=" -"/>
    <s v=" -"/>
    <s v=" -"/>
    <s v=" -"/>
    <s v=" -"/>
    <s v=" -"/>
    <s v=" -"/>
    <s v=" -"/>
    <s v=" -"/>
    <s v=" -"/>
    <n v="2"/>
    <s v="C"/>
    <x v="0"/>
  </r>
  <r>
    <n v="23"/>
    <x v="4"/>
    <s v="During Assignment"/>
    <n v="0"/>
    <x v="1"/>
    <s v="1"/>
    <s v="KT"/>
    <s v="Key Talent"/>
    <n v="4"/>
    <s v="Yes"/>
    <s v="21-23"/>
    <s v="Director"/>
    <s v="Italy"/>
    <s v="Hierarquical"/>
    <s v="WEC"/>
    <s v="LBU"/>
    <s v="Neutral"/>
    <s v="United States"/>
    <s v="Egalitarian"/>
    <s v="United States"/>
    <s v="United States"/>
    <s v="Positive"/>
    <s v="Yes"/>
    <n v="47"/>
    <s v="Male"/>
    <s v="Married"/>
    <s v="-"/>
    <x v="2"/>
    <n v="8"/>
    <s v=" -"/>
    <s v=" -"/>
    <s v=" -"/>
    <s v=" -"/>
    <s v=" -"/>
    <s v=" -"/>
    <s v=" -"/>
    <s v=" -"/>
    <s v=" -"/>
    <s v=" -"/>
    <s v=" -"/>
    <n v="3"/>
    <s v="C"/>
    <x v="0"/>
  </r>
  <r>
    <n v="24"/>
    <x v="0"/>
    <s v="During Assignment"/>
    <n v="0"/>
    <x v="1"/>
    <s v="1"/>
    <s v="WPT"/>
    <s v="Well Placed Talent"/>
    <n v="3"/>
    <s v="No"/>
    <s v="18-20"/>
    <s v="Sr Manager"/>
    <s v="Israel"/>
    <s v="Hierarquical"/>
    <s v="WEC"/>
    <s v="LBU"/>
    <s v="Positive"/>
    <s v="United States"/>
    <s v="Egalitarian"/>
    <s v="United States"/>
    <s v="United States"/>
    <s v="Positive"/>
    <s v="Yes"/>
    <n v="42"/>
    <s v="Female"/>
    <s v="Single"/>
    <s v="-"/>
    <x v="5"/>
    <n v="8"/>
    <s v=" -"/>
    <s v=" -"/>
    <n v="100"/>
    <s v=" -"/>
    <s v=" -"/>
    <n v="100"/>
    <s v=" -"/>
    <s v=" -"/>
    <n v="100"/>
    <s v=" -"/>
    <s v=" -"/>
    <n v="3"/>
    <s v="C"/>
    <x v="0"/>
  </r>
  <r>
    <n v="25"/>
    <x v="4"/>
    <s v="During Assignment"/>
    <n v="0"/>
    <x v="1"/>
    <s v="1"/>
    <s v="WPT"/>
    <s v="Well Placed Talent"/>
    <n v="3"/>
    <s v="Yes"/>
    <s v="21-23"/>
    <s v="Director"/>
    <s v="Australia"/>
    <s v="Egalitarian"/>
    <s v="JAPAC"/>
    <s v="LBU"/>
    <s v="Neutral"/>
    <s v="France"/>
    <s v="Hierarquical"/>
    <s v="WEC"/>
    <s v="LBU"/>
    <s v="Neutral"/>
    <s v="Yes"/>
    <n v="51"/>
    <s v="Female"/>
    <s v="Married"/>
    <s v="-"/>
    <x v="2"/>
    <n v="8"/>
    <s v=" -"/>
    <n v="94.285714285714278"/>
    <n v="85.714285714285708"/>
    <s v=" -"/>
    <n v="100"/>
    <n v="110"/>
    <s v=" -"/>
    <n v="100"/>
    <n v="100"/>
    <s v=" -"/>
    <n v="108.95"/>
    <n v="4"/>
    <s v="WPT"/>
    <x v="1"/>
  </r>
  <r>
    <n v="26"/>
    <x v="4"/>
    <s v="During Assignment"/>
    <n v="0"/>
    <x v="1"/>
    <s v="1"/>
    <s v="PP"/>
    <s v="Poor Perfomer"/>
    <n v="3"/>
    <s v="No"/>
    <s v="24+"/>
    <s v="Sr Director"/>
    <s v="Poland"/>
    <s v="Consensual"/>
    <s v="EEMEA"/>
    <s v="MBU"/>
    <s v="Neutral"/>
    <s v="Belgium"/>
    <s v="Consensual"/>
    <s v="WEC"/>
    <s v="LBU"/>
    <s v="Neutral"/>
    <s v="No"/>
    <n v="45"/>
    <s v="Male"/>
    <s v="Married"/>
    <s v="-"/>
    <x v="0"/>
    <n v="6"/>
    <s v=" -"/>
    <s v=" -"/>
    <s v=" -"/>
    <s v=" -"/>
    <s v=" -"/>
    <s v=" -"/>
    <s v=" -"/>
    <s v=" -"/>
    <s v=" -"/>
    <s v=" -"/>
    <s v=" -"/>
    <n v="3"/>
    <s v="KT"/>
    <x v="2"/>
  </r>
  <r>
    <n v="27"/>
    <x v="4"/>
    <s v="During Assignment"/>
    <n v="0"/>
    <x v="1"/>
    <s v="1"/>
    <s v=" - "/>
    <s v=" - "/>
    <n v="3"/>
    <s v="No"/>
    <s v="21-23"/>
    <s v="Director"/>
    <s v="Germany"/>
    <s v="Consensual"/>
    <s v="WEC"/>
    <s v="LBU"/>
    <s v="Neutral"/>
    <s v="France"/>
    <s v="Hierarquical"/>
    <s v="WEC"/>
    <s v="LBU"/>
    <s v="Neutral"/>
    <s v="Yes"/>
    <n v="43"/>
    <s v="Male"/>
    <s v="Married"/>
    <s v="-"/>
    <x v="2"/>
    <n v="5"/>
    <s v=" -"/>
    <s v=" -"/>
    <s v=" -"/>
    <s v=" -"/>
    <s v=" -"/>
    <s v=" -"/>
    <s v=" -"/>
    <s v=" -"/>
    <s v=" -"/>
    <s v=" -"/>
    <s v=" -"/>
    <n v="3"/>
    <s v="WPT"/>
    <x v="1"/>
  </r>
  <r>
    <n v="28"/>
    <x v="4"/>
    <s v="During Assignment"/>
    <n v="0"/>
    <x v="1"/>
    <s v="1"/>
    <s v="WPT"/>
    <s v="Well Placed Talent"/>
    <n v="3"/>
    <s v="No"/>
    <s v="21-23"/>
    <s v="Director"/>
    <s v="France"/>
    <s v="Hierarquical"/>
    <s v="WEC"/>
    <s v="LBU"/>
    <s v="Neutral"/>
    <s v="United States"/>
    <s v="Egalitarian"/>
    <s v="United States"/>
    <s v="United States"/>
    <s v="Positive"/>
    <s v="No"/>
    <n v="46"/>
    <s v="Male"/>
    <s v="Married"/>
    <s v="-"/>
    <x v="2"/>
    <n v="3"/>
    <s v=" -"/>
    <s v=" -"/>
    <s v=" -"/>
    <s v=" -"/>
    <s v=" -"/>
    <s v=" -"/>
    <s v=" -"/>
    <s v=" -"/>
    <s v=" -"/>
    <s v=" -"/>
    <s v=" -"/>
    <n v="3"/>
    <s v="WPT"/>
    <x v="1"/>
  </r>
  <r>
    <n v="29"/>
    <x v="4"/>
    <s v="During Assignment"/>
    <n v="0"/>
    <x v="1"/>
    <s v="1"/>
    <s v=" - "/>
    <s v=" - "/>
    <n v="3"/>
    <s v="No"/>
    <s v="Under 18"/>
    <s v="Manager"/>
    <s v="Singapore"/>
    <s v="Hierarquical"/>
    <s v="JAPAC"/>
    <s v="SBU"/>
    <s v="Positive"/>
    <s v="Puerto Rico"/>
    <s v="Top-Down"/>
    <s v="LATAM"/>
    <s v="LBU"/>
    <s v="Neutral"/>
    <s v="Yes"/>
    <n v="28"/>
    <s v="Female"/>
    <s v="Single"/>
    <s v="-"/>
    <x v="7"/>
    <n v="1"/>
    <s v=" -"/>
    <s v=" -"/>
    <n v="111.11111111111111"/>
    <s v=" -"/>
    <s v=" -"/>
    <n v="100"/>
    <s v=" -"/>
    <s v=" -"/>
    <n v="0"/>
    <s v=" -"/>
    <s v=" -"/>
    <n v="3"/>
    <s v="KT"/>
    <x v="2"/>
  </r>
  <r>
    <n v="30"/>
    <x v="3"/>
    <s v="&lt;1 year after assignment"/>
    <n v="1"/>
    <x v="0"/>
    <s v="0"/>
    <s v="C"/>
    <s v="Consistent"/>
    <n v="3"/>
    <s v="No"/>
    <s v="18-20"/>
    <s v="Sr Manager"/>
    <s v="France"/>
    <s v="Hierarquical"/>
    <s v="WEC"/>
    <s v="LBU"/>
    <s v="Neutral"/>
    <s v="United States"/>
    <s v="Egalitarian"/>
    <s v="United States"/>
    <s v="United States"/>
    <s v="Positive"/>
    <s v="No"/>
    <n v="51"/>
    <s v="Male"/>
    <s v="-"/>
    <s v="White"/>
    <x v="0"/>
    <n v="12"/>
    <s v=" -"/>
    <s v=" -"/>
    <s v=" -"/>
    <s v=" -"/>
    <s v=" -"/>
    <s v=" -"/>
    <s v=" -"/>
    <s v=" -"/>
    <s v=" -"/>
    <s v=" -"/>
    <s v=" -"/>
    <n v="3"/>
    <s v="KT"/>
    <x v="2"/>
  </r>
  <r>
    <n v="31"/>
    <x v="0"/>
    <s v="&lt;1 year after assignment"/>
    <n v="1"/>
    <x v="0"/>
    <s v="0"/>
    <s v="PL"/>
    <s v="Poor Leader"/>
    <n v="3"/>
    <s v="No"/>
    <s v="21-23"/>
    <s v="Director"/>
    <s v="Colombia"/>
    <s v="Top-Down"/>
    <s v="LATAM"/>
    <s v="MBU"/>
    <s v="Positive"/>
    <s v="United States"/>
    <s v="Egalitarian"/>
    <s v="United States"/>
    <s v="United States"/>
    <s v="Positive"/>
    <s v="No"/>
    <n v="55"/>
    <s v="Male"/>
    <s v="Married"/>
    <s v="-"/>
    <x v="4"/>
    <n v="14"/>
    <s v=" -"/>
    <s v=" -"/>
    <s v=" -"/>
    <s v=" -"/>
    <s v=" -"/>
    <s v=" -"/>
    <s v=" -"/>
    <s v=" -"/>
    <s v=" -"/>
    <s v=" -"/>
    <s v=" -"/>
    <n v="3"/>
    <s v="KT"/>
    <x v="2"/>
  </r>
  <r>
    <n v="32"/>
    <x v="1"/>
    <s v="&lt;1 year after assignment"/>
    <n v="1"/>
    <x v="0"/>
    <s v="0"/>
    <s v="C"/>
    <s v="Consistent"/>
    <n v="4"/>
    <s v="Yes"/>
    <s v="21-23"/>
    <s v="Director"/>
    <s v="Spain"/>
    <s v="Hierarquical"/>
    <s v="WEC"/>
    <s v="LBU"/>
    <s v="Neutral"/>
    <s v="Great Britain"/>
    <s v="Top-Down"/>
    <s v="WEC"/>
    <s v="LBU"/>
    <s v="Positive"/>
    <s v="No"/>
    <n v="49"/>
    <s v="Female"/>
    <s v="Married"/>
    <s v="-"/>
    <x v="0"/>
    <n v="6"/>
    <s v=" -"/>
    <s v=" -"/>
    <n v="76.923076923076934"/>
    <s v=" -"/>
    <s v=" -"/>
    <n v="95"/>
    <s v=" -"/>
    <s v=" -"/>
    <n v="95"/>
    <s v=" -"/>
    <s v=" -"/>
    <n v="4"/>
    <s v="WPT"/>
    <x v="1"/>
  </r>
  <r>
    <n v="33"/>
    <x v="2"/>
    <s v="&lt;1 year after assignment"/>
    <n v="1"/>
    <x v="0"/>
    <s v="0"/>
    <s v="PP"/>
    <s v="Poor Perfomer"/>
    <n v="2"/>
    <s v="No"/>
    <s v="18-20"/>
    <s v="Sr Manager"/>
    <s v="Denmark"/>
    <s v="Egalitarian"/>
    <s v="WEC"/>
    <s v="SBU"/>
    <s v="Positive"/>
    <s v="France"/>
    <s v="Hierarquical"/>
    <s v="WEC"/>
    <s v="LBU"/>
    <s v="Neutral"/>
    <s v="Yes"/>
    <n v="48"/>
    <s v="Male"/>
    <s v="Married"/>
    <s v="-"/>
    <x v="0"/>
    <n v="10"/>
    <s v=" -"/>
    <s v=" -"/>
    <s v=" -"/>
    <s v=" -"/>
    <s v=" -"/>
    <s v=" -"/>
    <s v=" -"/>
    <s v=" -"/>
    <s v=" -"/>
    <s v=" -"/>
    <s v=" -"/>
    <n v="4"/>
    <s v="KT"/>
    <x v="2"/>
  </r>
  <r>
    <n v="34"/>
    <x v="1"/>
    <s v="&lt;1 year after assignment"/>
    <n v="1"/>
    <x v="0"/>
    <s v="0"/>
    <s v=" - "/>
    <s v=" - "/>
    <n v="5"/>
    <s v="No"/>
    <s v="Under 18"/>
    <s v="Manager"/>
    <s v="France"/>
    <s v="Hierarquical"/>
    <s v="WEC"/>
    <s v="LBU"/>
    <s v="Neutral"/>
    <s v="Spain"/>
    <s v="Hierarquical"/>
    <s v="WEC"/>
    <s v="LBU"/>
    <s v="Neutral"/>
    <s v="Yes"/>
    <n v="35"/>
    <s v="Female"/>
    <s v="Single"/>
    <s v="-"/>
    <x v="8"/>
    <n v="5"/>
    <s v=" -"/>
    <s v=" -"/>
    <s v=" -"/>
    <s v=" -"/>
    <s v=" -"/>
    <s v=" -"/>
    <s v=" -"/>
    <s v=" -"/>
    <s v=" -"/>
    <s v=" -"/>
    <s v=" -"/>
    <n v="3"/>
    <s v="WPT"/>
    <x v="1"/>
  </r>
  <r>
    <n v="35"/>
    <x v="3"/>
    <s v="&lt;1 year after assignment"/>
    <n v="1"/>
    <x v="0"/>
    <s v="0"/>
    <s v="PP"/>
    <s v="Poor Perfomer"/>
    <n v="2"/>
    <s v="No"/>
    <s v="18-20"/>
    <s v="Sr Manager"/>
    <s v="Australia"/>
    <s v="Egalitarian"/>
    <s v="JAPAC"/>
    <s v="LBU"/>
    <s v="Neutral"/>
    <s v="Singapore"/>
    <s v="Hierarquical"/>
    <s v="JAPAC"/>
    <s v="SBU"/>
    <s v="Positive"/>
    <s v="Yes"/>
    <n v="63"/>
    <s v="Male"/>
    <s v="Married"/>
    <s v="-"/>
    <x v="2"/>
    <n v="5"/>
    <s v=" -"/>
    <s v=" -"/>
    <n v="0"/>
    <s v=" -"/>
    <s v=" -"/>
    <n v="0"/>
    <s v=" -"/>
    <s v=" -"/>
    <n v="0"/>
    <s v=" -"/>
    <s v=" -"/>
    <n v="4"/>
    <s v="WPT"/>
    <x v="1"/>
  </r>
  <r>
    <n v="36"/>
    <x v="0"/>
    <s v="&lt;1 year after assignment"/>
    <n v="1"/>
    <x v="0"/>
    <s v="0"/>
    <s v="C"/>
    <s v="Consistent"/>
    <n v="3"/>
    <s v="Yes"/>
    <s v="21-23"/>
    <s v="Director"/>
    <s v="Colombia"/>
    <s v="Top-Down"/>
    <s v="LATAM"/>
    <s v="MBU"/>
    <s v="Positive"/>
    <s v="Germany"/>
    <s v="Consensual"/>
    <s v="WEC"/>
    <s v="LBU"/>
    <s v="Neutral"/>
    <s v="Yes"/>
    <n v="47"/>
    <s v="Male"/>
    <s v="Married"/>
    <s v="-"/>
    <x v="1"/>
    <n v="6"/>
    <s v=" -"/>
    <n v="0"/>
    <n v="100"/>
    <s v=" -"/>
    <n v="100"/>
    <n v="100"/>
    <s v=" -"/>
    <n v="0"/>
    <n v="100"/>
    <s v=" -"/>
    <n v="148"/>
    <n v="3"/>
    <s v="WPT"/>
    <x v="1"/>
  </r>
  <r>
    <n v="37"/>
    <x v="0"/>
    <s v="&lt;1 year after assignment"/>
    <n v="1"/>
    <x v="0"/>
    <s v="0"/>
    <s v="C"/>
    <s v="Consistent"/>
    <n v="3"/>
    <s v="Yes"/>
    <s v="Under 18"/>
    <s v="Manager"/>
    <s v="Russia"/>
    <s v="Hierarquical"/>
    <s v="EEMEA"/>
    <s v="LBU"/>
    <s v="Positive"/>
    <s v="United States"/>
    <s v="Egalitarian"/>
    <s v="United States"/>
    <s v="United States"/>
    <s v="Positive"/>
    <s v="Yes"/>
    <n v="38"/>
    <s v="Male"/>
    <s v="Single"/>
    <s v="-"/>
    <x v="2"/>
    <n v="5"/>
    <s v=" -"/>
    <s v=" -"/>
    <n v="59.374999999999986"/>
    <s v=" -"/>
    <s v=" -"/>
    <n v="90"/>
    <s v=" -"/>
    <s v=" -"/>
    <n v="0"/>
    <s v=" -"/>
    <s v=" -"/>
    <n v="3"/>
    <s v="C"/>
    <x v="0"/>
  </r>
  <r>
    <n v="38"/>
    <x v="0"/>
    <s v="&lt;1 year after assignment"/>
    <n v="1"/>
    <x v="0"/>
    <s v="0"/>
    <s v="PL"/>
    <s v="Poor Leader"/>
    <n v="3"/>
    <s v="No"/>
    <s v="Under 18"/>
    <s v="Manager"/>
    <s v="Slovenia"/>
    <s v="Consensual"/>
    <s v="EEMEA"/>
    <s v="SBU"/>
    <s v="Neutral"/>
    <s v="United States"/>
    <s v="Egalitarian"/>
    <s v="United States"/>
    <s v="United States"/>
    <s v="Positive"/>
    <s v="Yes"/>
    <n v="43"/>
    <s v="Male"/>
    <s v="Married"/>
    <s v="-"/>
    <x v="2"/>
    <n v="4"/>
    <n v="0"/>
    <n v="103.44827586206895"/>
    <n v="75.999999999999986"/>
    <n v="0"/>
    <n v="100"/>
    <n v="100"/>
    <n v="0"/>
    <n v="0"/>
    <n v="0"/>
    <n v="81.98"/>
    <n v="77.47"/>
    <n v="4"/>
    <s v="WPT"/>
    <x v="1"/>
  </r>
  <r>
    <n v="39"/>
    <x v="0"/>
    <s v="&lt;1 year after assignment"/>
    <n v="1"/>
    <x v="0"/>
    <s v="0"/>
    <s v="PP"/>
    <s v="Poor Perfomer"/>
    <s v=" - "/>
    <s v=" - "/>
    <s v="21-23"/>
    <s v="Director"/>
    <s v="China"/>
    <s v="Hierarquical"/>
    <s v="JAPAC"/>
    <s v="LBU"/>
    <s v="Positive"/>
    <s v="Singapore"/>
    <s v="Hierarquical"/>
    <s v="JAPAC"/>
    <s v="SBU"/>
    <s v="Positive"/>
    <s v="No"/>
    <n v="46"/>
    <s v="Male"/>
    <s v="Single"/>
    <s v="-"/>
    <x v="8"/>
    <n v="2"/>
    <s v=" -"/>
    <s v=" -"/>
    <n v="0"/>
    <s v=" -"/>
    <s v=" -"/>
    <n v="50"/>
    <s v=" -"/>
    <s v=" -"/>
    <n v="50"/>
    <s v=" -"/>
    <s v=" -"/>
    <n v="2"/>
    <s v="PP"/>
    <x v="3"/>
  </r>
  <r>
    <n v="40"/>
    <x v="5"/>
    <s v="&lt;1 year after assignment"/>
    <n v="0"/>
    <x v="1"/>
    <s v="1"/>
    <s v=" - "/>
    <s v=" - "/>
    <n v="3"/>
    <s v="No"/>
    <s v="21-23"/>
    <s v="Director"/>
    <s v="New Zealand"/>
    <s v="Egalitarian"/>
    <s v="JAPAC"/>
    <s v="SBU"/>
    <s v="Neutral"/>
    <s v="Ireland"/>
    <s v="Top-Down"/>
    <s v="WEC"/>
    <s v="LBU"/>
    <s v="Negative"/>
    <s v="No"/>
    <n v="58"/>
    <s v="Male"/>
    <s v="Single"/>
    <s v="-"/>
    <x v="0"/>
    <n v="28"/>
    <s v=" -"/>
    <s v=" -"/>
    <s v=" -"/>
    <s v=" -"/>
    <s v=" -"/>
    <s v=" -"/>
    <s v=" -"/>
    <s v=" -"/>
    <s v=" -"/>
    <s v=" -"/>
    <s v=" -"/>
    <n v="3"/>
    <s v="WPT"/>
    <x v="1"/>
  </r>
  <r>
    <n v="41"/>
    <x v="4"/>
    <s v="&lt;1 year after assignment"/>
    <n v="0"/>
    <x v="1"/>
    <s v="1"/>
    <s v="KT"/>
    <s v="Key Talent"/>
    <n v="4"/>
    <s v="Yes"/>
    <s v="21-23"/>
    <s v="Director"/>
    <s v="United States"/>
    <s v="Egalitarian"/>
    <s v="United States"/>
    <s v="United States"/>
    <s v="Positive"/>
    <s v="Argentina"/>
    <s v="Top-Down"/>
    <s v="LATAM"/>
    <s v="MBU"/>
    <s v="Positive"/>
    <s v="Yes"/>
    <n v="45"/>
    <s v="Male"/>
    <s v="Married"/>
    <s v="-"/>
    <x v="0"/>
    <n v="17"/>
    <n v="0"/>
    <s v=" -"/>
    <n v="216.66666666666666"/>
    <n v="0"/>
    <s v=" -"/>
    <n v="105"/>
    <n v="85"/>
    <s v=" -"/>
    <n v="125"/>
    <n v="110.58"/>
    <s v=" -"/>
    <n v="3"/>
    <s v="WPT"/>
    <x v="1"/>
  </r>
  <r>
    <n v="42"/>
    <x v="4"/>
    <s v="&lt;1 year after assignment"/>
    <n v="0"/>
    <x v="1"/>
    <s v="1"/>
    <s v=" - "/>
    <s v=" - "/>
    <n v="3"/>
    <s v="No"/>
    <s v="18-20"/>
    <s v="Sr Manager"/>
    <s v="Denmark"/>
    <s v="Egalitarian"/>
    <s v="WEC"/>
    <s v="SBU"/>
    <s v="Positive"/>
    <s v="United States"/>
    <s v="Egalitarian"/>
    <s v="United States"/>
    <s v="United States"/>
    <s v="Positive"/>
    <s v="No"/>
    <n v="54"/>
    <s v="Female"/>
    <s v="-"/>
    <s v="-"/>
    <x v="2"/>
    <n v="10"/>
    <s v=" -"/>
    <s v=" -"/>
    <s v=" -"/>
    <s v=" -"/>
    <s v=" -"/>
    <s v=" -"/>
    <s v=" -"/>
    <s v=" -"/>
    <s v=" -"/>
    <s v=" -"/>
    <s v=" -"/>
    <n v="4"/>
    <s v="KT"/>
    <x v="2"/>
  </r>
  <r>
    <n v="43"/>
    <x v="6"/>
    <s v="&lt;1 year after assignment"/>
    <n v="0"/>
    <x v="1"/>
    <s v="1"/>
    <s v=" - "/>
    <s v=" - "/>
    <n v="3"/>
    <s v="No"/>
    <s v="21-23"/>
    <s v="Director"/>
    <s v="United States"/>
    <s v="Egalitarian"/>
    <s v="United States"/>
    <s v="United States"/>
    <s v="Positive"/>
    <s v="France"/>
    <s v="Hierarquical"/>
    <s v="WEC"/>
    <s v="LBU"/>
    <s v="Neutral"/>
    <s v="Yes"/>
    <n v="42"/>
    <s v="Female"/>
    <s v="Married"/>
    <s v="-"/>
    <x v="5"/>
    <n v="12"/>
    <n v="95"/>
    <n v="100"/>
    <n v="100"/>
    <n v="95"/>
    <n v="100"/>
    <n v="0"/>
    <n v="95"/>
    <n v="105"/>
    <n v="100"/>
    <n v="117.91"/>
    <n v="117.27"/>
    <n v="4"/>
    <s v="WPT"/>
    <x v="1"/>
  </r>
  <r>
    <n v="44"/>
    <x v="4"/>
    <s v="&lt;1 year after assignment"/>
    <n v="0"/>
    <x v="1"/>
    <s v="1"/>
    <s v="WPT"/>
    <s v="Well Placed Talent"/>
    <n v="3"/>
    <s v="Yes"/>
    <s v="18-20"/>
    <s v="Sr Manager"/>
    <s v="United States"/>
    <s v="Egalitarian"/>
    <s v="United States"/>
    <s v="United States"/>
    <s v="Positive"/>
    <s v="Singapore"/>
    <s v="Hierarquical"/>
    <s v="JAPAC"/>
    <s v="SBU"/>
    <s v="Positive"/>
    <s v="Yes"/>
    <n v="43"/>
    <s v="Male"/>
    <s v="Married"/>
    <s v="-"/>
    <x v="7"/>
    <n v="10"/>
    <n v="100"/>
    <n v="133.33333333333331"/>
    <n v="108.33333333333334"/>
    <n v="90"/>
    <n v="110"/>
    <n v="110"/>
    <n v="95"/>
    <n v="100"/>
    <n v="110"/>
    <n v="109.72"/>
    <n v="107.97"/>
    <n v="3"/>
    <s v="WPT"/>
    <x v="1"/>
  </r>
  <r>
    <n v="45"/>
    <x v="4"/>
    <s v="&lt;1 year after assignment"/>
    <n v="0"/>
    <x v="1"/>
    <s v="1"/>
    <s v="WPT"/>
    <s v="Well Placed Talent"/>
    <n v="3"/>
    <s v="No"/>
    <s v="18-20"/>
    <s v="Sr Manager"/>
    <s v="Singapore"/>
    <s v="Hierarquical"/>
    <s v="JAPAC"/>
    <s v="SBU"/>
    <s v="Positive"/>
    <s v="China"/>
    <s v="Hierarquical"/>
    <s v="JAPAC"/>
    <s v="LBU"/>
    <s v="Positive"/>
    <s v="No"/>
    <n v="44"/>
    <s v="Female"/>
    <s v="Married"/>
    <s v="Chinese"/>
    <x v="2"/>
    <n v="8"/>
    <s v=" -"/>
    <s v=" -"/>
    <s v=" -"/>
    <s v=" -"/>
    <s v=" -"/>
    <s v=" -"/>
    <s v=" -"/>
    <s v=" -"/>
    <s v=" -"/>
    <s v=" -"/>
    <s v=" -"/>
    <n v="3"/>
    <s v="WPT"/>
    <x v="1"/>
  </r>
  <r>
    <n v="46"/>
    <x v="8"/>
    <s v="&lt;1 year after assignment"/>
    <n v="0"/>
    <x v="1"/>
    <s v="1"/>
    <s v="C"/>
    <s v="Consistent"/>
    <n v="3"/>
    <s v="No"/>
    <s v="Under 18"/>
    <s v="Manager"/>
    <s v="Australia"/>
    <s v="Egalitarian"/>
    <s v="JAPAC"/>
    <s v="LBU"/>
    <s v="Neutral"/>
    <s v="United States"/>
    <s v="Egalitarian"/>
    <s v="United States"/>
    <s v="United States"/>
    <s v="Positive"/>
    <s v="Yes"/>
    <n v="51"/>
    <s v="Male"/>
    <s v="Single"/>
    <s v="-"/>
    <x v="2"/>
    <n v="8"/>
    <s v=" -"/>
    <s v=" -"/>
    <s v=" -"/>
    <s v=" -"/>
    <s v=" -"/>
    <s v=" -"/>
    <s v=" -"/>
    <s v=" -"/>
    <s v=" -"/>
    <s v=" -"/>
    <s v=" -"/>
    <n v="3"/>
    <s v="C"/>
    <x v="0"/>
  </r>
  <r>
    <n v="47"/>
    <x v="0"/>
    <s v="&lt;1 year after assignment"/>
    <n v="0"/>
    <x v="1"/>
    <s v="1"/>
    <s v="WPT"/>
    <s v="Well Placed Talent"/>
    <n v="3"/>
    <s v="No"/>
    <s v="24+"/>
    <s v="Sr Director"/>
    <s v="Ireland"/>
    <s v="Top-Down"/>
    <s v="WEC"/>
    <s v="LBU"/>
    <s v="Negative"/>
    <s v="United States"/>
    <s v="Egalitarian"/>
    <s v="United States"/>
    <s v="United States"/>
    <s v="Positive"/>
    <s v="No"/>
    <n v="50"/>
    <s v="Female"/>
    <s v="Married"/>
    <s v="-"/>
    <x v="2"/>
    <n v="8"/>
    <s v=" -"/>
    <s v=" -"/>
    <n v="100"/>
    <s v=" -"/>
    <s v=" -"/>
    <n v="100"/>
    <s v=" -"/>
    <s v=" -"/>
    <n v="100"/>
    <s v=" -"/>
    <s v=" -"/>
    <n v="4"/>
    <s v="WPT"/>
    <x v="1"/>
  </r>
  <r>
    <n v="48"/>
    <x v="4"/>
    <s v="&lt;1 year after assignment"/>
    <n v="0"/>
    <x v="1"/>
    <s v="1"/>
    <s v="C"/>
    <s v="Consistent"/>
    <n v="3"/>
    <s v="Yes"/>
    <s v="18-20"/>
    <s v="Sr Manager"/>
    <s v="Singapore"/>
    <s v="Hierarquical"/>
    <s v="JAPAC"/>
    <s v="SBU"/>
    <s v="Positive"/>
    <s v="United States"/>
    <s v="Egalitarian"/>
    <s v="United States"/>
    <s v="United States"/>
    <s v="Positive"/>
    <s v="Yes"/>
    <n v="51"/>
    <s v="Male"/>
    <s v="-"/>
    <s v="-"/>
    <x v="4"/>
    <n v="7"/>
    <s v=" -"/>
    <s v=" -"/>
    <n v="88.8888888888889"/>
    <s v=" -"/>
    <s v=" -"/>
    <n v="100"/>
    <s v=" -"/>
    <s v=" -"/>
    <n v="90"/>
    <s v=" -"/>
    <s v=" -"/>
    <n v="3"/>
    <s v="KT"/>
    <x v="2"/>
  </r>
  <r>
    <n v="49"/>
    <x v="4"/>
    <s v="&lt;1 year after assignment"/>
    <n v="0"/>
    <x v="1"/>
    <s v="1"/>
    <s v="KT"/>
    <s v="Key Talent"/>
    <n v="3"/>
    <s v="No"/>
    <s v="21-23"/>
    <s v="Director"/>
    <s v="France"/>
    <s v="Hierarquical"/>
    <s v="WEC"/>
    <s v="LBU"/>
    <s v="Neutral"/>
    <s v="United Arab Emirates"/>
    <s v="Hierarquical"/>
    <s v="EEMEA"/>
    <s v="LBU"/>
    <s v="Negative"/>
    <s v="Yes"/>
    <n v="38"/>
    <s v="Male"/>
    <s v="-"/>
    <s v="-"/>
    <x v="9"/>
    <n v="8"/>
    <n v="115"/>
    <n v="105"/>
    <n v="140"/>
    <n v="105"/>
    <n v="108"/>
    <n v="125"/>
    <n v="105"/>
    <n v="105"/>
    <n v="125"/>
    <n v="97.79"/>
    <n v="95.29"/>
    <n v="3"/>
    <s v="KT"/>
    <x v="2"/>
  </r>
  <r>
    <n v="50"/>
    <x v="4"/>
    <s v="&lt;1 year after assignment"/>
    <n v="0"/>
    <x v="1"/>
    <s v="1"/>
    <s v="C"/>
    <s v="Consistent"/>
    <n v="2"/>
    <s v="No"/>
    <s v="18-20"/>
    <s v="Sr Manager"/>
    <s v="Mexico"/>
    <s v="Hierarquical"/>
    <s v="LATAM"/>
    <s v="LBU"/>
    <s v="Neutral"/>
    <s v="United States"/>
    <s v="Egalitarian"/>
    <s v="United States"/>
    <s v="United States"/>
    <s v="Positive"/>
    <s v="No"/>
    <n v="50"/>
    <s v="Female"/>
    <s v="Married"/>
    <s v="-"/>
    <x v="10"/>
    <n v="4"/>
    <s v=" -"/>
    <s v=" -"/>
    <s v=" -"/>
    <s v=" -"/>
    <s v=" -"/>
    <s v=" -"/>
    <s v=" -"/>
    <s v=" -"/>
    <s v=" -"/>
    <s v=" -"/>
    <s v=" -"/>
    <n v="3"/>
    <s v="C"/>
    <x v="0"/>
  </r>
  <r>
    <n v="51"/>
    <x v="4"/>
    <s v="&lt;1 year after assignment"/>
    <n v="0"/>
    <x v="1"/>
    <s v="1"/>
    <s v="C"/>
    <s v="Consistent"/>
    <n v="2"/>
    <s v="No"/>
    <s v="18-20"/>
    <s v="Sr Manager"/>
    <s v="Romania"/>
    <s v="Consensual"/>
    <s v="EEMEA"/>
    <s v="MBU"/>
    <s v="Neutral"/>
    <s v="France"/>
    <s v="Hierarquical"/>
    <s v="WEC"/>
    <s v="LBU"/>
    <s v="Neutral"/>
    <s v="No"/>
    <n v="52"/>
    <s v="Male"/>
    <s v="Married"/>
    <s v="-"/>
    <x v="0"/>
    <n v="3"/>
    <s v=" -"/>
    <s v=" -"/>
    <s v=" -"/>
    <s v=" -"/>
    <s v=" -"/>
    <s v=" -"/>
    <s v=" -"/>
    <s v=" -"/>
    <s v=" -"/>
    <s v=" -"/>
    <s v=" -"/>
    <n v="5"/>
    <s v="KT"/>
    <x v="2"/>
  </r>
  <r>
    <n v="52"/>
    <x v="6"/>
    <s v="&lt;1 year after assignment"/>
    <n v="0"/>
    <x v="1"/>
    <s v="1"/>
    <s v="C"/>
    <s v="Consistent"/>
    <n v="3"/>
    <s v="No"/>
    <s v="Under 18"/>
    <s v="Manager"/>
    <s v="United States"/>
    <s v="Egalitarian"/>
    <s v="United States"/>
    <s v="United States"/>
    <s v="Positive"/>
    <s v="Netherlands"/>
    <s v="Consensual"/>
    <s v="WEC"/>
    <s v="LBU"/>
    <s v="Positive"/>
    <s v="No"/>
    <n v="27"/>
    <s v="Male"/>
    <s v="Single"/>
    <s v="-"/>
    <x v="1"/>
    <n v="2"/>
    <s v=" -"/>
    <s v=" -"/>
    <s v=" -"/>
    <s v=" -"/>
    <s v=" -"/>
    <s v=" -"/>
    <s v=" -"/>
    <s v=" -"/>
    <s v=" -"/>
    <s v=" -"/>
    <s v=" -"/>
    <n v="3"/>
    <s v="C"/>
    <x v="0"/>
  </r>
  <r>
    <n v="53"/>
    <x v="6"/>
    <s v="&lt;1 year after assignment"/>
    <n v="0"/>
    <x v="1"/>
    <s v="1"/>
    <s v="KT"/>
    <s v="Key Talent"/>
    <n v="3"/>
    <s v="No"/>
    <s v="Under 18"/>
    <s v="Manager"/>
    <s v="United States"/>
    <s v="Egalitarian"/>
    <s v="United States"/>
    <s v="United States"/>
    <s v="Positive"/>
    <s v="Ireland"/>
    <s v="Top-Down"/>
    <s v="WEC"/>
    <s v="LBU"/>
    <s v="Negative"/>
    <s v="No"/>
    <n v="28"/>
    <s v="Male"/>
    <s v="Single"/>
    <s v="-"/>
    <x v="0"/>
    <n v="2"/>
    <s v=" -"/>
    <s v=" -"/>
    <s v=" -"/>
    <s v=" -"/>
    <s v=" -"/>
    <s v=" -"/>
    <s v=" -"/>
    <s v=" -"/>
    <s v=" -"/>
    <s v=" -"/>
    <s v=" -"/>
    <n v="3"/>
    <s v="C"/>
    <x v="0"/>
  </r>
  <r>
    <n v="54"/>
    <x v="4"/>
    <s v="&lt;1 year after assignment"/>
    <n v="0"/>
    <x v="1"/>
    <s v="1"/>
    <s v=" - "/>
    <s v=" - "/>
    <n v="3"/>
    <s v="No"/>
    <s v="Under 18"/>
    <s v="Manager"/>
    <s v="United States"/>
    <s v="Egalitarian"/>
    <s v="United States"/>
    <s v="United States"/>
    <s v="Positive"/>
    <s v="Netherlands"/>
    <s v="Consensual"/>
    <s v="WEC"/>
    <s v="LBU"/>
    <s v="Positive"/>
    <s v="No"/>
    <n v="28"/>
    <s v="Female"/>
    <s v="Single"/>
    <s v="-"/>
    <x v="1"/>
    <n v="1"/>
    <s v=" -"/>
    <s v=" -"/>
    <s v=" -"/>
    <s v=" -"/>
    <s v=" -"/>
    <s v=" -"/>
    <s v=" -"/>
    <s v=" -"/>
    <s v=" -"/>
    <s v=" -"/>
    <s v=" -"/>
    <n v="3"/>
    <s v="C"/>
    <x v="0"/>
  </r>
  <r>
    <n v="55"/>
    <x v="9"/>
    <s v="&lt;2 year after assignment"/>
    <n v="1"/>
    <x v="0"/>
    <s v="0"/>
    <s v="WPT"/>
    <s v="Well Placed Talent"/>
    <n v="4"/>
    <s v="No"/>
    <s v="18-20"/>
    <s v="Sr Manager"/>
    <s v="United States"/>
    <s v="Egalitarian"/>
    <s v="United States"/>
    <s v="United States"/>
    <s v="Positive"/>
    <s v="Singapore"/>
    <s v="Hierarquical"/>
    <s v="JAPAC"/>
    <s v="SBU"/>
    <s v="Positive"/>
    <s v="No"/>
    <n v="47"/>
    <s v="Female"/>
    <s v="Single"/>
    <s v="-"/>
    <x v="7"/>
    <n v="14"/>
    <s v=" -"/>
    <s v=" -"/>
    <n v="0"/>
    <s v=" -"/>
    <s v=" -"/>
    <n v="100"/>
    <s v=" -"/>
    <s v=" -"/>
    <n v="0"/>
    <s v=" -"/>
    <s v=" -"/>
    <n v="3"/>
    <s v="WPT"/>
    <x v="1"/>
  </r>
  <r>
    <n v="56"/>
    <x v="1"/>
    <s v="&lt;2 year after assignment"/>
    <n v="1"/>
    <x v="0"/>
    <s v="0"/>
    <s v="C"/>
    <s v="Consistent"/>
    <n v="3"/>
    <s v="No"/>
    <s v="18-20"/>
    <s v="Sr Manager"/>
    <s v="Spain"/>
    <s v="Hierarquical"/>
    <s v="WEC"/>
    <s v="LBU"/>
    <s v="Neutral"/>
    <s v="Colombia"/>
    <s v="Top-Down"/>
    <s v="LATAM"/>
    <s v="MBU"/>
    <s v="Positive"/>
    <s v="Yes"/>
    <n v="51"/>
    <s v="Male"/>
    <s v="Married"/>
    <s v="-"/>
    <x v="0"/>
    <n v="26"/>
    <s v=" -"/>
    <n v="99.999999999999986"/>
    <n v="0"/>
    <s v=" -"/>
    <n v="100"/>
    <n v="100"/>
    <s v=" -"/>
    <n v="100"/>
    <n v="100"/>
    <s v=" -"/>
    <n v="122.65"/>
    <n v="3"/>
    <s v="C"/>
    <x v="0"/>
  </r>
  <r>
    <n v="57"/>
    <x v="0"/>
    <s v="&lt;2 year after assignment"/>
    <n v="1"/>
    <x v="0"/>
    <s v="0"/>
    <s v="C"/>
    <s v="Consistent"/>
    <n v="3"/>
    <s v="Yes"/>
    <s v="18-20"/>
    <s v="Sr Manager"/>
    <s v="Germany"/>
    <s v="Consensual"/>
    <s v="WEC"/>
    <s v="LBU"/>
    <s v="Neutral"/>
    <s v="Singapore"/>
    <s v="Hierarquical"/>
    <s v="JAPAC"/>
    <s v="SBU"/>
    <s v="Positive"/>
    <s v="No"/>
    <n v="43"/>
    <s v="Male"/>
    <s v="Married"/>
    <s v="-"/>
    <x v="0"/>
    <n v="5"/>
    <s v=" -"/>
    <n v="0"/>
    <n v="36.363636363636367"/>
    <s v=" -"/>
    <n v="0"/>
    <n v="97"/>
    <s v=" -"/>
    <n v="0"/>
    <n v="90"/>
    <s v=" -"/>
    <n v="158.07"/>
    <n v="3"/>
    <s v="KT"/>
    <x v="2"/>
  </r>
  <r>
    <n v="58"/>
    <x v="4"/>
    <s v="&lt;2 year after assignment"/>
    <n v="0"/>
    <x v="1"/>
    <s v="1"/>
    <s v="C"/>
    <s v="Consistent"/>
    <n v="3"/>
    <s v="No"/>
    <s v="18-20"/>
    <s v="Sr Manager"/>
    <s v="Equador"/>
    <s v=" "/>
    <e v="#N/A"/>
    <e v="#N/A"/>
    <e v="#N/A"/>
    <s v="United States"/>
    <s v="Egalitarian"/>
    <s v="United States"/>
    <s v="United States"/>
    <s v="Positive"/>
    <s v="Yes"/>
    <n v="44"/>
    <s v="Female"/>
    <s v="Single"/>
    <s v="-"/>
    <x v="0"/>
    <n v="11"/>
    <s v=" -"/>
    <s v=" -"/>
    <n v="0"/>
    <s v=" -"/>
    <s v=" -"/>
    <n v="80"/>
    <s v=" -"/>
    <s v=" -"/>
    <n v="0"/>
    <s v=" -"/>
    <s v=" -"/>
    <n v="3"/>
    <s v="C"/>
    <x v="0"/>
  </r>
  <r>
    <n v="59"/>
    <x v="6"/>
    <s v="&lt;2 year after assignment"/>
    <n v="0"/>
    <x v="1"/>
    <s v="1"/>
    <s v="C"/>
    <s v="Consistent"/>
    <n v="2"/>
    <s v="No"/>
    <s v="Under 18"/>
    <s v="Manager"/>
    <s v="United States"/>
    <s v="Egalitarian"/>
    <s v="United States"/>
    <s v="United States"/>
    <s v="Positive"/>
    <s v="Singapore"/>
    <s v="Hierarquical"/>
    <s v="JAPAC"/>
    <s v="SBU"/>
    <s v="Positive"/>
    <s v="Yes"/>
    <n v="35"/>
    <s v="Male"/>
    <s v="Single"/>
    <s v="-"/>
    <x v="1"/>
    <n v="10"/>
    <s v=" -"/>
    <n v="91.666666666666657"/>
    <n v="66.666666666666657"/>
    <s v=" -"/>
    <n v="0"/>
    <n v="0"/>
    <s v=" -"/>
    <n v="0"/>
    <n v="75"/>
    <s v=" -"/>
    <n v="100.64"/>
    <n v="3"/>
    <s v="C"/>
    <x v="0"/>
  </r>
  <r>
    <n v="60"/>
    <x v="6"/>
    <s v="&lt;2 year after assignment"/>
    <n v="0"/>
    <x v="1"/>
    <s v="1"/>
    <s v="C"/>
    <s v="Consistent"/>
    <n v="3"/>
    <s v="No"/>
    <s v="21-23"/>
    <s v="Director"/>
    <s v="United States"/>
    <s v="Egalitarian"/>
    <s v="United States"/>
    <s v="United States"/>
    <s v="Positive"/>
    <s v="United Arab Emirates"/>
    <s v="Hierarquical"/>
    <s v="EEMEA"/>
    <s v="LBU"/>
    <s v="Negative"/>
    <s v="Yes"/>
    <n v="49"/>
    <s v="Male"/>
    <s v="Married"/>
    <s v="-"/>
    <x v="5"/>
    <n v="7"/>
    <s v=" -"/>
    <s v=" -"/>
    <s v=" -"/>
    <s v=" -"/>
    <s v=" -"/>
    <s v=" -"/>
    <s v=" -"/>
    <s v=" -"/>
    <s v=" -"/>
    <s v=" -"/>
    <s v=" -"/>
    <n v="3"/>
    <s v="C"/>
    <x v="0"/>
  </r>
  <r>
    <n v="61"/>
    <x v="6"/>
    <s v="&lt;2 year after assignment"/>
    <n v="0"/>
    <x v="1"/>
    <s v="1"/>
    <s v="PL"/>
    <s v="Poor Leader"/>
    <n v="3"/>
    <s v="Yes"/>
    <s v="21-23"/>
    <s v="Director"/>
    <s v="Peru"/>
    <s v="Hierarquical"/>
    <s v="LATAM"/>
    <s v="SBU"/>
    <s v="Negative"/>
    <s v="Mexico"/>
    <s v="Hierarquical"/>
    <s v="LATAM"/>
    <s v="LBU"/>
    <s v="Neutral"/>
    <s v="No"/>
    <n v="52"/>
    <s v="Male"/>
    <s v="-"/>
    <s v="-"/>
    <x v="0"/>
    <n v="22"/>
    <s v=" -"/>
    <n v="0"/>
    <n v="40"/>
    <s v=" -"/>
    <n v="0"/>
    <n v="100"/>
    <s v=" -"/>
    <n v="0"/>
    <n v="100"/>
    <s v=" -"/>
    <n v="152.29"/>
    <n v="3"/>
    <s v="C"/>
    <x v="0"/>
  </r>
  <r>
    <n v="62"/>
    <x v="6"/>
    <s v="&lt;2 year after assignment"/>
    <n v="0"/>
    <x v="1"/>
    <s v="1"/>
    <s v="KT"/>
    <s v="Key Talent"/>
    <n v="3"/>
    <s v="No"/>
    <s v="18-20"/>
    <s v="Sr Manager"/>
    <s v="France"/>
    <s v="Hierarquical"/>
    <s v="WEC"/>
    <s v="LBU"/>
    <s v="Neutral"/>
    <s v="Netherlands"/>
    <s v="Consensual"/>
    <s v="WEC"/>
    <s v="LBU"/>
    <s v="Positive"/>
    <s v="No"/>
    <n v="38"/>
    <s v="Male"/>
    <s v="Married"/>
    <s v="-"/>
    <x v="0"/>
    <n v="7"/>
    <m/>
    <m/>
    <m/>
    <m/>
    <m/>
    <m/>
    <m/>
    <m/>
    <m/>
    <m/>
    <m/>
    <n v="3"/>
    <s v="C"/>
    <x v="0"/>
  </r>
  <r>
    <n v="63"/>
    <x v="7"/>
    <s v="&lt;2 year after assignment"/>
    <n v="0"/>
    <x v="1"/>
    <s v="1"/>
    <s v="PL"/>
    <s v="Poor Leader"/>
    <n v="3"/>
    <s v="No"/>
    <s v="Under 18"/>
    <s v="Manager"/>
    <s v="United States"/>
    <s v="Egalitarian"/>
    <s v="United States"/>
    <s v="United States"/>
    <s v="Positive"/>
    <s v="Australia"/>
    <s v="Egalitarian"/>
    <s v="JAPAC"/>
    <s v="LBU"/>
    <s v="Neutral"/>
    <s v="Yes"/>
    <n v="27"/>
    <s v="Male"/>
    <s v="Single"/>
    <s v="-"/>
    <x v="1"/>
    <n v="3"/>
    <n v="0"/>
    <n v="111.1111111111111"/>
    <n v="100"/>
    <n v="90"/>
    <n v="100"/>
    <n v="100"/>
    <n v="0"/>
    <n v="100"/>
    <n v="95"/>
    <n v="94.52"/>
    <n v="81.150000000000006"/>
    <n v="2"/>
    <s v="PP"/>
    <x v="3"/>
  </r>
  <r>
    <n v="64"/>
    <x v="5"/>
    <s v="&lt;2 year after assignment"/>
    <n v="0"/>
    <x v="1"/>
    <s v="1"/>
    <s v="C"/>
    <s v="Consistent"/>
    <n v="3"/>
    <s v="No"/>
    <s v="18-20"/>
    <s v="Sr Manager"/>
    <s v="United States"/>
    <s v="Egalitarian"/>
    <s v="United States"/>
    <s v="United States"/>
    <s v="Positive"/>
    <s v="Germany"/>
    <s v="Consensual"/>
    <s v="WEC"/>
    <s v="LBU"/>
    <s v="Neutral"/>
    <s v="No"/>
    <n v="67"/>
    <s v="Male"/>
    <s v="Married"/>
    <s v="-"/>
    <x v="7"/>
    <n v="25"/>
    <s v=" -"/>
    <n v="0"/>
    <n v="83.333333333333343"/>
    <s v=" -"/>
    <n v="100"/>
    <n v="0"/>
    <s v=" -"/>
    <n v="100"/>
    <n v="100"/>
    <s v=" -"/>
    <n v="103.46"/>
    <n v="3"/>
    <s v="C"/>
    <x v="0"/>
  </r>
  <r>
    <n v="65"/>
    <x v="6"/>
    <s v="&lt;2 year after assignment"/>
    <n v="0"/>
    <x v="1"/>
    <s v="1"/>
    <s v="C"/>
    <s v="Consistent"/>
    <n v="3"/>
    <s v="No"/>
    <s v="18-20"/>
    <s v="Sr Manager"/>
    <s v="United States"/>
    <s v="Egalitarian"/>
    <s v="United States"/>
    <s v="United States"/>
    <s v="Positive"/>
    <s v="Ireland"/>
    <s v="Top-Down"/>
    <s v="WEC"/>
    <s v="LBU"/>
    <s v="Negative"/>
    <s v="Yes"/>
    <n v="32"/>
    <s v="Male"/>
    <s v="Married"/>
    <s v="Hispanic"/>
    <x v="1"/>
    <n v="3"/>
    <s v=" -"/>
    <n v="100"/>
    <n v="83.333333333333343"/>
    <s v=" -"/>
    <n v="105"/>
    <n v="0"/>
    <s v=" -"/>
    <n v="100"/>
    <n v="100"/>
    <s v=" -"/>
    <n v="83.87"/>
    <n v="3"/>
    <s v="WPT"/>
    <x v="1"/>
  </r>
  <r>
    <n v="66"/>
    <x v="4"/>
    <s v="&lt;2 year after assignment"/>
    <n v="0"/>
    <x v="1"/>
    <s v="1"/>
    <s v="PL"/>
    <s v="Poor Leader"/>
    <n v="3"/>
    <s v="Yes"/>
    <s v="Under 18"/>
    <s v="Manager"/>
    <s v="Singapore"/>
    <s v="Hierarquical"/>
    <s v="JAPAC"/>
    <s v="SBU"/>
    <s v="Positive"/>
    <s v="United States"/>
    <s v="Egalitarian"/>
    <s v="United States"/>
    <s v="United States"/>
    <s v="Positive"/>
    <s v="Yes"/>
    <n v="39"/>
    <s v="Female"/>
    <s v="Single"/>
    <s v="Chinese"/>
    <x v="6"/>
    <n v="2"/>
    <s v=" -"/>
    <s v=" -"/>
    <n v="83.333333333333329"/>
    <s v=" -"/>
    <s v=" -"/>
    <n v="100"/>
    <s v=" -"/>
    <s v=" -"/>
    <n v="0"/>
    <s v=" -"/>
    <s v=" -"/>
    <n v="4"/>
    <s v="C"/>
    <x v="0"/>
  </r>
  <r>
    <n v="67"/>
    <x v="4"/>
    <s v="&lt;2 year after assignment"/>
    <n v="0"/>
    <x v="1"/>
    <s v="1"/>
    <s v="-"/>
    <s v="-"/>
    <n v="3"/>
    <s v="No"/>
    <s v="Under 18"/>
    <s v="Manager"/>
    <s v="Japan"/>
    <s v="Hierarquical"/>
    <s v="JAPAC"/>
    <s v="LBU"/>
    <s v="Neutral"/>
    <s v="United States"/>
    <s v="Egalitarian"/>
    <s v="United States"/>
    <s v="United States"/>
    <s v="Positive"/>
    <s v="Yes"/>
    <n v="31"/>
    <s v="Male"/>
    <s v="Married"/>
    <s v="-"/>
    <x v="10"/>
    <n v="2"/>
    <s v=" -"/>
    <n v="100"/>
    <n v="100"/>
    <s v=" -"/>
    <n v="100"/>
    <n v="110"/>
    <s v=" -"/>
    <n v="0"/>
    <n v="0"/>
    <s v=" -"/>
    <n v="83.51"/>
    <n v="3"/>
    <s v="C"/>
    <x v="0"/>
  </r>
  <r>
    <n v="68"/>
    <x v="6"/>
    <s v="&lt;2 year after assignment"/>
    <n v="0"/>
    <x v="1"/>
    <s v="1"/>
    <s v="-"/>
    <s v="-"/>
    <n v="3"/>
    <s v="No"/>
    <s v="Under 18"/>
    <s v="Manager"/>
    <s v="Singapore"/>
    <s v="Hierarquical"/>
    <s v="JAPAC"/>
    <s v="SBU"/>
    <s v="Positive"/>
    <s v="United States"/>
    <s v="Egalitarian"/>
    <s v="United States"/>
    <s v="United States"/>
    <s v="Positive"/>
    <s v="No"/>
    <n v="33"/>
    <s v="Male"/>
    <s v="Single"/>
    <s v="-"/>
    <x v="7"/>
    <n v="1"/>
    <s v=" -"/>
    <n v="0"/>
    <n v="66.666666666666671"/>
    <s v=" -"/>
    <n v="90"/>
    <n v="75"/>
    <s v=" -"/>
    <n v="0"/>
    <n v="0"/>
    <s v=" -"/>
    <n v="116.77"/>
    <n v="3"/>
    <s v="WPT"/>
    <x v="1"/>
  </r>
  <r>
    <n v="69"/>
    <x v="3"/>
    <s v="2+ year after assignment"/>
    <n v="1"/>
    <x v="0"/>
    <s v="0"/>
    <s v="C"/>
    <s v="Consistent"/>
    <n v="3"/>
    <s v="No"/>
    <s v="21-23"/>
    <s v="Director"/>
    <s v="Great Britain"/>
    <s v="Top-Down"/>
    <s v="WEC"/>
    <s v="LBU"/>
    <s v="Positive"/>
    <s v="Singapore"/>
    <s v="Hierarquical"/>
    <s v="JAPAC"/>
    <s v="SBU"/>
    <s v="Positive"/>
    <s v="Yes"/>
    <n v="57"/>
    <s v="Female"/>
    <s v="Single"/>
    <s v="-"/>
    <x v="5"/>
    <n v="22"/>
    <s v=" -"/>
    <n v="33.333333333333329"/>
    <n v="100"/>
    <s v=" -"/>
    <n v="95"/>
    <n v="100"/>
    <s v=" -"/>
    <n v="100"/>
    <n v="95"/>
    <s v=" -"/>
    <n v="110.34"/>
    <n v="4"/>
    <s v="WPT"/>
    <x v="1"/>
  </r>
  <r>
    <n v="70"/>
    <x v="1"/>
    <s v="2+ year after assignment"/>
    <n v="1"/>
    <x v="0"/>
    <s v="0"/>
    <s v="WPT"/>
    <s v="Well Placed Talent"/>
    <n v="3"/>
    <s v="Yes"/>
    <s v="21-23"/>
    <s v="Director"/>
    <s v="Peru"/>
    <s v="Hierarquical"/>
    <s v="LATAM"/>
    <s v="SBU"/>
    <s v="Negative"/>
    <s v="Mexico"/>
    <s v="Hierarquical"/>
    <s v="LATAM"/>
    <s v="LBU"/>
    <s v="Neutral"/>
    <s v="Yes"/>
    <n v="47"/>
    <s v="Female"/>
    <s v="-"/>
    <s v="-"/>
    <x v="0"/>
    <n v="22"/>
    <n v="0"/>
    <n v="170.00000000000003"/>
    <n v="50"/>
    <n v="50"/>
    <n v="110"/>
    <n v="100"/>
    <n v="0"/>
    <n v="110"/>
    <n v="100"/>
    <n v="166.04"/>
    <n v="152.34"/>
    <n v="3"/>
    <s v="C"/>
    <x v="0"/>
  </r>
  <r>
    <n v="71"/>
    <x v="1"/>
    <s v="2+ year after assignment"/>
    <n v="1"/>
    <x v="0"/>
    <s v="0"/>
    <s v="C"/>
    <s v="Consistent"/>
    <n v="3"/>
    <s v="No"/>
    <s v="18-20"/>
    <s v="Sr Manager"/>
    <s v="Brazil"/>
    <s v="Top-Down"/>
    <s v="LATAM"/>
    <s v="LBU"/>
    <s v="Neutral"/>
    <s v="United States"/>
    <s v="Egalitarian"/>
    <s v="United States"/>
    <s v="United States"/>
    <s v="Positive"/>
    <s v="No"/>
    <n v="38"/>
    <s v="Male"/>
    <s v="Married"/>
    <s v="-"/>
    <x v="2"/>
    <n v="14"/>
    <s v=" -"/>
    <n v="83.333333333333343"/>
    <n v="83.333333333333343"/>
    <s v=" -"/>
    <n v="90"/>
    <n v="95"/>
    <s v=" -"/>
    <n v="90"/>
    <n v="95"/>
    <s v=" -"/>
    <n v="107.82"/>
    <n v="3"/>
    <s v="C"/>
    <x v="1"/>
  </r>
  <r>
    <n v="72"/>
    <x v="0"/>
    <s v="2+ year after assignment"/>
    <n v="1"/>
    <x v="0"/>
    <s v="0"/>
    <s v="PP"/>
    <s v="Poor Perfomer"/>
    <n v="3"/>
    <s v="Yes"/>
    <s v="21-23"/>
    <s v="Director"/>
    <s v="Germany"/>
    <s v="Consensual"/>
    <s v="WEC"/>
    <s v="LBU"/>
    <s v="Neutral"/>
    <s v="France"/>
    <s v="Hierarquical"/>
    <s v="WEC"/>
    <s v="LBU"/>
    <s v="Neutral"/>
    <s v="Yes"/>
    <n v="52"/>
    <s v="Female"/>
    <s v="-"/>
    <s v="-"/>
    <x v="8"/>
    <n v="9"/>
    <s v=" -"/>
    <n v="0"/>
    <n v="72.72727272727272"/>
    <s v=" -"/>
    <n v="90"/>
    <n v="90"/>
    <s v=" -"/>
    <n v="0"/>
    <n v="85"/>
    <s v=" -"/>
    <n v="123.8"/>
    <n v="4"/>
    <s v="KT"/>
    <x v="2"/>
  </r>
  <r>
    <n v="73"/>
    <x v="1"/>
    <s v="2+ year after assignment"/>
    <n v="1"/>
    <x v="0"/>
    <s v="0"/>
    <s v="C"/>
    <s v="Consistent"/>
    <n v="3"/>
    <s v="No"/>
    <s v="21-23"/>
    <s v="Director"/>
    <s v="Colombia"/>
    <s v="Top-Down"/>
    <s v="LATAM"/>
    <s v="MBU"/>
    <s v="Positive"/>
    <s v="United States"/>
    <s v="Egalitarian"/>
    <s v="United States"/>
    <s v="United States"/>
    <s v="Positive"/>
    <s v="Yes"/>
    <n v="52"/>
    <s v="Male"/>
    <s v="Married"/>
    <s v="-"/>
    <x v="10"/>
    <n v="7"/>
    <s v=" -"/>
    <n v="100"/>
    <n v="100"/>
    <s v=" -"/>
    <n v="100"/>
    <n v="100"/>
    <s v=" -"/>
    <n v="90"/>
    <n v="100"/>
    <s v=" -"/>
    <n v="133.04"/>
    <n v="3"/>
    <s v="WPT"/>
    <x v="1"/>
  </r>
  <r>
    <n v="74"/>
    <x v="1"/>
    <s v="2+ year after assignment"/>
    <n v="1"/>
    <x v="0"/>
    <s v="0"/>
    <s v="PP"/>
    <s v="Poor Perfomer"/>
    <n v="2"/>
    <s v="Yes"/>
    <s v="21-23"/>
    <s v="Director"/>
    <s v="Australia"/>
    <s v="Egalitarian"/>
    <s v="JAPAC"/>
    <s v="LBU"/>
    <s v="Neutral"/>
    <s v="Venezuela"/>
    <s v="Top-Down"/>
    <s v="LATAM"/>
    <s v="SBU"/>
    <s v="Negative"/>
    <s v="No"/>
    <n v="43"/>
    <s v="Male"/>
    <s v="Single"/>
    <s v="-"/>
    <x v="0"/>
    <n v="4"/>
    <s v=" -"/>
    <s v=" -"/>
    <n v="71.428571428571416"/>
    <s v=" -"/>
    <s v=" -"/>
    <n v="90"/>
    <s v=" -"/>
    <s v=" -"/>
    <n v="75"/>
    <s v=" -"/>
    <s v=" -"/>
    <n v="4"/>
    <s v="WPT"/>
    <x v="1"/>
  </r>
  <r>
    <n v="75"/>
    <x v="3"/>
    <s v="2+ year after assignment"/>
    <n v="1"/>
    <x v="0"/>
    <s v="0"/>
    <s v="C"/>
    <s v="Consistent"/>
    <n v="3"/>
    <s v="No"/>
    <s v="Under 18"/>
    <s v="Manager"/>
    <s v="Hong Kong"/>
    <s v="Consensual"/>
    <s v="JAPAC"/>
    <s v="SBU"/>
    <s v="Positive"/>
    <s v="Malaysia"/>
    <s v="Hierarquical"/>
    <s v="JAPAC"/>
    <s v="SBU"/>
    <s v="Neutral"/>
    <s v="Yes"/>
    <n v="35"/>
    <s v="Female"/>
    <s v="-"/>
    <s v="-"/>
    <x v="11"/>
    <n v="4"/>
    <n v="100"/>
    <n v="100"/>
    <n v="100"/>
    <n v="100"/>
    <n v="100"/>
    <n v="100"/>
    <n v="0"/>
    <n v="0"/>
    <n v="0"/>
    <n v="84.8"/>
    <n v="76.709999999999994"/>
    <s v=" - "/>
    <s v="C"/>
    <x v="0"/>
  </r>
  <r>
    <n v="76"/>
    <x v="7"/>
    <s v="2+ year after assignment"/>
    <n v="0"/>
    <x v="1"/>
    <s v="1"/>
    <s v="PP"/>
    <s v="Poor Perfomer"/>
    <n v="2"/>
    <s v="Yes"/>
    <s v="21-23"/>
    <s v="Director"/>
    <s v="Netherlands"/>
    <s v="Consensual"/>
    <s v="WEC"/>
    <s v="LBU"/>
    <s v="Positive"/>
    <s v="United States"/>
    <s v="Egalitarian"/>
    <s v="United States"/>
    <s v="United States"/>
    <s v="Positive"/>
    <s v="No"/>
    <n v="45"/>
    <s v="Male"/>
    <s v="-"/>
    <s v="White"/>
    <x v="0"/>
    <n v="15"/>
    <s v=" -"/>
    <n v="0"/>
    <n v="50"/>
    <s v=" -"/>
    <n v="35"/>
    <n v="65"/>
    <s v=" -"/>
    <n v="35"/>
    <n v="50"/>
    <s v=" -"/>
    <n v="97.17"/>
    <n v="3"/>
    <s v="C"/>
    <x v="0"/>
  </r>
  <r>
    <n v="77"/>
    <x v="6"/>
    <s v="2+ year after assignment"/>
    <n v="0"/>
    <x v="1"/>
    <s v="1"/>
    <s v="C"/>
    <s v="Consistent"/>
    <n v="3"/>
    <s v="No"/>
    <s v="18-20"/>
    <s v="Sr Manager"/>
    <s v="United States"/>
    <s v="Egalitarian"/>
    <s v="United States"/>
    <s v="United States"/>
    <s v="Positive"/>
    <s v="France"/>
    <s v="Hierarquical"/>
    <s v="WEC"/>
    <s v="LBU"/>
    <s v="Neutral"/>
    <s v="Yes"/>
    <n v="42"/>
    <s v="Female"/>
    <s v="Married"/>
    <s v="-"/>
    <x v="5"/>
    <n v="12"/>
    <n v="95"/>
    <n v="100"/>
    <n v="100"/>
    <n v="95"/>
    <n v="100"/>
    <n v="0"/>
    <n v="95"/>
    <n v="105"/>
    <n v="100"/>
    <n v="117.91"/>
    <n v="117.27"/>
    <n v="4"/>
    <s v="WPT"/>
    <x v="1"/>
  </r>
  <r>
    <n v="78"/>
    <x v="4"/>
    <s v="2+ year after assignment"/>
    <n v="0"/>
    <x v="1"/>
    <s v="1"/>
    <s v="KT"/>
    <s v="Key Talent"/>
    <n v="3"/>
    <s v="Yes"/>
    <s v="18-20"/>
    <s v="Sr Manager"/>
    <s v="Ireland"/>
    <s v="Top-Down"/>
    <s v="WEC"/>
    <s v="LBU"/>
    <s v="Negative"/>
    <s v="Great Britain"/>
    <s v="Top-Down"/>
    <s v="WEC"/>
    <s v="LBU"/>
    <s v="Positive"/>
    <s v="Yes"/>
    <n v="41"/>
    <s v="Male"/>
    <s v="Married"/>
    <s v="-"/>
    <x v="2"/>
    <n v="10"/>
    <s v=" -"/>
    <n v="0"/>
    <n v="100"/>
    <s v=" -"/>
    <n v="90"/>
    <n v="110"/>
    <s v=" -"/>
    <n v="0"/>
    <n v="100"/>
    <s v=" -"/>
    <n v="103.98"/>
    <n v="4"/>
    <s v="C"/>
    <x v="1"/>
  </r>
  <r>
    <n v="79"/>
    <x v="10"/>
    <s v="2+ year after assignment"/>
    <n v="0"/>
    <x v="1"/>
    <s v="1"/>
    <s v="WPT"/>
    <s v="Well Placed Talent"/>
    <n v="3"/>
    <s v="No"/>
    <s v="Under 18"/>
    <s v="Manager"/>
    <s v="Ireland"/>
    <s v="Top-Down"/>
    <s v="WEC"/>
    <s v="LBU"/>
    <s v="Negative"/>
    <s v="Germany"/>
    <s v="Consensual"/>
    <s v="WEC"/>
    <s v="LBU"/>
    <s v="Neutral"/>
    <s v="Yes"/>
    <n v="28"/>
    <s v="Male"/>
    <s v="Single"/>
    <s v="-"/>
    <x v="7"/>
    <m/>
    <s v=" -"/>
    <n v="96.15384615384616"/>
    <n v="123.63636363636365"/>
    <s v=" -"/>
    <n v="100"/>
    <n v="110"/>
    <s v=" -"/>
    <n v="0"/>
    <n v="0"/>
    <s v=" -"/>
    <n v="71.84"/>
    <n v="4"/>
    <s v="KT"/>
    <x v="2"/>
  </r>
  <r>
    <n v="80"/>
    <x v="6"/>
    <s v="2+ year after assignment"/>
    <n v="0"/>
    <x v="1"/>
    <s v="1"/>
    <s v="C"/>
    <s v="Consistent"/>
    <n v="3"/>
    <s v="Yes"/>
    <s v="18-20"/>
    <s v="Sr Manager"/>
    <s v="Australia"/>
    <s v="Egalitarian"/>
    <s v="JAPAC"/>
    <s v="LBU"/>
    <s v="Neutral"/>
    <s v="Singapore"/>
    <s v="Hierarquical"/>
    <s v="JAPAC"/>
    <s v="SBU"/>
    <s v="Positive"/>
    <s v="No"/>
    <n v="41"/>
    <s v="Male"/>
    <s v="Single"/>
    <s v="-"/>
    <x v="4"/>
    <n v="4"/>
    <s v=" -"/>
    <n v="85.714285714285708"/>
    <n v="100"/>
    <s v=" -"/>
    <n v="100"/>
    <n v="100"/>
    <s v=" -"/>
    <n v="90"/>
    <n v="100"/>
    <s v=" -"/>
    <n v="102.66"/>
    <n v="3"/>
    <s v="KT"/>
    <x v="2"/>
  </r>
  <r>
    <n v="81"/>
    <x v="6"/>
    <s v="2+ year after assignment"/>
    <n v="0"/>
    <x v="1"/>
    <s v="1"/>
    <s v="C"/>
    <s v="Consistent"/>
    <n v="3"/>
    <s v="No"/>
    <s v="Under 18"/>
    <s v="Manager"/>
    <s v="United States"/>
    <s v="Egalitarian"/>
    <s v="United States"/>
    <s v="United States"/>
    <s v="Positive"/>
    <s v="Puerto Rico"/>
    <s v="Top-Down"/>
    <s v="LATAM"/>
    <s v="LBU"/>
    <s v="Neutral"/>
    <s v="No"/>
    <n v="27"/>
    <s v="Male"/>
    <s v="Single"/>
    <s v="-"/>
    <x v="1"/>
    <n v="3"/>
    <s v=" -"/>
    <s v=" -"/>
    <n v="116.66666666666667"/>
    <s v=" -"/>
    <s v=" -"/>
    <n v="0"/>
    <s v=" -"/>
    <s v=" -"/>
    <n v="0"/>
    <s v=" -"/>
    <s v=" -"/>
    <n v="3"/>
    <s v="WPT"/>
    <x v="1"/>
  </r>
  <r>
    <m/>
    <x v="11"/>
    <m/>
    <m/>
    <x v="2"/>
    <m/>
    <m/>
    <m/>
    <m/>
    <m/>
    <m/>
    <m/>
    <m/>
    <m/>
    <m/>
    <m/>
    <m/>
    <m/>
    <m/>
    <m/>
    <m/>
    <m/>
    <m/>
    <m/>
    <m/>
    <m/>
    <m/>
    <x v="12"/>
    <m/>
    <m/>
    <m/>
    <m/>
    <m/>
    <m/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A3:E102" firstHeaderRow="1" firstDataRow="1" firstDataCol="4"/>
  <pivotFields count="43"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4">
        <item x="6"/>
        <item m="1" x="12"/>
        <item x="2"/>
        <item x="10"/>
        <item x="8"/>
        <item x="3"/>
        <item x="0"/>
        <item x="9"/>
        <item x="1"/>
        <item x="4"/>
        <item x="7"/>
        <item x="5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4">
        <item x="0"/>
        <item x="1"/>
        <item sd="0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4">
        <item x="11"/>
        <item x="0"/>
        <item x="8"/>
        <item x="9"/>
        <item x="1"/>
        <item x="5"/>
        <item x="3"/>
        <item x="10"/>
        <item x="2"/>
        <item x="4"/>
        <item x="7"/>
        <item x="6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6">
        <item x="0"/>
        <item x="2"/>
        <item x="3"/>
        <item x="1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4"/>
    <field x="42"/>
    <field x="1"/>
    <field x="27"/>
  </rowFields>
  <rowItems count="99">
    <i>
      <x/>
    </i>
    <i r="1">
      <x/>
    </i>
    <i r="2">
      <x v="2"/>
    </i>
    <i r="3">
      <x v="1"/>
    </i>
    <i r="2">
      <x v="5"/>
    </i>
    <i r="3">
      <x/>
    </i>
    <i r="3">
      <x v="1"/>
    </i>
    <i r="3">
      <x v="9"/>
    </i>
    <i r="2">
      <x v="6"/>
    </i>
    <i r="3">
      <x v="1"/>
    </i>
    <i r="3">
      <x v="4"/>
    </i>
    <i r="3">
      <x v="8"/>
    </i>
    <i r="2">
      <x v="8"/>
    </i>
    <i r="3">
      <x v="1"/>
    </i>
    <i r="3">
      <x v="6"/>
    </i>
    <i r="1">
      <x v="1"/>
    </i>
    <i r="2">
      <x v="2"/>
    </i>
    <i r="3">
      <x v="1"/>
    </i>
    <i r="2">
      <x v="5"/>
    </i>
    <i r="3">
      <x v="1"/>
    </i>
    <i r="3">
      <x v="11"/>
    </i>
    <i r="2">
      <x v="6"/>
    </i>
    <i r="3">
      <x v="1"/>
    </i>
    <i r="3">
      <x v="2"/>
    </i>
    <i r="3">
      <x v="9"/>
    </i>
    <i r="1">
      <x v="2"/>
    </i>
    <i r="2">
      <x v="6"/>
    </i>
    <i r="3">
      <x v="2"/>
    </i>
    <i r="1">
      <x v="3"/>
    </i>
    <i r="2">
      <x v="5"/>
    </i>
    <i r="3">
      <x v="1"/>
    </i>
    <i r="3">
      <x v="5"/>
    </i>
    <i r="3">
      <x v="8"/>
    </i>
    <i r="2">
      <x v="6"/>
    </i>
    <i r="3">
      <x v="4"/>
    </i>
    <i r="3">
      <x v="8"/>
    </i>
    <i r="2">
      <x v="7"/>
    </i>
    <i r="3">
      <x v="10"/>
    </i>
    <i r="2">
      <x v="8"/>
    </i>
    <i r="3">
      <x v="1"/>
    </i>
    <i r="3">
      <x v="2"/>
    </i>
    <i r="3">
      <x v="5"/>
    </i>
    <i r="3">
      <x v="7"/>
    </i>
    <i r="3">
      <x v="8"/>
    </i>
    <i>
      <x v="1"/>
    </i>
    <i r="1">
      <x/>
    </i>
    <i r="2">
      <x/>
    </i>
    <i r="3">
      <x v="1"/>
    </i>
    <i r="3">
      <x v="4"/>
    </i>
    <i r="3">
      <x v="5"/>
    </i>
    <i r="3">
      <x v="9"/>
    </i>
    <i r="2">
      <x v="4"/>
    </i>
    <i r="3">
      <x v="8"/>
    </i>
    <i r="2">
      <x v="6"/>
    </i>
    <i r="3">
      <x v="5"/>
    </i>
    <i r="2">
      <x v="9"/>
    </i>
    <i r="3">
      <x v="1"/>
    </i>
    <i r="3">
      <x v="4"/>
    </i>
    <i r="3">
      <x v="7"/>
    </i>
    <i r="3">
      <x v="8"/>
    </i>
    <i r="3">
      <x v="10"/>
    </i>
    <i r="3">
      <x v="11"/>
    </i>
    <i r="2">
      <x v="10"/>
    </i>
    <i r="3">
      <x v="1"/>
    </i>
    <i r="2">
      <x v="11"/>
    </i>
    <i r="3">
      <x v="10"/>
    </i>
    <i r="1">
      <x v="1"/>
    </i>
    <i r="2">
      <x/>
    </i>
    <i r="3">
      <x v="9"/>
    </i>
    <i r="2">
      <x v="3"/>
    </i>
    <i r="3">
      <x v="10"/>
    </i>
    <i r="2">
      <x v="9"/>
    </i>
    <i r="3">
      <x v="1"/>
    </i>
    <i r="3">
      <x v="3"/>
    </i>
    <i r="3">
      <x v="8"/>
    </i>
    <i r="3">
      <x v="9"/>
    </i>
    <i r="3">
      <x v="10"/>
    </i>
    <i r="2">
      <x v="11"/>
    </i>
    <i r="3">
      <x v="10"/>
    </i>
    <i r="1">
      <x v="2"/>
    </i>
    <i r="2">
      <x v="10"/>
    </i>
    <i r="3">
      <x v="4"/>
    </i>
    <i r="1">
      <x v="3"/>
    </i>
    <i r="2">
      <x/>
    </i>
    <i r="3">
      <x v="4"/>
    </i>
    <i r="3">
      <x v="5"/>
    </i>
    <i r="3">
      <x v="10"/>
    </i>
    <i r="2">
      <x v="6"/>
    </i>
    <i r="3">
      <x v="8"/>
    </i>
    <i r="2">
      <x v="9"/>
    </i>
    <i r="3">
      <x v="1"/>
    </i>
    <i r="3">
      <x v="8"/>
    </i>
    <i r="3">
      <x v="10"/>
    </i>
    <i r="2">
      <x v="10"/>
    </i>
    <i r="3">
      <x v="1"/>
    </i>
    <i r="2">
      <x v="11"/>
    </i>
    <i r="3">
      <x v="1"/>
    </i>
    <i>
      <x v="2"/>
    </i>
    <i t="grand">
      <x/>
    </i>
  </rowItems>
  <colItems count="1">
    <i/>
  </colItems>
  <dataFields count="1">
    <dataField name="Count of #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19-06-20T20:37:51.39" personId="{D2775438-E045-43CC-BA61-7FE34100C7F8}" id="{9C822840-FCB4-4DCA-941E-A3909BF3F06B}">
    <text>Employee Perspective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19-06-20T20:37:51.39" personId="{D2775438-E045-43CC-BA61-7FE34100C7F8}" id="{2A68A0C0-019C-4B12-B7FD-39784653B7C3}">
    <text>Employee Perspective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8CC6-C772-4280-9B3F-20BC289CB327}">
  <sheetPr>
    <tabColor rgb="FF00B0F0"/>
  </sheetPr>
  <dimension ref="A1:BA227"/>
  <sheetViews>
    <sheetView showGridLines="0" tabSelected="1" zoomScale="85" zoomScaleNormal="85" workbookViewId="0">
      <pane xSplit="10" ySplit="1" topLeftCell="K2" activePane="bottomRight" state="frozen"/>
      <selection activeCell="D1" sqref="D1"/>
      <selection pane="topRight" activeCell="D1" sqref="D1"/>
      <selection pane="bottomLeft" activeCell="D1" sqref="D1"/>
      <selection pane="bottomRight" activeCell="E1" sqref="A1:E1"/>
    </sheetView>
  </sheetViews>
  <sheetFormatPr defaultColWidth="9.28515625" defaultRowHeight="15.75" x14ac:dyDescent="0.25"/>
  <cols>
    <col min="1" max="7" width="9.28515625" style="22"/>
    <col min="8" max="8" width="7.7109375" style="21" customWidth="1"/>
    <col min="9" max="9" width="25.5703125" style="21" customWidth="1"/>
    <col min="10" max="10" width="25.28515625" style="21" customWidth="1"/>
    <col min="11" max="11" width="7.5703125" style="21" customWidth="1"/>
    <col min="12" max="12" width="25.5703125" style="21" customWidth="1"/>
    <col min="13" max="13" width="8.7109375" style="21" customWidth="1"/>
    <col min="14" max="14" width="15.7109375" style="21" bestFit="1" customWidth="1"/>
    <col min="15" max="15" width="15.28515625" style="21" customWidth="1"/>
    <col min="16" max="16" width="13.7109375" style="21" customWidth="1"/>
    <col min="17" max="17" width="14.28515625" style="21" customWidth="1"/>
    <col min="18" max="19" width="14.7109375" style="21" customWidth="1"/>
    <col min="20" max="20" width="19.28515625" style="21" customWidth="1"/>
    <col min="21" max="24" width="14.7109375" style="21" customWidth="1"/>
    <col min="25" max="26" width="18" style="21" customWidth="1"/>
    <col min="27" max="27" width="14.7109375" style="21" customWidth="1"/>
    <col min="28" max="29" width="18" style="21" customWidth="1"/>
    <col min="30" max="30" width="11.42578125" style="21" customWidth="1"/>
    <col min="31" max="31" width="6.7109375" style="21" customWidth="1"/>
    <col min="32" max="32" width="9.28515625" style="21" customWidth="1"/>
    <col min="33" max="33" width="11.5703125" style="21" customWidth="1"/>
    <col min="34" max="34" width="11.28515625" style="21" customWidth="1"/>
    <col min="35" max="35" width="16.5703125" style="21" customWidth="1"/>
    <col min="36" max="36" width="13.28515625" style="21" customWidth="1"/>
    <col min="37" max="37" width="18.42578125" style="20" customWidth="1"/>
    <col min="38" max="39" width="18.28515625" style="20" customWidth="1"/>
    <col min="40" max="40" width="16.7109375" style="20" customWidth="1"/>
    <col min="41" max="41" width="17.28515625" style="20" customWidth="1"/>
    <col min="42" max="42" width="18.28515625" style="20" customWidth="1"/>
    <col min="43" max="43" width="14" style="20" customWidth="1"/>
    <col min="44" max="44" width="15.42578125" style="20" customWidth="1"/>
    <col min="45" max="45" width="14.7109375" style="20" customWidth="1"/>
    <col min="46" max="46" width="11.5703125" style="20" customWidth="1"/>
    <col min="47" max="47" width="12.7109375" style="20" customWidth="1"/>
    <col min="48" max="48" width="14.7109375" style="21" customWidth="1"/>
    <col min="49" max="49" width="14.28515625" style="21" customWidth="1"/>
    <col min="50" max="51" width="17.7109375" style="21" customWidth="1"/>
    <col min="52" max="52" width="5.28515625" style="22" customWidth="1"/>
    <col min="53" max="53" width="14" style="22" customWidth="1"/>
    <col min="54" max="16384" width="9.28515625" style="22"/>
  </cols>
  <sheetData>
    <row r="1" spans="1:53" s="4" customFormat="1" ht="81.75" customHeight="1" x14ac:dyDescent="0.25">
      <c r="A1" s="3" t="s">
        <v>269</v>
      </c>
      <c r="B1" s="3" t="s">
        <v>268</v>
      </c>
      <c r="C1" s="3" t="s">
        <v>265</v>
      </c>
      <c r="D1" s="3" t="s">
        <v>266</v>
      </c>
      <c r="E1" s="3" t="s">
        <v>267</v>
      </c>
      <c r="G1" s="4" t="s">
        <v>264</v>
      </c>
      <c r="H1" s="3" t="s">
        <v>147</v>
      </c>
      <c r="I1" s="3" t="s">
        <v>4</v>
      </c>
      <c r="J1" s="3" t="s">
        <v>32</v>
      </c>
      <c r="K1" s="3" t="s">
        <v>0</v>
      </c>
      <c r="L1" s="3" t="s">
        <v>258</v>
      </c>
      <c r="M1" s="3" t="s">
        <v>3</v>
      </c>
      <c r="N1" s="3" t="s">
        <v>1</v>
      </c>
      <c r="O1" s="3" t="s">
        <v>36</v>
      </c>
      <c r="P1" s="3" t="s">
        <v>50</v>
      </c>
      <c r="Q1" s="3" t="s">
        <v>51</v>
      </c>
      <c r="R1" s="3" t="s">
        <v>2</v>
      </c>
      <c r="S1" s="3" t="s">
        <v>76</v>
      </c>
      <c r="T1" s="3" t="s">
        <v>33</v>
      </c>
      <c r="U1" s="36" t="s">
        <v>69</v>
      </c>
      <c r="V1" s="36" t="s">
        <v>246</v>
      </c>
      <c r="W1" s="36" t="s">
        <v>247</v>
      </c>
      <c r="X1" s="36" t="s">
        <v>37</v>
      </c>
      <c r="Y1" s="37" t="s">
        <v>34</v>
      </c>
      <c r="Z1" s="37" t="s">
        <v>70</v>
      </c>
      <c r="AA1" s="37" t="s">
        <v>248</v>
      </c>
      <c r="AB1" s="37" t="s">
        <v>249</v>
      </c>
      <c r="AC1" s="37" t="s">
        <v>38</v>
      </c>
      <c r="AD1" s="3" t="s">
        <v>96</v>
      </c>
      <c r="AE1" s="3" t="s">
        <v>40</v>
      </c>
      <c r="AF1" s="3" t="s">
        <v>55</v>
      </c>
      <c r="AG1" s="3" t="s">
        <v>52</v>
      </c>
      <c r="AH1" s="3" t="s">
        <v>125</v>
      </c>
      <c r="AI1" s="3" t="s">
        <v>41</v>
      </c>
      <c r="AJ1" s="3" t="s">
        <v>79</v>
      </c>
      <c r="AK1" s="3" t="s">
        <v>58</v>
      </c>
      <c r="AL1" s="3" t="s">
        <v>61</v>
      </c>
      <c r="AM1" s="3" t="s">
        <v>64</v>
      </c>
      <c r="AN1" s="3" t="s">
        <v>59</v>
      </c>
      <c r="AO1" s="3" t="s">
        <v>62</v>
      </c>
      <c r="AP1" s="3" t="s">
        <v>65</v>
      </c>
      <c r="AQ1" s="3" t="s">
        <v>60</v>
      </c>
      <c r="AR1" s="3" t="s">
        <v>63</v>
      </c>
      <c r="AS1" s="3" t="s">
        <v>66</v>
      </c>
      <c r="AT1" s="17" t="s">
        <v>67</v>
      </c>
      <c r="AU1" s="17" t="s">
        <v>68</v>
      </c>
      <c r="AV1" s="3" t="s">
        <v>39</v>
      </c>
      <c r="AW1" s="3" t="s">
        <v>57</v>
      </c>
      <c r="AX1" s="3" t="s">
        <v>263</v>
      </c>
      <c r="AY1" s="26" t="s">
        <v>254</v>
      </c>
      <c r="BA1" s="27" t="s">
        <v>255</v>
      </c>
    </row>
    <row r="2" spans="1:53" s="5" customFormat="1" ht="15" x14ac:dyDescent="0.25">
      <c r="A2" s="5">
        <v>10334890</v>
      </c>
      <c r="G2" s="38">
        <v>10142432</v>
      </c>
      <c r="H2" s="7">
        <v>1</v>
      </c>
      <c r="I2" s="7" t="s">
        <v>10</v>
      </c>
      <c r="J2" s="7" t="s">
        <v>5</v>
      </c>
      <c r="K2" s="7">
        <v>1</v>
      </c>
      <c r="L2" s="7" t="s">
        <v>259</v>
      </c>
      <c r="M2" s="7" t="s">
        <v>9</v>
      </c>
      <c r="N2" s="7" t="s">
        <v>7</v>
      </c>
      <c r="O2" s="7" t="s">
        <v>44</v>
      </c>
      <c r="P2" s="8">
        <v>3</v>
      </c>
      <c r="Q2" s="7" t="s">
        <v>82</v>
      </c>
      <c r="R2" s="7" t="s">
        <v>8</v>
      </c>
      <c r="S2" s="7" t="s">
        <v>78</v>
      </c>
      <c r="T2" s="8" t="s">
        <v>49</v>
      </c>
      <c r="U2" s="8" t="str">
        <f>IFERROR(VLOOKUP(T2,Library!N:O,2,FALSE)," ")</f>
        <v>Egalitarian</v>
      </c>
      <c r="V2" s="8" t="str">
        <f>VLOOKUP(T2,Library!$N:$S,3,FALSE)</f>
        <v>EEMEA</v>
      </c>
      <c r="W2" s="8" t="str">
        <f>VLOOKUP(T2,Library!$N:$S,5,FALSE)</f>
        <v>MBU</v>
      </c>
      <c r="X2" s="8" t="str">
        <f>VLOOKUP(T2,Library!$N:$S,6,FALSE)</f>
        <v>Neutral</v>
      </c>
      <c r="Y2" s="8" t="s">
        <v>48</v>
      </c>
      <c r="Z2" s="8" t="str">
        <f>VLOOKUP(Y2,Library!$N:$S,2,FALSE)</f>
        <v>Hierarquical</v>
      </c>
      <c r="AA2" s="8" t="str">
        <f>VLOOKUP(Y2,Library!$N:$S,3,FALSE)</f>
        <v>EEMEA</v>
      </c>
      <c r="AB2" s="8" t="str">
        <f>VLOOKUP(Y2,Library!$N:$S,5,FALSE)</f>
        <v>LBU</v>
      </c>
      <c r="AC2" s="8" t="str">
        <f>VLOOKUP(Y2,Library!$N:$S,6,FALSE)</f>
        <v>Positive</v>
      </c>
      <c r="AD2" s="8" t="s">
        <v>82</v>
      </c>
      <c r="AE2" s="8">
        <v>49</v>
      </c>
      <c r="AF2" s="8" t="s">
        <v>54</v>
      </c>
      <c r="AG2" s="8" t="s">
        <v>53</v>
      </c>
      <c r="AH2" s="8" t="s">
        <v>89</v>
      </c>
      <c r="AI2" s="8" t="s">
        <v>56</v>
      </c>
      <c r="AJ2" s="8">
        <v>17</v>
      </c>
      <c r="AK2" s="8" t="s">
        <v>146</v>
      </c>
      <c r="AL2" s="9" t="s">
        <v>146</v>
      </c>
      <c r="AM2" s="10">
        <v>50</v>
      </c>
      <c r="AN2" s="8" t="s">
        <v>146</v>
      </c>
      <c r="AO2" s="8" t="s">
        <v>146</v>
      </c>
      <c r="AP2" s="8">
        <v>90</v>
      </c>
      <c r="AQ2" s="8" t="s">
        <v>146</v>
      </c>
      <c r="AR2" s="8" t="s">
        <v>146</v>
      </c>
      <c r="AS2" s="8">
        <v>80</v>
      </c>
      <c r="AT2" s="18" t="s">
        <v>146</v>
      </c>
      <c r="AU2" s="18" t="s">
        <v>146</v>
      </c>
      <c r="AV2" s="8">
        <v>3</v>
      </c>
      <c r="AW2" s="8" t="s">
        <v>7</v>
      </c>
      <c r="AX2" s="8" t="s">
        <v>44</v>
      </c>
      <c r="AY2" s="8"/>
    </row>
    <row r="3" spans="1:53" s="6" customFormat="1" ht="15" x14ac:dyDescent="0.25">
      <c r="A3" s="6">
        <v>10428887</v>
      </c>
      <c r="G3" s="38">
        <v>10142487</v>
      </c>
      <c r="H3" s="11">
        <v>2</v>
      </c>
      <c r="I3" s="11" t="s">
        <v>10</v>
      </c>
      <c r="J3" s="11" t="s">
        <v>5</v>
      </c>
      <c r="K3" s="11">
        <v>1</v>
      </c>
      <c r="L3" s="11" t="s">
        <v>259</v>
      </c>
      <c r="M3" s="11" t="s">
        <v>9</v>
      </c>
      <c r="N3" s="11" t="s">
        <v>11</v>
      </c>
      <c r="O3" s="11" t="s">
        <v>46</v>
      </c>
      <c r="P3" s="12">
        <v>2</v>
      </c>
      <c r="Q3" s="11" t="s">
        <v>83</v>
      </c>
      <c r="R3" s="11" t="s">
        <v>8</v>
      </c>
      <c r="S3" s="11" t="s">
        <v>78</v>
      </c>
      <c r="T3" s="12" t="s">
        <v>80</v>
      </c>
      <c r="U3" s="12" t="str">
        <f>IFERROR(VLOOKUP(T3,Library!N:O,2,FALSE)," ")</f>
        <v>Hierarquical</v>
      </c>
      <c r="V3" s="12" t="str">
        <f>VLOOKUP(T3,Library!$N:$S,3,FALSE)</f>
        <v>WEC</v>
      </c>
      <c r="W3" s="12" t="str">
        <f>VLOOKUP(T3,Library!$N:$S,5,FALSE)</f>
        <v>LBU</v>
      </c>
      <c r="X3" s="12" t="str">
        <f>VLOOKUP(T3,Library!$N:$S,6,FALSE)</f>
        <v>Neutral</v>
      </c>
      <c r="Y3" s="12" t="s">
        <v>81</v>
      </c>
      <c r="Z3" s="12" t="str">
        <f>VLOOKUP(Y3,Library!$N:$S,2,FALSE)</f>
        <v>Consensual</v>
      </c>
      <c r="AA3" s="12" t="str">
        <f>VLOOKUP(Y3,Library!$N:$S,3,FALSE)</f>
        <v>WEC</v>
      </c>
      <c r="AB3" s="12" t="str">
        <f>VLOOKUP(Y3,Library!$N:$S,5,FALSE)</f>
        <v>LBU</v>
      </c>
      <c r="AC3" s="12" t="str">
        <f>VLOOKUP(Y3,Library!$N:$S,6,FALSE)</f>
        <v>Positive</v>
      </c>
      <c r="AD3" s="12" t="s">
        <v>82</v>
      </c>
      <c r="AE3" s="12">
        <v>47</v>
      </c>
      <c r="AF3" s="12" t="s">
        <v>54</v>
      </c>
      <c r="AG3" s="12" t="s">
        <v>53</v>
      </c>
      <c r="AH3" s="12" t="s">
        <v>89</v>
      </c>
      <c r="AI3" s="12" t="s">
        <v>114</v>
      </c>
      <c r="AJ3" s="12">
        <v>14</v>
      </c>
      <c r="AK3" s="14" t="s">
        <v>146</v>
      </c>
      <c r="AL3" s="15" t="s">
        <v>146</v>
      </c>
      <c r="AM3" s="16">
        <v>46.874999999999993</v>
      </c>
      <c r="AN3" s="14" t="s">
        <v>146</v>
      </c>
      <c r="AO3" s="14" t="s">
        <v>146</v>
      </c>
      <c r="AP3" s="14">
        <v>80</v>
      </c>
      <c r="AQ3" s="14" t="s">
        <v>146</v>
      </c>
      <c r="AR3" s="14" t="s">
        <v>146</v>
      </c>
      <c r="AS3" s="14">
        <v>75</v>
      </c>
      <c r="AT3" s="19" t="s">
        <v>146</v>
      </c>
      <c r="AU3" s="19" t="s">
        <v>146</v>
      </c>
      <c r="AV3" s="12">
        <v>3</v>
      </c>
      <c r="AW3" s="12" t="s">
        <v>7</v>
      </c>
      <c r="AX3" s="12" t="s">
        <v>44</v>
      </c>
      <c r="AY3" s="12"/>
    </row>
    <row r="4" spans="1:53" s="6" customFormat="1" ht="15" x14ac:dyDescent="0.25">
      <c r="A4" s="6">
        <v>10457637</v>
      </c>
      <c r="G4" s="38">
        <v>10142699</v>
      </c>
      <c r="H4" s="11">
        <v>3</v>
      </c>
      <c r="I4" s="11" t="s">
        <v>13</v>
      </c>
      <c r="J4" s="11" t="s">
        <v>5</v>
      </c>
      <c r="K4" s="11">
        <v>1</v>
      </c>
      <c r="L4" s="11" t="s">
        <v>259</v>
      </c>
      <c r="M4" s="11" t="s">
        <v>9</v>
      </c>
      <c r="N4" s="11" t="s">
        <v>11</v>
      </c>
      <c r="O4" s="11" t="s">
        <v>46</v>
      </c>
      <c r="P4" s="12">
        <v>3</v>
      </c>
      <c r="Q4" s="11" t="s">
        <v>82</v>
      </c>
      <c r="R4" s="11" t="s">
        <v>12</v>
      </c>
      <c r="S4" s="11" t="s">
        <v>77</v>
      </c>
      <c r="T4" s="12" t="s">
        <v>84</v>
      </c>
      <c r="U4" s="12" t="str">
        <f>IFERROR(VLOOKUP(T4,Library!N:O,2,FALSE)," ")</f>
        <v>Hierarquical</v>
      </c>
      <c r="V4" s="12" t="str">
        <f>VLOOKUP(T4,Library!$N:$S,3,FALSE)</f>
        <v>WEC</v>
      </c>
      <c r="W4" s="12" t="str">
        <f>VLOOKUP(T4,Library!$N:$S,5,FALSE)</f>
        <v>LBU</v>
      </c>
      <c r="X4" s="12" t="str">
        <f>VLOOKUP(T4,Library!$N:$S,6,FALSE)</f>
        <v>Neutral</v>
      </c>
      <c r="Y4" s="12" t="s">
        <v>85</v>
      </c>
      <c r="Z4" s="12" t="str">
        <f>VLOOKUP(Y4,Library!$N:$S,2,FALSE)</f>
        <v>Egalitarian</v>
      </c>
      <c r="AA4" s="12" t="str">
        <f>VLOOKUP(Y4,Library!$N:$S,3,FALSE)</f>
        <v>United States</v>
      </c>
      <c r="AB4" s="12" t="str">
        <f>VLOOKUP(Y4,Library!$N:$S,5,FALSE)</f>
        <v>United States</v>
      </c>
      <c r="AC4" s="12" t="str">
        <f>VLOOKUP(Y4,Library!$N:$S,6,FALSE)</f>
        <v>Positive</v>
      </c>
      <c r="AD4" s="12" t="s">
        <v>82</v>
      </c>
      <c r="AE4" s="12">
        <v>52</v>
      </c>
      <c r="AF4" s="12" t="s">
        <v>54</v>
      </c>
      <c r="AG4" s="12" t="s">
        <v>53</v>
      </c>
      <c r="AH4" s="12" t="s">
        <v>89</v>
      </c>
      <c r="AI4" s="12" t="s">
        <v>86</v>
      </c>
      <c r="AJ4" s="12">
        <v>11</v>
      </c>
      <c r="AK4" s="14" t="s">
        <v>146</v>
      </c>
      <c r="AL4" s="15" t="s">
        <v>146</v>
      </c>
      <c r="AM4" s="16" t="s">
        <v>146</v>
      </c>
      <c r="AN4" s="14" t="s">
        <v>146</v>
      </c>
      <c r="AO4" s="14" t="s">
        <v>146</v>
      </c>
      <c r="AP4" s="14" t="s">
        <v>146</v>
      </c>
      <c r="AQ4" s="14" t="s">
        <v>146</v>
      </c>
      <c r="AR4" s="14" t="s">
        <v>146</v>
      </c>
      <c r="AS4" s="14" t="s">
        <v>146</v>
      </c>
      <c r="AT4" s="19" t="s">
        <v>146</v>
      </c>
      <c r="AU4" s="19" t="s">
        <v>146</v>
      </c>
      <c r="AV4" s="12">
        <v>4</v>
      </c>
      <c r="AW4" s="12" t="s">
        <v>16</v>
      </c>
      <c r="AX4" s="12" t="s">
        <v>45</v>
      </c>
      <c r="AY4" s="12"/>
    </row>
    <row r="5" spans="1:53" s="6" customFormat="1" ht="15" x14ac:dyDescent="0.25">
      <c r="A5" s="6">
        <v>10472765</v>
      </c>
      <c r="G5" s="38">
        <v>10144010</v>
      </c>
      <c r="H5" s="11">
        <v>4</v>
      </c>
      <c r="I5" s="11" t="s">
        <v>15</v>
      </c>
      <c r="J5" s="11" t="s">
        <v>5</v>
      </c>
      <c r="K5" s="11">
        <v>1</v>
      </c>
      <c r="L5" s="11" t="s">
        <v>259</v>
      </c>
      <c r="M5" s="11" t="s">
        <v>9</v>
      </c>
      <c r="N5" s="11" t="s">
        <v>89</v>
      </c>
      <c r="O5" s="11" t="s">
        <v>89</v>
      </c>
      <c r="P5" s="12">
        <v>2</v>
      </c>
      <c r="Q5" s="11" t="s">
        <v>82</v>
      </c>
      <c r="R5" s="11" t="s">
        <v>8</v>
      </c>
      <c r="S5" s="11" t="s">
        <v>78</v>
      </c>
      <c r="T5" s="12" t="s">
        <v>88</v>
      </c>
      <c r="U5" s="12" t="str">
        <f>IFERROR(VLOOKUP(T5,Library!N:O,2,FALSE)," ")</f>
        <v>Consensual</v>
      </c>
      <c r="V5" s="12" t="str">
        <f>VLOOKUP(T5,Library!$N:$S,3,FALSE)</f>
        <v>WEC</v>
      </c>
      <c r="W5" s="12" t="str">
        <f>VLOOKUP(T5,Library!$N:$S,5,FALSE)</f>
        <v>SBU</v>
      </c>
      <c r="X5" s="12" t="str">
        <f>VLOOKUP(T5,Library!$N:$S,6,FALSE)</f>
        <v>Positive</v>
      </c>
      <c r="Y5" s="12" t="s">
        <v>87</v>
      </c>
      <c r="Z5" s="12" t="str">
        <f>VLOOKUP(Y5,Library!$N:$S,2,FALSE)</f>
        <v>Consensual</v>
      </c>
      <c r="AA5" s="12" t="str">
        <f>VLOOKUP(Y5,Library!$N:$S,3,FALSE)</f>
        <v>EEMEA</v>
      </c>
      <c r="AB5" s="12" t="str">
        <f>VLOOKUP(Y5,Library!$N:$S,5,FALSE)</f>
        <v>SBU</v>
      </c>
      <c r="AC5" s="12" t="str">
        <f>VLOOKUP(Y5,Library!$N:$S,6,FALSE)</f>
        <v>Neutral</v>
      </c>
      <c r="AD5" s="12" t="s">
        <v>82</v>
      </c>
      <c r="AE5" s="12">
        <v>54</v>
      </c>
      <c r="AF5" s="12" t="s">
        <v>90</v>
      </c>
      <c r="AG5" s="12" t="s">
        <v>89</v>
      </c>
      <c r="AH5" s="12" t="s">
        <v>89</v>
      </c>
      <c r="AI5" s="12" t="s">
        <v>56</v>
      </c>
      <c r="AJ5" s="12">
        <v>9</v>
      </c>
      <c r="AK5" s="14" t="s">
        <v>146</v>
      </c>
      <c r="AL5" s="15" t="s">
        <v>146</v>
      </c>
      <c r="AM5" s="16" t="s">
        <v>146</v>
      </c>
      <c r="AN5" s="14" t="s">
        <v>146</v>
      </c>
      <c r="AO5" s="14" t="s">
        <v>146</v>
      </c>
      <c r="AP5" s="14" t="s">
        <v>146</v>
      </c>
      <c r="AQ5" s="14" t="s">
        <v>146</v>
      </c>
      <c r="AR5" s="14" t="s">
        <v>146</v>
      </c>
      <c r="AS5" s="14" t="s">
        <v>146</v>
      </c>
      <c r="AT5" s="19" t="s">
        <v>146</v>
      </c>
      <c r="AU5" s="19" t="s">
        <v>146</v>
      </c>
      <c r="AV5" s="12">
        <v>2</v>
      </c>
      <c r="AW5" s="12" t="s">
        <v>7</v>
      </c>
      <c r="AX5" s="12" t="s">
        <v>44</v>
      </c>
      <c r="AY5" s="12"/>
    </row>
    <row r="6" spans="1:53" s="6" customFormat="1" ht="15" x14ac:dyDescent="0.25">
      <c r="A6" s="6">
        <v>10012084</v>
      </c>
      <c r="G6" s="38">
        <v>10154270</v>
      </c>
      <c r="H6" s="11">
        <v>5</v>
      </c>
      <c r="I6" s="11" t="s">
        <v>17</v>
      </c>
      <c r="J6" s="11" t="s">
        <v>5</v>
      </c>
      <c r="K6" s="11">
        <v>1</v>
      </c>
      <c r="L6" s="11" t="s">
        <v>259</v>
      </c>
      <c r="M6" s="11" t="s">
        <v>9</v>
      </c>
      <c r="N6" s="11" t="s">
        <v>16</v>
      </c>
      <c r="O6" s="11" t="s">
        <v>45</v>
      </c>
      <c r="P6" s="12">
        <v>3</v>
      </c>
      <c r="Q6" s="11" t="s">
        <v>83</v>
      </c>
      <c r="R6" s="11" t="s">
        <v>8</v>
      </c>
      <c r="S6" s="11" t="s">
        <v>78</v>
      </c>
      <c r="T6" s="12" t="s">
        <v>91</v>
      </c>
      <c r="U6" s="12" t="str">
        <f>IFERROR(VLOOKUP(T6,Library!N:O,2,FALSE)," ")</f>
        <v>Egalitarian</v>
      </c>
      <c r="V6" s="12" t="str">
        <f>VLOOKUP(T6,Library!$N:$S,3,FALSE)</f>
        <v>JAPAC</v>
      </c>
      <c r="W6" s="12" t="str">
        <f>VLOOKUP(T6,Library!$N:$S,5,FALSE)</f>
        <v>SBU</v>
      </c>
      <c r="X6" s="12" t="str">
        <f>VLOOKUP(T6,Library!$N:$S,6,FALSE)</f>
        <v>Neutral</v>
      </c>
      <c r="Y6" s="12" t="s">
        <v>92</v>
      </c>
      <c r="Z6" s="12" t="str">
        <f>VLOOKUP(Y6,Library!$N:$S,2,FALSE)</f>
        <v>Hierarquical</v>
      </c>
      <c r="AA6" s="12" t="str">
        <f>VLOOKUP(Y6,Library!$N:$S,3,FALSE)</f>
        <v>JAPAC</v>
      </c>
      <c r="AB6" s="12" t="str">
        <f>VLOOKUP(Y6,Library!$N:$S,5,FALSE)</f>
        <v>SBU</v>
      </c>
      <c r="AC6" s="12" t="str">
        <f>VLOOKUP(Y6,Library!$N:$S,6,FALSE)</f>
        <v>Positive</v>
      </c>
      <c r="AD6" s="12" t="s">
        <v>82</v>
      </c>
      <c r="AE6" s="12">
        <v>47</v>
      </c>
      <c r="AF6" s="12" t="s">
        <v>54</v>
      </c>
      <c r="AG6" s="12" t="s">
        <v>53</v>
      </c>
      <c r="AH6" s="12" t="s">
        <v>89</v>
      </c>
      <c r="AI6" s="12" t="s">
        <v>56</v>
      </c>
      <c r="AJ6" s="12">
        <v>16</v>
      </c>
      <c r="AK6" s="14">
        <v>0</v>
      </c>
      <c r="AL6" s="15">
        <v>157.14285714285711</v>
      </c>
      <c r="AM6" s="16">
        <v>100</v>
      </c>
      <c r="AN6" s="14">
        <v>100</v>
      </c>
      <c r="AO6" s="14">
        <v>110</v>
      </c>
      <c r="AP6" s="14">
        <v>100</v>
      </c>
      <c r="AQ6" s="14">
        <v>0</v>
      </c>
      <c r="AR6" s="14">
        <v>105</v>
      </c>
      <c r="AS6" s="14">
        <v>100</v>
      </c>
      <c r="AT6" s="19">
        <v>108.42</v>
      </c>
      <c r="AU6" s="19">
        <v>108.97</v>
      </c>
      <c r="AV6" s="12">
        <v>4</v>
      </c>
      <c r="AW6" s="12" t="s">
        <v>16</v>
      </c>
      <c r="AX6" s="12" t="s">
        <v>45</v>
      </c>
      <c r="AY6" s="12"/>
    </row>
    <row r="7" spans="1:53" s="6" customFormat="1" ht="15" x14ac:dyDescent="0.25">
      <c r="A7" s="6">
        <v>10114335</v>
      </c>
      <c r="G7" s="38">
        <v>10184910</v>
      </c>
      <c r="H7" s="11">
        <v>6</v>
      </c>
      <c r="I7" s="11" t="s">
        <v>13</v>
      </c>
      <c r="J7" s="11" t="s">
        <v>5</v>
      </c>
      <c r="K7" s="11">
        <v>1</v>
      </c>
      <c r="L7" s="11" t="s">
        <v>259</v>
      </c>
      <c r="M7" s="11" t="s">
        <v>9</v>
      </c>
      <c r="N7" s="11" t="s">
        <v>11</v>
      </c>
      <c r="O7" s="11" t="s">
        <v>46</v>
      </c>
      <c r="P7" s="12">
        <v>3</v>
      </c>
      <c r="Q7" s="11" t="s">
        <v>82</v>
      </c>
      <c r="R7" s="11" t="s">
        <v>12</v>
      </c>
      <c r="S7" s="11" t="s">
        <v>77</v>
      </c>
      <c r="T7" s="12" t="s">
        <v>93</v>
      </c>
      <c r="U7" s="12" t="str">
        <f>IFERROR(VLOOKUP(T7,Library!N:O,2,FALSE)," ")</f>
        <v>Egalitarian</v>
      </c>
      <c r="V7" s="12" t="str">
        <f>VLOOKUP(T7,Library!$N:$S,3,FALSE)</f>
        <v>JAPAC</v>
      </c>
      <c r="W7" s="12" t="str">
        <f>VLOOKUP(T7,Library!$N:$S,5,FALSE)</f>
        <v>LBU</v>
      </c>
      <c r="X7" s="12" t="str">
        <f>VLOOKUP(T7,Library!$N:$S,6,FALSE)</f>
        <v>Neutral</v>
      </c>
      <c r="Y7" s="12" t="s">
        <v>85</v>
      </c>
      <c r="Z7" s="12" t="str">
        <f>VLOOKUP(Y7,Library!$N:$S,2,FALSE)</f>
        <v>Egalitarian</v>
      </c>
      <c r="AA7" s="12" t="str">
        <f>VLOOKUP(Y7,Library!$N:$S,3,FALSE)</f>
        <v>United States</v>
      </c>
      <c r="AB7" s="12" t="str">
        <f>VLOOKUP(Y7,Library!$N:$S,5,FALSE)</f>
        <v>United States</v>
      </c>
      <c r="AC7" s="12" t="str">
        <f>VLOOKUP(Y7,Library!$N:$S,6,FALSE)</f>
        <v>Positive</v>
      </c>
      <c r="AD7" s="12" t="s">
        <v>83</v>
      </c>
      <c r="AE7" s="12">
        <v>57</v>
      </c>
      <c r="AF7" s="12" t="s">
        <v>90</v>
      </c>
      <c r="AG7" s="12" t="s">
        <v>94</v>
      </c>
      <c r="AH7" s="12" t="s">
        <v>89</v>
      </c>
      <c r="AI7" s="12" t="s">
        <v>95</v>
      </c>
      <c r="AJ7" s="12">
        <v>9</v>
      </c>
      <c r="AK7" s="14" t="s">
        <v>146</v>
      </c>
      <c r="AL7" s="15" t="s">
        <v>146</v>
      </c>
      <c r="AM7" s="16" t="s">
        <v>146</v>
      </c>
      <c r="AN7" s="14" t="s">
        <v>146</v>
      </c>
      <c r="AO7" s="14" t="s">
        <v>146</v>
      </c>
      <c r="AP7" s="14" t="s">
        <v>146</v>
      </c>
      <c r="AQ7" s="14" t="s">
        <v>146</v>
      </c>
      <c r="AR7" s="14" t="s">
        <v>146</v>
      </c>
      <c r="AS7" s="14" t="s">
        <v>146</v>
      </c>
      <c r="AT7" s="19" t="s">
        <v>146</v>
      </c>
      <c r="AU7" s="19" t="s">
        <v>146</v>
      </c>
      <c r="AV7" s="12">
        <v>3</v>
      </c>
      <c r="AW7" s="12" t="s">
        <v>7</v>
      </c>
      <c r="AX7" s="12" t="s">
        <v>44</v>
      </c>
      <c r="AY7" s="12"/>
    </row>
    <row r="8" spans="1:53" s="6" customFormat="1" ht="15" x14ac:dyDescent="0.25">
      <c r="A8" s="6">
        <v>10755332</v>
      </c>
      <c r="G8" s="38">
        <v>10377225</v>
      </c>
      <c r="H8" s="11">
        <v>7</v>
      </c>
      <c r="I8" s="11" t="s">
        <v>17</v>
      </c>
      <c r="J8" s="11" t="s">
        <v>5</v>
      </c>
      <c r="K8" s="11">
        <v>1</v>
      </c>
      <c r="L8" s="11" t="s">
        <v>259</v>
      </c>
      <c r="M8" s="11" t="s">
        <v>9</v>
      </c>
      <c r="N8" s="11" t="s">
        <v>89</v>
      </c>
      <c r="O8" s="11" t="s">
        <v>89</v>
      </c>
      <c r="P8" s="12">
        <v>2</v>
      </c>
      <c r="Q8" s="11" t="s">
        <v>82</v>
      </c>
      <c r="R8" s="11" t="s">
        <v>18</v>
      </c>
      <c r="S8" s="11" t="s">
        <v>97</v>
      </c>
      <c r="T8" s="12" t="s">
        <v>93</v>
      </c>
      <c r="U8" s="12" t="str">
        <f>IFERROR(VLOOKUP(T8,Library!N:O,2,FALSE)," ")</f>
        <v>Egalitarian</v>
      </c>
      <c r="V8" s="12" t="str">
        <f>VLOOKUP(T8,Library!$N:$S,3,FALSE)</f>
        <v>JAPAC</v>
      </c>
      <c r="W8" s="12" t="str">
        <f>VLOOKUP(T8,Library!$N:$S,5,FALSE)</f>
        <v>LBU</v>
      </c>
      <c r="X8" s="12" t="str">
        <f>VLOOKUP(T8,Library!$N:$S,6,FALSE)</f>
        <v>Neutral</v>
      </c>
      <c r="Y8" s="12" t="s">
        <v>92</v>
      </c>
      <c r="Z8" s="12" t="str">
        <f>VLOOKUP(Y8,Library!$N:$S,2,FALSE)</f>
        <v>Hierarquical</v>
      </c>
      <c r="AA8" s="12" t="str">
        <f>VLOOKUP(Y8,Library!$N:$S,3,FALSE)</f>
        <v>JAPAC</v>
      </c>
      <c r="AB8" s="12" t="str">
        <f>VLOOKUP(Y8,Library!$N:$S,5,FALSE)</f>
        <v>SBU</v>
      </c>
      <c r="AC8" s="12" t="str">
        <f>VLOOKUP(Y8,Library!$N:$S,6,FALSE)</f>
        <v>Positive</v>
      </c>
      <c r="AD8" s="12" t="s">
        <v>83</v>
      </c>
      <c r="AE8" s="12">
        <v>36</v>
      </c>
      <c r="AF8" s="12" t="s">
        <v>90</v>
      </c>
      <c r="AG8" s="12" t="s">
        <v>94</v>
      </c>
      <c r="AH8" s="12" t="s">
        <v>89</v>
      </c>
      <c r="AI8" s="12" t="s">
        <v>99</v>
      </c>
      <c r="AJ8" s="12">
        <v>6</v>
      </c>
      <c r="AK8" s="14" t="s">
        <v>146</v>
      </c>
      <c r="AL8" s="15" t="s">
        <v>146</v>
      </c>
      <c r="AM8" s="16" t="s">
        <v>146</v>
      </c>
      <c r="AN8" s="14" t="s">
        <v>146</v>
      </c>
      <c r="AO8" s="14" t="s">
        <v>146</v>
      </c>
      <c r="AP8" s="14" t="s">
        <v>146</v>
      </c>
      <c r="AQ8" s="14" t="s">
        <v>146</v>
      </c>
      <c r="AR8" s="14" t="s">
        <v>146</v>
      </c>
      <c r="AS8" s="14" t="s">
        <v>146</v>
      </c>
      <c r="AT8" s="19" t="s">
        <v>146</v>
      </c>
      <c r="AU8" s="19" t="s">
        <v>146</v>
      </c>
      <c r="AV8" s="12">
        <v>3</v>
      </c>
      <c r="AW8" s="12" t="s">
        <v>7</v>
      </c>
      <c r="AX8" s="12" t="s">
        <v>44</v>
      </c>
      <c r="AY8" s="12"/>
    </row>
    <row r="9" spans="1:53" s="6" customFormat="1" ht="15" x14ac:dyDescent="0.25">
      <c r="A9" s="6">
        <v>10467831</v>
      </c>
      <c r="G9" s="38">
        <v>10411165</v>
      </c>
      <c r="H9" s="11">
        <v>8</v>
      </c>
      <c r="I9" s="11" t="s">
        <v>10</v>
      </c>
      <c r="J9" s="11" t="s">
        <v>5</v>
      </c>
      <c r="K9" s="11">
        <v>1</v>
      </c>
      <c r="L9" s="11" t="s">
        <v>259</v>
      </c>
      <c r="M9" s="11" t="s">
        <v>9</v>
      </c>
      <c r="N9" s="11" t="s">
        <v>16</v>
      </c>
      <c r="O9" s="11" t="s">
        <v>45</v>
      </c>
      <c r="P9" s="12">
        <v>4</v>
      </c>
      <c r="Q9" s="11" t="s">
        <v>83</v>
      </c>
      <c r="R9" s="11" t="s">
        <v>18</v>
      </c>
      <c r="S9" s="11" t="s">
        <v>97</v>
      </c>
      <c r="T9" s="12" t="s">
        <v>105</v>
      </c>
      <c r="U9" s="12" t="str">
        <f>IFERROR(VLOOKUP(T9,Library!N:O,2,FALSE)," ")</f>
        <v>Consensual</v>
      </c>
      <c r="V9" s="12" t="str">
        <f>VLOOKUP(T9,Library!$N:$S,3,FALSE)</f>
        <v>WEC</v>
      </c>
      <c r="W9" s="12" t="str">
        <f>VLOOKUP(T9,Library!$N:$S,5,FALSE)</f>
        <v>LBU</v>
      </c>
      <c r="X9" s="12" t="str">
        <f>VLOOKUP(T9,Library!$N:$S,6,FALSE)</f>
        <v>Neutral</v>
      </c>
      <c r="Y9" s="12" t="s">
        <v>104</v>
      </c>
      <c r="Z9" s="12" t="str">
        <f>VLOOKUP(Y9,Library!$N:$S,2,FALSE)</f>
        <v>Hierarquical</v>
      </c>
      <c r="AA9" s="12" t="str">
        <f>VLOOKUP(Y9,Library!$N:$S,3,FALSE)</f>
        <v>WEC</v>
      </c>
      <c r="AB9" s="12" t="str">
        <f>VLOOKUP(Y9,Library!$N:$S,5,FALSE)</f>
        <v>LBU</v>
      </c>
      <c r="AC9" s="12" t="str">
        <f>VLOOKUP(Y9,Library!$N:$S,6,FALSE)</f>
        <v>Neutral</v>
      </c>
      <c r="AD9" s="12" t="s">
        <v>83</v>
      </c>
      <c r="AE9" s="12">
        <v>50</v>
      </c>
      <c r="AF9" s="12" t="s">
        <v>90</v>
      </c>
      <c r="AG9" s="12" t="s">
        <v>94</v>
      </c>
      <c r="AH9" s="12" t="s">
        <v>106</v>
      </c>
      <c r="AI9" s="12" t="s">
        <v>86</v>
      </c>
      <c r="AJ9" s="12">
        <v>9</v>
      </c>
      <c r="AK9" s="14"/>
      <c r="AL9" s="15"/>
      <c r="AM9" s="16"/>
      <c r="AN9" s="14"/>
      <c r="AO9" s="14"/>
      <c r="AP9" s="14"/>
      <c r="AQ9" s="14"/>
      <c r="AR9" s="14"/>
      <c r="AS9" s="14"/>
      <c r="AT9" s="19">
        <v>108.17</v>
      </c>
      <c r="AU9" s="19">
        <v>103.66</v>
      </c>
      <c r="AV9" s="12">
        <v>4</v>
      </c>
      <c r="AW9" s="12" t="s">
        <v>7</v>
      </c>
      <c r="AX9" s="12" t="s">
        <v>44</v>
      </c>
      <c r="AY9" s="12"/>
    </row>
    <row r="10" spans="1:53" s="6" customFormat="1" ht="15" x14ac:dyDescent="0.25">
      <c r="A10" s="6">
        <v>10675121</v>
      </c>
      <c r="G10" s="38">
        <v>10414559</v>
      </c>
      <c r="H10" s="11">
        <v>9</v>
      </c>
      <c r="I10" s="11" t="s">
        <v>13</v>
      </c>
      <c r="J10" s="11" t="s">
        <v>5</v>
      </c>
      <c r="K10" s="11">
        <v>1</v>
      </c>
      <c r="L10" s="11" t="s">
        <v>259</v>
      </c>
      <c r="M10" s="11" t="s">
        <v>9</v>
      </c>
      <c r="N10" s="11" t="s">
        <v>7</v>
      </c>
      <c r="O10" s="11" t="s">
        <v>44</v>
      </c>
      <c r="P10" s="12">
        <v>2</v>
      </c>
      <c r="Q10" s="11" t="s">
        <v>82</v>
      </c>
      <c r="R10" s="11" t="s">
        <v>8</v>
      </c>
      <c r="S10" s="11" t="s">
        <v>78</v>
      </c>
      <c r="T10" s="12" t="s">
        <v>92</v>
      </c>
      <c r="U10" s="12" t="str">
        <f>IFERROR(VLOOKUP(T10,Library!N:O,2,FALSE)," ")</f>
        <v>Hierarquical</v>
      </c>
      <c r="V10" s="12" t="str">
        <f>VLOOKUP(T10,Library!$N:$S,3,FALSE)</f>
        <v>JAPAC</v>
      </c>
      <c r="W10" s="12" t="str">
        <f>VLOOKUP(T10,Library!$N:$S,5,FALSE)</f>
        <v>SBU</v>
      </c>
      <c r="X10" s="12" t="str">
        <f>VLOOKUP(T10,Library!$N:$S,6,FALSE)</f>
        <v>Positive</v>
      </c>
      <c r="Y10" s="12" t="s">
        <v>85</v>
      </c>
      <c r="Z10" s="12" t="str">
        <f>VLOOKUP(Y10,Library!$N:$S,2,FALSE)</f>
        <v>Egalitarian</v>
      </c>
      <c r="AA10" s="12" t="str">
        <f>VLOOKUP(Y10,Library!$N:$S,3,FALSE)</f>
        <v>United States</v>
      </c>
      <c r="AB10" s="12" t="str">
        <f>VLOOKUP(Y10,Library!$N:$S,5,FALSE)</f>
        <v>United States</v>
      </c>
      <c r="AC10" s="12" t="str">
        <f>VLOOKUP(Y10,Library!$N:$S,6,FALSE)</f>
        <v>Positive</v>
      </c>
      <c r="AD10" s="12" t="s">
        <v>83</v>
      </c>
      <c r="AE10" s="12">
        <v>45</v>
      </c>
      <c r="AF10" s="12" t="s">
        <v>54</v>
      </c>
      <c r="AG10" s="12" t="s">
        <v>53</v>
      </c>
      <c r="AH10" s="12" t="s">
        <v>100</v>
      </c>
      <c r="AI10" s="12" t="s">
        <v>101</v>
      </c>
      <c r="AJ10" s="12">
        <v>6</v>
      </c>
      <c r="AK10" s="14">
        <v>78</v>
      </c>
      <c r="AL10" s="15">
        <v>132.14285714285717</v>
      </c>
      <c r="AM10" s="16">
        <v>109.09090909090908</v>
      </c>
      <c r="AN10" s="14">
        <v>95</v>
      </c>
      <c r="AO10" s="14">
        <v>110</v>
      </c>
      <c r="AP10" s="14">
        <v>100</v>
      </c>
      <c r="AQ10" s="14">
        <v>90</v>
      </c>
      <c r="AR10" s="14">
        <v>120</v>
      </c>
      <c r="AS10" s="14">
        <v>100</v>
      </c>
      <c r="AT10" s="19" t="s">
        <v>146</v>
      </c>
      <c r="AU10" s="19" t="s">
        <v>146</v>
      </c>
      <c r="AV10" s="12">
        <v>4</v>
      </c>
      <c r="AW10" s="12" t="s">
        <v>16</v>
      </c>
      <c r="AX10" s="12" t="s">
        <v>45</v>
      </c>
      <c r="AY10" s="12"/>
    </row>
    <row r="11" spans="1:53" s="6" customFormat="1" ht="15" x14ac:dyDescent="0.25">
      <c r="A11" s="6">
        <v>10142824</v>
      </c>
      <c r="G11" s="38">
        <v>10462857</v>
      </c>
      <c r="H11" s="11">
        <v>10</v>
      </c>
      <c r="I11" s="11" t="s">
        <v>17</v>
      </c>
      <c r="J11" s="11" t="s">
        <v>5</v>
      </c>
      <c r="K11" s="11">
        <v>1</v>
      </c>
      <c r="L11" s="11" t="s">
        <v>259</v>
      </c>
      <c r="M11" s="11" t="s">
        <v>9</v>
      </c>
      <c r="N11" s="11" t="s">
        <v>7</v>
      </c>
      <c r="O11" s="11" t="s">
        <v>44</v>
      </c>
      <c r="P11" s="12">
        <v>3</v>
      </c>
      <c r="Q11" s="11" t="s">
        <v>82</v>
      </c>
      <c r="R11" s="11" t="s">
        <v>14</v>
      </c>
      <c r="S11" s="11" t="s">
        <v>107</v>
      </c>
      <c r="T11" s="12" t="s">
        <v>108</v>
      </c>
      <c r="U11" s="12" t="str">
        <f>IFERROR(VLOOKUP(T11,Library!N:O,2,FALSE)," ")</f>
        <v>Egalitarian</v>
      </c>
      <c r="V11" s="12" t="str">
        <f>VLOOKUP(T11,Library!$N:$S,3,FALSE)</f>
        <v>WEC</v>
      </c>
      <c r="W11" s="12" t="str">
        <f>VLOOKUP(T11,Library!$N:$S,5,FALSE)</f>
        <v>LBU</v>
      </c>
      <c r="X11" s="12" t="str">
        <f>VLOOKUP(T11,Library!$N:$S,6,FALSE)</f>
        <v>Neutral</v>
      </c>
      <c r="Y11" s="12" t="s">
        <v>85</v>
      </c>
      <c r="Z11" s="12" t="str">
        <f>VLOOKUP(Y11,Library!$N:$S,2,FALSE)</f>
        <v>Egalitarian</v>
      </c>
      <c r="AA11" s="12" t="str">
        <f>VLOOKUP(Y11,Library!$N:$S,3,FALSE)</f>
        <v>United States</v>
      </c>
      <c r="AB11" s="12" t="str">
        <f>VLOOKUP(Y11,Library!$N:$S,5,FALSE)</f>
        <v>United States</v>
      </c>
      <c r="AC11" s="12" t="str">
        <f>VLOOKUP(Y11,Library!$N:$S,6,FALSE)</f>
        <v>Positive</v>
      </c>
      <c r="AD11" s="12" t="s">
        <v>82</v>
      </c>
      <c r="AE11" s="12">
        <v>62</v>
      </c>
      <c r="AF11" s="12" t="s">
        <v>90</v>
      </c>
      <c r="AG11" s="12" t="s">
        <v>53</v>
      </c>
      <c r="AH11" s="12" t="s">
        <v>106</v>
      </c>
      <c r="AI11" s="12" t="s">
        <v>109</v>
      </c>
      <c r="AJ11" s="12">
        <v>12</v>
      </c>
      <c r="AK11" s="14" t="s">
        <v>146</v>
      </c>
      <c r="AL11" s="15" t="s">
        <v>146</v>
      </c>
      <c r="AM11" s="16" t="s">
        <v>146</v>
      </c>
      <c r="AN11" s="14" t="s">
        <v>146</v>
      </c>
      <c r="AO11" s="14" t="s">
        <v>146</v>
      </c>
      <c r="AP11" s="14" t="s">
        <v>146</v>
      </c>
      <c r="AQ11" s="14" t="s">
        <v>146</v>
      </c>
      <c r="AR11" s="14" t="s">
        <v>146</v>
      </c>
      <c r="AS11" s="14" t="s">
        <v>146</v>
      </c>
      <c r="AT11" s="19" t="s">
        <v>146</v>
      </c>
      <c r="AU11" s="19" t="s">
        <v>146</v>
      </c>
      <c r="AV11" s="12">
        <v>5</v>
      </c>
      <c r="AW11" s="12" t="s">
        <v>21</v>
      </c>
      <c r="AX11" s="12" t="s">
        <v>43</v>
      </c>
      <c r="AY11" s="12"/>
    </row>
    <row r="12" spans="1:53" s="6" customFormat="1" ht="15" x14ac:dyDescent="0.25">
      <c r="A12" s="6">
        <v>10749524</v>
      </c>
      <c r="G12" s="38">
        <v>10657147</v>
      </c>
      <c r="H12" s="11">
        <v>11</v>
      </c>
      <c r="I12" s="11" t="s">
        <v>17</v>
      </c>
      <c r="J12" s="11" t="s">
        <v>5</v>
      </c>
      <c r="K12" s="11">
        <v>1</v>
      </c>
      <c r="L12" s="11" t="s">
        <v>259</v>
      </c>
      <c r="M12" s="11" t="s">
        <v>9</v>
      </c>
      <c r="N12" s="11" t="s">
        <v>89</v>
      </c>
      <c r="O12" s="11" t="s">
        <v>89</v>
      </c>
      <c r="P12" s="12">
        <v>2</v>
      </c>
      <c r="Q12" s="11" t="s">
        <v>82</v>
      </c>
      <c r="R12" s="11" t="s">
        <v>8</v>
      </c>
      <c r="S12" s="11" t="s">
        <v>78</v>
      </c>
      <c r="T12" s="12" t="s">
        <v>84</v>
      </c>
      <c r="U12" s="12" t="str">
        <f>IFERROR(VLOOKUP(T12,Library!N:O,2,FALSE)," ")</f>
        <v>Hierarquical</v>
      </c>
      <c r="V12" s="12" t="str">
        <f>VLOOKUP(T12,Library!$N:$S,3,FALSE)</f>
        <v>WEC</v>
      </c>
      <c r="W12" s="12" t="str">
        <f>VLOOKUP(T12,Library!$N:$S,5,FALSE)</f>
        <v>LBU</v>
      </c>
      <c r="X12" s="12" t="str">
        <f>VLOOKUP(T12,Library!$N:$S,6,FALSE)</f>
        <v>Neutral</v>
      </c>
      <c r="Y12" s="12" t="s">
        <v>85</v>
      </c>
      <c r="Z12" s="12" t="str">
        <f>VLOOKUP(Y12,Library!$N:$S,2,FALSE)</f>
        <v>Egalitarian</v>
      </c>
      <c r="AA12" s="12" t="str">
        <f>VLOOKUP(Y12,Library!$N:$S,3,FALSE)</f>
        <v>United States</v>
      </c>
      <c r="AB12" s="12" t="str">
        <f>VLOOKUP(Y12,Library!$N:$S,5,FALSE)</f>
        <v>United States</v>
      </c>
      <c r="AC12" s="12" t="str">
        <f>VLOOKUP(Y12,Library!$N:$S,6,FALSE)</f>
        <v>Positive</v>
      </c>
      <c r="AD12" s="12" t="s">
        <v>82</v>
      </c>
      <c r="AE12" s="12">
        <v>42</v>
      </c>
      <c r="AF12" s="12" t="s">
        <v>90</v>
      </c>
      <c r="AG12" s="12" t="s">
        <v>94</v>
      </c>
      <c r="AH12" s="12" t="s">
        <v>106</v>
      </c>
      <c r="AI12" s="12" t="s">
        <v>56</v>
      </c>
      <c r="AJ12" s="12">
        <v>2</v>
      </c>
      <c r="AK12" s="14" t="s">
        <v>146</v>
      </c>
      <c r="AL12" s="15" t="s">
        <v>146</v>
      </c>
      <c r="AM12" s="16" t="s">
        <v>146</v>
      </c>
      <c r="AN12" s="14" t="s">
        <v>146</v>
      </c>
      <c r="AO12" s="14" t="s">
        <v>146</v>
      </c>
      <c r="AP12" s="14" t="s">
        <v>146</v>
      </c>
      <c r="AQ12" s="14" t="s">
        <v>146</v>
      </c>
      <c r="AR12" s="14" t="s">
        <v>146</v>
      </c>
      <c r="AS12" s="14" t="s">
        <v>146</v>
      </c>
      <c r="AT12" s="19" t="s">
        <v>146</v>
      </c>
      <c r="AU12" s="19" t="s">
        <v>146</v>
      </c>
      <c r="AV12" s="12">
        <v>3</v>
      </c>
      <c r="AW12" s="12" t="s">
        <v>7</v>
      </c>
      <c r="AX12" s="12" t="s">
        <v>44</v>
      </c>
      <c r="AY12" s="12"/>
    </row>
    <row r="13" spans="1:53" s="6" customFormat="1" ht="15" x14ac:dyDescent="0.25">
      <c r="A13" s="6">
        <v>10755587</v>
      </c>
      <c r="G13" s="38">
        <v>10008185</v>
      </c>
      <c r="H13" s="11">
        <v>12</v>
      </c>
      <c r="I13" s="11" t="s">
        <v>19</v>
      </c>
      <c r="J13" s="11" t="s">
        <v>5</v>
      </c>
      <c r="K13" s="11">
        <v>0</v>
      </c>
      <c r="L13" s="11" t="s">
        <v>260</v>
      </c>
      <c r="M13" s="11" t="s">
        <v>6</v>
      </c>
      <c r="N13" s="11" t="s">
        <v>89</v>
      </c>
      <c r="O13" s="11" t="s">
        <v>89</v>
      </c>
      <c r="P13" s="12">
        <v>4</v>
      </c>
      <c r="Q13" s="11" t="s">
        <v>82</v>
      </c>
      <c r="R13" s="11" t="s">
        <v>18</v>
      </c>
      <c r="S13" s="11" t="s">
        <v>97</v>
      </c>
      <c r="T13" s="12" t="s">
        <v>85</v>
      </c>
      <c r="U13" s="12" t="str">
        <f>IFERROR(VLOOKUP(T13,Library!N:O,2,FALSE)," ")</f>
        <v>Egalitarian</v>
      </c>
      <c r="V13" s="12" t="str">
        <f>VLOOKUP(T13,Library!$N:$S,3,FALSE)</f>
        <v>United States</v>
      </c>
      <c r="W13" s="12" t="str">
        <f>VLOOKUP(T13,Library!$N:$S,5,FALSE)</f>
        <v>United States</v>
      </c>
      <c r="X13" s="12" t="str">
        <f>VLOOKUP(T13,Library!$N:$S,6,FALSE)</f>
        <v>Positive</v>
      </c>
      <c r="Y13" s="12" t="s">
        <v>92</v>
      </c>
      <c r="Z13" s="12" t="str">
        <f>VLOOKUP(Y13,Library!$N:$S,2,FALSE)</f>
        <v>Hierarquical</v>
      </c>
      <c r="AA13" s="12" t="str">
        <f>VLOOKUP(Y13,Library!$N:$S,3,FALSE)</f>
        <v>JAPAC</v>
      </c>
      <c r="AB13" s="12" t="str">
        <f>VLOOKUP(Y13,Library!$N:$S,5,FALSE)</f>
        <v>SBU</v>
      </c>
      <c r="AC13" s="12" t="str">
        <f>VLOOKUP(Y13,Library!$N:$S,6,FALSE)</f>
        <v>Positive</v>
      </c>
      <c r="AD13" s="12" t="s">
        <v>83</v>
      </c>
      <c r="AE13" s="12">
        <v>41</v>
      </c>
      <c r="AF13" s="12" t="s">
        <v>90</v>
      </c>
      <c r="AG13" s="12" t="s">
        <v>94</v>
      </c>
      <c r="AH13" s="12" t="s">
        <v>110</v>
      </c>
      <c r="AI13" s="12" t="s">
        <v>56</v>
      </c>
      <c r="AJ13" s="12">
        <v>13</v>
      </c>
      <c r="AK13" s="14" t="s">
        <v>146</v>
      </c>
      <c r="AL13" s="15" t="s">
        <v>146</v>
      </c>
      <c r="AM13" s="16" t="s">
        <v>146</v>
      </c>
      <c r="AN13" s="14" t="s">
        <v>146</v>
      </c>
      <c r="AO13" s="14" t="s">
        <v>146</v>
      </c>
      <c r="AP13" s="14" t="s">
        <v>146</v>
      </c>
      <c r="AQ13" s="14" t="s">
        <v>146</v>
      </c>
      <c r="AR13" s="14" t="s">
        <v>146</v>
      </c>
      <c r="AS13" s="14" t="s">
        <v>146</v>
      </c>
      <c r="AT13" s="19" t="s">
        <v>146</v>
      </c>
      <c r="AU13" s="19" t="s">
        <v>146</v>
      </c>
      <c r="AV13" s="12">
        <v>3</v>
      </c>
      <c r="AW13" s="12" t="s">
        <v>7</v>
      </c>
      <c r="AX13" s="12" t="s">
        <v>44</v>
      </c>
      <c r="AY13" s="12"/>
    </row>
    <row r="14" spans="1:53" s="6" customFormat="1" ht="15" x14ac:dyDescent="0.25">
      <c r="A14" s="6">
        <v>10020445</v>
      </c>
      <c r="G14" s="38">
        <v>10011605</v>
      </c>
      <c r="H14" s="11">
        <v>13</v>
      </c>
      <c r="I14" s="11" t="s">
        <v>19</v>
      </c>
      <c r="J14" s="11" t="s">
        <v>5</v>
      </c>
      <c r="K14" s="11">
        <v>0</v>
      </c>
      <c r="L14" s="11" t="s">
        <v>260</v>
      </c>
      <c r="M14" s="11" t="s">
        <v>6</v>
      </c>
      <c r="N14" s="11" t="s">
        <v>89</v>
      </c>
      <c r="O14" s="11" t="s">
        <v>89</v>
      </c>
      <c r="P14" s="12">
        <v>3</v>
      </c>
      <c r="Q14" s="11" t="s">
        <v>82</v>
      </c>
      <c r="R14" s="11" t="s">
        <v>12</v>
      </c>
      <c r="S14" s="11" t="s">
        <v>77</v>
      </c>
      <c r="T14" s="12" t="s">
        <v>85</v>
      </c>
      <c r="U14" s="12" t="str">
        <f>IFERROR(VLOOKUP(T14,Library!N:O,2,FALSE)," ")</f>
        <v>Egalitarian</v>
      </c>
      <c r="V14" s="12" t="str">
        <f>VLOOKUP(T14,Library!$N:$S,3,FALSE)</f>
        <v>United States</v>
      </c>
      <c r="W14" s="12" t="str">
        <f>VLOOKUP(T14,Library!$N:$S,5,FALSE)</f>
        <v>United States</v>
      </c>
      <c r="X14" s="12" t="str">
        <f>VLOOKUP(T14,Library!$N:$S,6,FALSE)</f>
        <v>Positive</v>
      </c>
      <c r="Y14" s="12" t="s">
        <v>113</v>
      </c>
      <c r="Z14" s="12" t="str">
        <f>VLOOKUP(Y14,Library!$N:$S,2,FALSE)</f>
        <v>Top-Down</v>
      </c>
      <c r="AA14" s="12" t="str">
        <f>VLOOKUP(Y14,Library!$N:$S,3,FALSE)</f>
        <v>LATAM</v>
      </c>
      <c r="AB14" s="12" t="str">
        <f>VLOOKUP(Y14,Library!$N:$S,5,FALSE)</f>
        <v>LBU</v>
      </c>
      <c r="AC14" s="12" t="str">
        <f>VLOOKUP(Y14,Library!$N:$S,6,FALSE)</f>
        <v>Neutral</v>
      </c>
      <c r="AD14" s="12" t="s">
        <v>83</v>
      </c>
      <c r="AE14" s="12">
        <v>47</v>
      </c>
      <c r="AF14" s="12" t="s">
        <v>54</v>
      </c>
      <c r="AG14" s="12" t="s">
        <v>53</v>
      </c>
      <c r="AH14" s="12" t="s">
        <v>111</v>
      </c>
      <c r="AI14" s="12" t="s">
        <v>112</v>
      </c>
      <c r="AJ14" s="12">
        <v>20</v>
      </c>
      <c r="AK14" s="14" t="s">
        <v>146</v>
      </c>
      <c r="AL14" s="15" t="s">
        <v>146</v>
      </c>
      <c r="AM14" s="16" t="s">
        <v>146</v>
      </c>
      <c r="AN14" s="14" t="s">
        <v>146</v>
      </c>
      <c r="AO14" s="14" t="s">
        <v>146</v>
      </c>
      <c r="AP14" s="14" t="s">
        <v>146</v>
      </c>
      <c r="AQ14" s="14" t="s">
        <v>146</v>
      </c>
      <c r="AR14" s="14" t="s">
        <v>146</v>
      </c>
      <c r="AS14" s="14" t="s">
        <v>146</v>
      </c>
      <c r="AT14" s="19" t="s">
        <v>146</v>
      </c>
      <c r="AU14" s="19" t="s">
        <v>146</v>
      </c>
      <c r="AV14" s="12">
        <v>3</v>
      </c>
      <c r="AW14" s="12" t="s">
        <v>7</v>
      </c>
      <c r="AX14" s="12" t="s">
        <v>44</v>
      </c>
      <c r="AY14" s="12"/>
    </row>
    <row r="15" spans="1:53" s="6" customFormat="1" ht="15" x14ac:dyDescent="0.25">
      <c r="A15" s="6">
        <v>10029896</v>
      </c>
      <c r="G15" s="38">
        <v>10022769</v>
      </c>
      <c r="H15" s="11">
        <v>14</v>
      </c>
      <c r="I15" s="11" t="s">
        <v>20</v>
      </c>
      <c r="J15" s="11" t="s">
        <v>5</v>
      </c>
      <c r="K15" s="11">
        <v>0</v>
      </c>
      <c r="L15" s="11" t="s">
        <v>260</v>
      </c>
      <c r="M15" s="11" t="s">
        <v>6</v>
      </c>
      <c r="N15" s="11" t="s">
        <v>11</v>
      </c>
      <c r="O15" s="11" t="s">
        <v>46</v>
      </c>
      <c r="P15" s="12">
        <v>3</v>
      </c>
      <c r="Q15" s="11" t="s">
        <v>82</v>
      </c>
      <c r="R15" s="11" t="s">
        <v>12</v>
      </c>
      <c r="S15" s="11" t="s">
        <v>77</v>
      </c>
      <c r="T15" s="12" t="s">
        <v>85</v>
      </c>
      <c r="U15" s="12" t="str">
        <f>IFERROR(VLOOKUP(T15,Library!N:O,2,FALSE)," ")</f>
        <v>Egalitarian</v>
      </c>
      <c r="V15" s="12" t="str">
        <f>VLOOKUP(T15,Library!$N:$S,3,FALSE)</f>
        <v>United States</v>
      </c>
      <c r="W15" s="12" t="str">
        <f>VLOOKUP(T15,Library!$N:$S,5,FALSE)</f>
        <v>United States</v>
      </c>
      <c r="X15" s="12" t="str">
        <f>VLOOKUP(T15,Library!$N:$S,6,FALSE)</f>
        <v>Positive</v>
      </c>
      <c r="Y15" s="12" t="s">
        <v>113</v>
      </c>
      <c r="Z15" s="12" t="str">
        <f>VLOOKUP(Y15,Library!$N:$S,2,FALSE)</f>
        <v>Top-Down</v>
      </c>
      <c r="AA15" s="12" t="str">
        <f>VLOOKUP(Y15,Library!$N:$S,3,FALSE)</f>
        <v>LATAM</v>
      </c>
      <c r="AB15" s="12" t="str">
        <f>VLOOKUP(Y15,Library!$N:$S,5,FALSE)</f>
        <v>LBU</v>
      </c>
      <c r="AC15" s="12" t="str">
        <f>VLOOKUP(Y15,Library!$N:$S,6,FALSE)</f>
        <v>Neutral</v>
      </c>
      <c r="AD15" s="12" t="s">
        <v>83</v>
      </c>
      <c r="AE15" s="12">
        <v>60</v>
      </c>
      <c r="AF15" s="12" t="s">
        <v>54</v>
      </c>
      <c r="AG15" s="12" t="s">
        <v>53</v>
      </c>
      <c r="AH15" s="12" t="s">
        <v>115</v>
      </c>
      <c r="AI15" s="12" t="s">
        <v>112</v>
      </c>
      <c r="AJ15" s="12">
        <v>37</v>
      </c>
      <c r="AK15" s="14" t="s">
        <v>146</v>
      </c>
      <c r="AL15" s="15">
        <v>150</v>
      </c>
      <c r="AM15" s="16">
        <v>116.66666666666667</v>
      </c>
      <c r="AN15" s="14" t="s">
        <v>146</v>
      </c>
      <c r="AO15" s="14">
        <v>110</v>
      </c>
      <c r="AP15" s="14">
        <v>100</v>
      </c>
      <c r="AQ15" s="14" t="s">
        <v>146</v>
      </c>
      <c r="AR15" s="14">
        <v>110</v>
      </c>
      <c r="AS15" s="14">
        <v>100</v>
      </c>
      <c r="AT15" s="19" t="s">
        <v>146</v>
      </c>
      <c r="AU15" s="19">
        <v>104.03</v>
      </c>
      <c r="AV15" s="12">
        <v>4</v>
      </c>
      <c r="AW15" s="12" t="s">
        <v>21</v>
      </c>
      <c r="AX15" s="12" t="s">
        <v>43</v>
      </c>
      <c r="AY15" s="12"/>
    </row>
    <row r="16" spans="1:53" s="6" customFormat="1" ht="15" x14ac:dyDescent="0.25">
      <c r="A16" s="6">
        <v>10099248</v>
      </c>
      <c r="G16" s="38">
        <v>10143128</v>
      </c>
      <c r="H16" s="11">
        <v>15</v>
      </c>
      <c r="I16" s="11" t="s">
        <v>19</v>
      </c>
      <c r="J16" s="11" t="s">
        <v>5</v>
      </c>
      <c r="K16" s="11">
        <v>0</v>
      </c>
      <c r="L16" s="11" t="s">
        <v>260</v>
      </c>
      <c r="M16" s="11" t="s">
        <v>6</v>
      </c>
      <c r="N16" s="11" t="s">
        <v>21</v>
      </c>
      <c r="O16" s="11" t="s">
        <v>43</v>
      </c>
      <c r="P16" s="12">
        <v>3</v>
      </c>
      <c r="Q16" s="11" t="s">
        <v>83</v>
      </c>
      <c r="R16" s="11" t="s">
        <v>12</v>
      </c>
      <c r="S16" s="11" t="s">
        <v>77</v>
      </c>
      <c r="T16" s="12" t="s">
        <v>80</v>
      </c>
      <c r="U16" s="12" t="str">
        <f>IFERROR(VLOOKUP(T16,Library!N:O,2,FALSE)," ")</f>
        <v>Hierarquical</v>
      </c>
      <c r="V16" s="12" t="str">
        <f>VLOOKUP(T16,Library!$N:$S,3,FALSE)</f>
        <v>WEC</v>
      </c>
      <c r="W16" s="12" t="str">
        <f>VLOOKUP(T16,Library!$N:$S,5,FALSE)</f>
        <v>LBU</v>
      </c>
      <c r="X16" s="12" t="str">
        <f>VLOOKUP(T16,Library!$N:$S,6,FALSE)</f>
        <v>Neutral</v>
      </c>
      <c r="Y16" s="12" t="s">
        <v>104</v>
      </c>
      <c r="Z16" s="12" t="str">
        <f>VLOOKUP(Y16,Library!$N:$S,2,FALSE)</f>
        <v>Hierarquical</v>
      </c>
      <c r="AA16" s="12" t="str">
        <f>VLOOKUP(Y16,Library!$N:$S,3,FALSE)</f>
        <v>WEC</v>
      </c>
      <c r="AB16" s="12" t="str">
        <f>VLOOKUP(Y16,Library!$N:$S,5,FALSE)</f>
        <v>LBU</v>
      </c>
      <c r="AC16" s="12" t="str">
        <f>VLOOKUP(Y16,Library!$N:$S,6,FALSE)</f>
        <v>Neutral</v>
      </c>
      <c r="AD16" s="12" t="s">
        <v>83</v>
      </c>
      <c r="AE16" s="12">
        <v>46</v>
      </c>
      <c r="AF16" s="12" t="s">
        <v>54</v>
      </c>
      <c r="AG16" s="12" t="s">
        <v>53</v>
      </c>
      <c r="AH16" s="12" t="s">
        <v>106</v>
      </c>
      <c r="AI16" s="12" t="s">
        <v>56</v>
      </c>
      <c r="AJ16" s="12">
        <v>13</v>
      </c>
      <c r="AK16" s="14" t="s">
        <v>146</v>
      </c>
      <c r="AL16" s="15" t="s">
        <v>146</v>
      </c>
      <c r="AM16" s="16">
        <v>93.749999999999986</v>
      </c>
      <c r="AN16" s="14" t="s">
        <v>146</v>
      </c>
      <c r="AO16" s="14" t="s">
        <v>146</v>
      </c>
      <c r="AP16" s="14">
        <v>100</v>
      </c>
      <c r="AQ16" s="14" t="s">
        <v>146</v>
      </c>
      <c r="AR16" s="14" t="s">
        <v>146</v>
      </c>
      <c r="AS16" s="14">
        <v>100</v>
      </c>
      <c r="AT16" s="19" t="s">
        <v>146</v>
      </c>
      <c r="AU16" s="19" t="s">
        <v>146</v>
      </c>
      <c r="AV16" s="12">
        <v>4</v>
      </c>
      <c r="AW16" s="12" t="s">
        <v>7</v>
      </c>
      <c r="AX16" s="12" t="s">
        <v>44</v>
      </c>
      <c r="AY16" s="12"/>
    </row>
    <row r="17" spans="1:51" s="6" customFormat="1" ht="15" x14ac:dyDescent="0.25">
      <c r="A17" s="6">
        <v>10136664</v>
      </c>
      <c r="G17" s="38">
        <v>10143278</v>
      </c>
      <c r="H17" s="11">
        <v>16</v>
      </c>
      <c r="I17" s="11" t="s">
        <v>19</v>
      </c>
      <c r="J17" s="11" t="s">
        <v>5</v>
      </c>
      <c r="K17" s="11">
        <v>0</v>
      </c>
      <c r="L17" s="11" t="s">
        <v>260</v>
      </c>
      <c r="M17" s="11" t="s">
        <v>6</v>
      </c>
      <c r="N17" s="11" t="s">
        <v>21</v>
      </c>
      <c r="O17" s="11" t="s">
        <v>43</v>
      </c>
      <c r="P17" s="12">
        <v>4</v>
      </c>
      <c r="Q17" s="11" t="s">
        <v>82</v>
      </c>
      <c r="R17" s="11" t="s">
        <v>18</v>
      </c>
      <c r="S17" s="11" t="s">
        <v>97</v>
      </c>
      <c r="T17" s="12" t="s">
        <v>80</v>
      </c>
      <c r="U17" s="12" t="str">
        <f>IFERROR(VLOOKUP(T17,Library!N:O,2,FALSE)," ")</f>
        <v>Hierarquical</v>
      </c>
      <c r="V17" s="12" t="str">
        <f>VLOOKUP(T17,Library!$N:$S,3,FALSE)</f>
        <v>WEC</v>
      </c>
      <c r="W17" s="12" t="str">
        <f>VLOOKUP(T17,Library!$N:$S,5,FALSE)</f>
        <v>LBU</v>
      </c>
      <c r="X17" s="12" t="str">
        <f>VLOOKUP(T17,Library!$N:$S,6,FALSE)</f>
        <v>Neutral</v>
      </c>
      <c r="Y17" s="12" t="s">
        <v>116</v>
      </c>
      <c r="Z17" s="12" t="str">
        <f>VLOOKUP(Y17,Library!$N:$S,2,FALSE)</f>
        <v>Consensual</v>
      </c>
      <c r="AA17" s="12" t="str">
        <f>VLOOKUP(Y17,Library!$N:$S,3,FALSE)</f>
        <v>WEC</v>
      </c>
      <c r="AB17" s="12" t="str">
        <f>VLOOKUP(Y17,Library!$N:$S,5,FALSE)</f>
        <v>MBU</v>
      </c>
      <c r="AC17" s="12" t="str">
        <f>VLOOKUP(Y17,Library!$N:$S,6,FALSE)</f>
        <v>Positive</v>
      </c>
      <c r="AD17" s="12" t="s">
        <v>82</v>
      </c>
      <c r="AE17" s="12">
        <v>52</v>
      </c>
      <c r="AF17" s="12" t="s">
        <v>90</v>
      </c>
      <c r="AG17" s="12" t="s">
        <v>53</v>
      </c>
      <c r="AH17" s="12" t="s">
        <v>106</v>
      </c>
      <c r="AI17" s="12" t="s">
        <v>114</v>
      </c>
      <c r="AJ17" s="12">
        <v>23</v>
      </c>
      <c r="AK17" s="14" t="s">
        <v>146</v>
      </c>
      <c r="AL17" s="15" t="s">
        <v>146</v>
      </c>
      <c r="AM17" s="16" t="s">
        <v>146</v>
      </c>
      <c r="AN17" s="14" t="s">
        <v>146</v>
      </c>
      <c r="AO17" s="14" t="s">
        <v>146</v>
      </c>
      <c r="AP17" s="14" t="s">
        <v>146</v>
      </c>
      <c r="AQ17" s="14" t="s">
        <v>146</v>
      </c>
      <c r="AR17" s="14" t="s">
        <v>146</v>
      </c>
      <c r="AS17" s="14" t="s">
        <v>146</v>
      </c>
      <c r="AT17" s="19" t="s">
        <v>146</v>
      </c>
      <c r="AU17" s="19" t="s">
        <v>146</v>
      </c>
      <c r="AV17" s="12">
        <v>3</v>
      </c>
      <c r="AW17" s="12" t="s">
        <v>7</v>
      </c>
      <c r="AX17" s="12" t="s">
        <v>44</v>
      </c>
      <c r="AY17" s="12"/>
    </row>
    <row r="18" spans="1:51" s="6" customFormat="1" ht="15" x14ac:dyDescent="0.25">
      <c r="A18" s="6">
        <v>10131459</v>
      </c>
      <c r="G18" s="38">
        <v>10143344</v>
      </c>
      <c r="H18" s="11">
        <v>17</v>
      </c>
      <c r="I18" s="11" t="s">
        <v>19</v>
      </c>
      <c r="J18" s="11" t="s">
        <v>5</v>
      </c>
      <c r="K18" s="11">
        <v>0</v>
      </c>
      <c r="L18" s="11" t="s">
        <v>260</v>
      </c>
      <c r="M18" s="11" t="s">
        <v>6</v>
      </c>
      <c r="N18" s="11" t="s">
        <v>21</v>
      </c>
      <c r="O18" s="11" t="s">
        <v>43</v>
      </c>
      <c r="P18" s="12">
        <v>5</v>
      </c>
      <c r="Q18" s="11" t="s">
        <v>83</v>
      </c>
      <c r="R18" s="11" t="s">
        <v>12</v>
      </c>
      <c r="S18" s="11" t="s">
        <v>77</v>
      </c>
      <c r="T18" s="12" t="s">
        <v>117</v>
      </c>
      <c r="U18" s="12" t="str">
        <f>IFERROR(VLOOKUP(T18,Library!N:O,2,FALSE)," ")</f>
        <v>Top-Down</v>
      </c>
      <c r="V18" s="12" t="str">
        <f>VLOOKUP(T18,Library!$N:$S,3,FALSE)</f>
        <v>WEC</v>
      </c>
      <c r="W18" s="12" t="str">
        <f>VLOOKUP(T18,Library!$N:$S,5,FALSE)</f>
        <v>LBU</v>
      </c>
      <c r="X18" s="12" t="str">
        <f>VLOOKUP(T18,Library!$N:$S,6,FALSE)</f>
        <v>Negative</v>
      </c>
      <c r="Y18" s="12" t="s">
        <v>245</v>
      </c>
      <c r="Z18" s="12" t="str">
        <f>VLOOKUP(Y18,Library!$N:$S,2,FALSE)</f>
        <v>Top-Down</v>
      </c>
      <c r="AA18" s="12" t="str">
        <f>VLOOKUP(Y18,Library!$N:$S,3,FALSE)</f>
        <v>WEC</v>
      </c>
      <c r="AB18" s="12" t="str">
        <f>VLOOKUP(Y18,Library!$N:$S,5,FALSE)</f>
        <v>LBU</v>
      </c>
      <c r="AC18" s="12" t="str">
        <f>VLOOKUP(Y18,Library!$N:$S,6,FALSE)</f>
        <v>Positive</v>
      </c>
      <c r="AD18" s="12" t="s">
        <v>83</v>
      </c>
      <c r="AE18" s="12">
        <v>48</v>
      </c>
      <c r="AF18" s="12" t="s">
        <v>54</v>
      </c>
      <c r="AG18" s="12" t="s">
        <v>53</v>
      </c>
      <c r="AH18" s="12" t="s">
        <v>106</v>
      </c>
      <c r="AI18" s="12" t="s">
        <v>56</v>
      </c>
      <c r="AJ18" s="12">
        <v>23</v>
      </c>
      <c r="AK18" s="14" t="s">
        <v>146</v>
      </c>
      <c r="AL18" s="15" t="s">
        <v>146</v>
      </c>
      <c r="AM18" s="16">
        <v>218.18181818181816</v>
      </c>
      <c r="AN18" s="14" t="s">
        <v>146</v>
      </c>
      <c r="AO18" s="14" t="s">
        <v>146</v>
      </c>
      <c r="AP18" s="14">
        <v>130</v>
      </c>
      <c r="AQ18" s="14" t="s">
        <v>146</v>
      </c>
      <c r="AR18" s="14" t="s">
        <v>146</v>
      </c>
      <c r="AS18" s="14">
        <v>150</v>
      </c>
      <c r="AT18" s="19" t="s">
        <v>146</v>
      </c>
      <c r="AU18" s="19" t="s">
        <v>146</v>
      </c>
      <c r="AV18" s="12">
        <v>4</v>
      </c>
      <c r="AW18" s="12" t="s">
        <v>21</v>
      </c>
      <c r="AX18" s="12" t="s">
        <v>43</v>
      </c>
      <c r="AY18" s="12"/>
    </row>
    <row r="19" spans="1:51" s="6" customFormat="1" ht="15" x14ac:dyDescent="0.25">
      <c r="A19" s="6">
        <v>10688212</v>
      </c>
      <c r="G19" s="38">
        <v>10161922</v>
      </c>
      <c r="H19" s="11">
        <v>18</v>
      </c>
      <c r="I19" s="11" t="s">
        <v>22</v>
      </c>
      <c r="J19" s="11" t="s">
        <v>5</v>
      </c>
      <c r="K19" s="11">
        <v>0</v>
      </c>
      <c r="L19" s="11" t="s">
        <v>260</v>
      </c>
      <c r="M19" s="11" t="s">
        <v>6</v>
      </c>
      <c r="N19" s="11" t="s">
        <v>16</v>
      </c>
      <c r="O19" s="11" t="s">
        <v>45</v>
      </c>
      <c r="P19" s="12">
        <v>4</v>
      </c>
      <c r="Q19" s="11" t="s">
        <v>82</v>
      </c>
      <c r="R19" s="11" t="s">
        <v>8</v>
      </c>
      <c r="S19" s="11" t="s">
        <v>78</v>
      </c>
      <c r="T19" s="12" t="s">
        <v>245</v>
      </c>
      <c r="U19" s="12" t="str">
        <f>IFERROR(VLOOKUP(T19,Library!N:O,2,FALSE)," ")</f>
        <v>Top-Down</v>
      </c>
      <c r="V19" s="12" t="str">
        <f>VLOOKUP(T19,Library!$N:$S,3,FALSE)</f>
        <v>WEC</v>
      </c>
      <c r="W19" s="12" t="str">
        <f>VLOOKUP(T19,Library!$N:$S,5,FALSE)</f>
        <v>LBU</v>
      </c>
      <c r="X19" s="12" t="str">
        <f>VLOOKUP(T19,Library!$N:$S,6,FALSE)</f>
        <v>Positive</v>
      </c>
      <c r="Y19" s="12" t="s">
        <v>85</v>
      </c>
      <c r="Z19" s="12" t="str">
        <f>VLOOKUP(Y19,Library!$N:$S,2,FALSE)</f>
        <v>Egalitarian</v>
      </c>
      <c r="AA19" s="12" t="str">
        <f>VLOOKUP(Y19,Library!$N:$S,3,FALSE)</f>
        <v>United States</v>
      </c>
      <c r="AB19" s="12" t="str">
        <f>VLOOKUP(Y19,Library!$N:$S,5,FALSE)</f>
        <v>United States</v>
      </c>
      <c r="AC19" s="12" t="str">
        <f>VLOOKUP(Y19,Library!$N:$S,6,FALSE)</f>
        <v>Positive</v>
      </c>
      <c r="AD19" s="12" t="s">
        <v>82</v>
      </c>
      <c r="AE19" s="12">
        <v>43</v>
      </c>
      <c r="AF19" s="12" t="s">
        <v>54</v>
      </c>
      <c r="AG19" s="12" t="s">
        <v>53</v>
      </c>
      <c r="AH19" s="12" t="s">
        <v>106</v>
      </c>
      <c r="AI19" s="12" t="s">
        <v>99</v>
      </c>
      <c r="AJ19" s="12">
        <v>10</v>
      </c>
      <c r="AK19" s="14" t="s">
        <v>146</v>
      </c>
      <c r="AL19" s="15" t="s">
        <v>146</v>
      </c>
      <c r="AM19" s="16">
        <v>0</v>
      </c>
      <c r="AN19" s="14" t="s">
        <v>146</v>
      </c>
      <c r="AO19" s="14" t="s">
        <v>146</v>
      </c>
      <c r="AP19" s="14">
        <v>120</v>
      </c>
      <c r="AQ19" s="14" t="s">
        <v>146</v>
      </c>
      <c r="AR19" s="14" t="s">
        <v>146</v>
      </c>
      <c r="AS19" s="14">
        <v>0</v>
      </c>
      <c r="AT19" s="19" t="s">
        <v>146</v>
      </c>
      <c r="AU19" s="19" t="s">
        <v>146</v>
      </c>
      <c r="AV19" s="12">
        <v>4</v>
      </c>
      <c r="AW19" s="12" t="s">
        <v>7</v>
      </c>
      <c r="AX19" s="12" t="s">
        <v>44</v>
      </c>
      <c r="AY19" s="12"/>
    </row>
    <row r="20" spans="1:51" s="6" customFormat="1" ht="15" x14ac:dyDescent="0.25">
      <c r="A20" s="6">
        <v>10014912</v>
      </c>
      <c r="G20" s="38">
        <v>10169962</v>
      </c>
      <c r="H20" s="11">
        <v>19</v>
      </c>
      <c r="I20" s="11" t="s">
        <v>19</v>
      </c>
      <c r="J20" s="11" t="s">
        <v>5</v>
      </c>
      <c r="K20" s="11">
        <v>0</v>
      </c>
      <c r="L20" s="11" t="s">
        <v>260</v>
      </c>
      <c r="M20" s="11" t="s">
        <v>6</v>
      </c>
      <c r="N20" s="11" t="s">
        <v>89</v>
      </c>
      <c r="O20" s="11" t="s">
        <v>89</v>
      </c>
      <c r="P20" s="12">
        <v>4</v>
      </c>
      <c r="Q20" s="11" t="s">
        <v>82</v>
      </c>
      <c r="R20" s="11" t="s">
        <v>18</v>
      </c>
      <c r="S20" s="11" t="s">
        <v>97</v>
      </c>
      <c r="T20" s="12" t="s">
        <v>80</v>
      </c>
      <c r="U20" s="12" t="str">
        <f>IFERROR(VLOOKUP(T20,Library!N:O,2,FALSE)," ")</f>
        <v>Hierarquical</v>
      </c>
      <c r="V20" s="12" t="str">
        <f>VLOOKUP(T20,Library!$N:$S,3,FALSE)</f>
        <v>WEC</v>
      </c>
      <c r="W20" s="12" t="str">
        <f>VLOOKUP(T20,Library!$N:$S,5,FALSE)</f>
        <v>LBU</v>
      </c>
      <c r="X20" s="12" t="str">
        <f>VLOOKUP(T20,Library!$N:$S,6,FALSE)</f>
        <v>Neutral</v>
      </c>
      <c r="Y20" s="12" t="s">
        <v>118</v>
      </c>
      <c r="Z20" s="12" t="str">
        <f>VLOOKUP(Y20,Library!$N:$S,2,FALSE)</f>
        <v>Top-Down</v>
      </c>
      <c r="AA20" s="12" t="str">
        <f>VLOOKUP(Y20,Library!$N:$S,3,FALSE)</f>
        <v>WEC</v>
      </c>
      <c r="AB20" s="12" t="str">
        <f>VLOOKUP(Y20,Library!$N:$S,5,FALSE)</f>
        <v>SBU</v>
      </c>
      <c r="AC20" s="12" t="str">
        <f>VLOOKUP(Y20,Library!$N:$S,6,FALSE)</f>
        <v>Positive</v>
      </c>
      <c r="AD20" s="12" t="s">
        <v>82</v>
      </c>
      <c r="AE20" s="12">
        <v>45</v>
      </c>
      <c r="AF20" s="12" t="s">
        <v>54</v>
      </c>
      <c r="AG20" s="12" t="s">
        <v>53</v>
      </c>
      <c r="AH20" s="12" t="s">
        <v>115</v>
      </c>
      <c r="AI20" s="12" t="s">
        <v>114</v>
      </c>
      <c r="AJ20" s="12">
        <v>14</v>
      </c>
      <c r="AK20" s="14" t="s">
        <v>146</v>
      </c>
      <c r="AL20" s="15" t="s">
        <v>146</v>
      </c>
      <c r="AM20" s="16" t="s">
        <v>146</v>
      </c>
      <c r="AN20" s="14" t="s">
        <v>146</v>
      </c>
      <c r="AO20" s="14" t="s">
        <v>146</v>
      </c>
      <c r="AP20" s="14" t="s">
        <v>146</v>
      </c>
      <c r="AQ20" s="14" t="s">
        <v>146</v>
      </c>
      <c r="AR20" s="14" t="s">
        <v>146</v>
      </c>
      <c r="AS20" s="14" t="s">
        <v>146</v>
      </c>
      <c r="AT20" s="19" t="s">
        <v>146</v>
      </c>
      <c r="AU20" s="19" t="s">
        <v>146</v>
      </c>
      <c r="AV20" s="12">
        <v>4</v>
      </c>
      <c r="AW20" s="12" t="s">
        <v>7</v>
      </c>
      <c r="AX20" s="12" t="s">
        <v>44</v>
      </c>
      <c r="AY20" s="12"/>
    </row>
    <row r="21" spans="1:51" s="6" customFormat="1" ht="15" x14ac:dyDescent="0.25">
      <c r="A21" s="6">
        <v>10687668</v>
      </c>
      <c r="G21" s="38">
        <v>10177853</v>
      </c>
      <c r="H21" s="11">
        <v>20</v>
      </c>
      <c r="I21" s="11" t="s">
        <v>20</v>
      </c>
      <c r="J21" s="11" t="s">
        <v>5</v>
      </c>
      <c r="K21" s="11">
        <v>0</v>
      </c>
      <c r="L21" s="11" t="s">
        <v>260</v>
      </c>
      <c r="M21" s="11" t="s">
        <v>6</v>
      </c>
      <c r="N21" s="11" t="s">
        <v>7</v>
      </c>
      <c r="O21" s="11" t="s">
        <v>44</v>
      </c>
      <c r="P21" s="12">
        <v>3</v>
      </c>
      <c r="Q21" s="11" t="s">
        <v>82</v>
      </c>
      <c r="R21" s="11" t="s">
        <v>8</v>
      </c>
      <c r="S21" s="11" t="s">
        <v>78</v>
      </c>
      <c r="T21" s="12" t="s">
        <v>85</v>
      </c>
      <c r="U21" s="12" t="str">
        <f>IFERROR(VLOOKUP(T21,Library!N:O,2,FALSE)," ")</f>
        <v>Egalitarian</v>
      </c>
      <c r="V21" s="12" t="str">
        <f>VLOOKUP(T21,Library!$N:$S,3,FALSE)</f>
        <v>United States</v>
      </c>
      <c r="W21" s="12" t="str">
        <f>VLOOKUP(T21,Library!$N:$S,5,FALSE)</f>
        <v>United States</v>
      </c>
      <c r="X21" s="12" t="str">
        <f>VLOOKUP(T21,Library!$N:$S,6,FALSE)</f>
        <v>Positive</v>
      </c>
      <c r="Y21" s="12" t="s">
        <v>92</v>
      </c>
      <c r="Z21" s="12" t="str">
        <f>VLOOKUP(Y21,Library!$N:$S,2,FALSE)</f>
        <v>Hierarquical</v>
      </c>
      <c r="AA21" s="12" t="str">
        <f>VLOOKUP(Y21,Library!$N:$S,3,FALSE)</f>
        <v>JAPAC</v>
      </c>
      <c r="AB21" s="12" t="str">
        <f>VLOOKUP(Y21,Library!$N:$S,5,FALSE)</f>
        <v>SBU</v>
      </c>
      <c r="AC21" s="12" t="str">
        <f>VLOOKUP(Y21,Library!$N:$S,6,FALSE)</f>
        <v>Positive</v>
      </c>
      <c r="AD21" s="12" t="s">
        <v>82</v>
      </c>
      <c r="AE21" s="12">
        <v>66</v>
      </c>
      <c r="AF21" s="12" t="s">
        <v>54</v>
      </c>
      <c r="AG21" s="12" t="s">
        <v>53</v>
      </c>
      <c r="AH21" s="12" t="s">
        <v>110</v>
      </c>
      <c r="AI21" s="12" t="s">
        <v>112</v>
      </c>
      <c r="AJ21" s="12">
        <v>10</v>
      </c>
      <c r="AK21" s="14" t="s">
        <v>146</v>
      </c>
      <c r="AL21" s="15" t="s">
        <v>146</v>
      </c>
      <c r="AM21" s="16" t="s">
        <v>146</v>
      </c>
      <c r="AN21" s="14" t="s">
        <v>146</v>
      </c>
      <c r="AO21" s="14" t="s">
        <v>146</v>
      </c>
      <c r="AP21" s="14" t="s">
        <v>146</v>
      </c>
      <c r="AQ21" s="14" t="s">
        <v>146</v>
      </c>
      <c r="AR21" s="14" t="s">
        <v>146</v>
      </c>
      <c r="AS21" s="14" t="s">
        <v>146</v>
      </c>
      <c r="AT21" s="19" t="s">
        <v>146</v>
      </c>
      <c r="AU21" s="19" t="s">
        <v>146</v>
      </c>
      <c r="AV21" s="12">
        <v>3</v>
      </c>
      <c r="AW21" s="12" t="s">
        <v>7</v>
      </c>
      <c r="AX21" s="12" t="s">
        <v>44</v>
      </c>
      <c r="AY21" s="12"/>
    </row>
    <row r="22" spans="1:51" s="6" customFormat="1" ht="15" x14ac:dyDescent="0.25">
      <c r="A22" s="6">
        <v>10722436</v>
      </c>
      <c r="G22" s="38">
        <v>10220370</v>
      </c>
      <c r="H22" s="11">
        <v>21</v>
      </c>
      <c r="I22" s="11" t="s">
        <v>23</v>
      </c>
      <c r="J22" s="11" t="s">
        <v>5</v>
      </c>
      <c r="K22" s="11">
        <v>0</v>
      </c>
      <c r="L22" s="11" t="s">
        <v>260</v>
      </c>
      <c r="M22" s="11" t="s">
        <v>6</v>
      </c>
      <c r="N22" s="11" t="s">
        <v>16</v>
      </c>
      <c r="O22" s="11" t="s">
        <v>45</v>
      </c>
      <c r="P22" s="12">
        <v>3</v>
      </c>
      <c r="Q22" s="11" t="s">
        <v>82</v>
      </c>
      <c r="R22" s="11" t="s">
        <v>18</v>
      </c>
      <c r="S22" s="11" t="s">
        <v>97</v>
      </c>
      <c r="T22" s="12" t="s">
        <v>119</v>
      </c>
      <c r="U22" s="12" t="str">
        <f>IFERROR(VLOOKUP(T22,Library!N:O,2,FALSE)," ")</f>
        <v>Hierarquical</v>
      </c>
      <c r="V22" s="12" t="str">
        <f>VLOOKUP(T22,Library!$N:$S,3,FALSE)</f>
        <v>EEMEA</v>
      </c>
      <c r="W22" s="12" t="str">
        <f>VLOOKUP(T22,Library!$N:$S,5,FALSE)</f>
        <v>LBU</v>
      </c>
      <c r="X22" s="12" t="str">
        <f>VLOOKUP(T22,Library!$N:$S,6,FALSE)</f>
        <v>Negative</v>
      </c>
      <c r="Y22" s="12" t="s">
        <v>120</v>
      </c>
      <c r="Z22" s="12" t="str">
        <f>VLOOKUP(Y22,Library!$N:$S,2,FALSE)</f>
        <v>Top-Down</v>
      </c>
      <c r="AA22" s="12" t="str">
        <f>VLOOKUP(Y22,Library!$N:$S,3,FALSE)</f>
        <v>EEMEA</v>
      </c>
      <c r="AB22" s="12" t="str">
        <f>VLOOKUP(Y22,Library!$N:$S,5,FALSE)</f>
        <v>SBU</v>
      </c>
      <c r="AC22" s="12" t="str">
        <f>VLOOKUP(Y22,Library!$N:$S,6,FALSE)</f>
        <v>Neutral</v>
      </c>
      <c r="AD22" s="12" t="s">
        <v>82</v>
      </c>
      <c r="AE22" s="12">
        <v>46</v>
      </c>
      <c r="AF22" s="12" t="s">
        <v>54</v>
      </c>
      <c r="AG22" s="12" t="s">
        <v>53</v>
      </c>
      <c r="AH22" s="12" t="s">
        <v>106</v>
      </c>
      <c r="AI22" s="12" t="s">
        <v>56</v>
      </c>
      <c r="AJ22" s="12">
        <v>16</v>
      </c>
      <c r="AK22" s="14" t="s">
        <v>146</v>
      </c>
      <c r="AL22" s="15" t="s">
        <v>146</v>
      </c>
      <c r="AM22" s="16">
        <v>80</v>
      </c>
      <c r="AN22" s="14" t="s">
        <v>146</v>
      </c>
      <c r="AO22" s="14" t="s">
        <v>146</v>
      </c>
      <c r="AP22" s="14">
        <v>94</v>
      </c>
      <c r="AQ22" s="14" t="s">
        <v>146</v>
      </c>
      <c r="AR22" s="14" t="s">
        <v>146</v>
      </c>
      <c r="AS22" s="14">
        <v>100</v>
      </c>
      <c r="AT22" s="19" t="s">
        <v>146</v>
      </c>
      <c r="AU22" s="19" t="s">
        <v>146</v>
      </c>
      <c r="AV22" s="12">
        <v>4</v>
      </c>
      <c r="AW22" s="12" t="s">
        <v>16</v>
      </c>
      <c r="AX22" s="12" t="s">
        <v>45</v>
      </c>
      <c r="AY22" s="12"/>
    </row>
    <row r="23" spans="1:51" s="6" customFormat="1" ht="15" x14ac:dyDescent="0.25">
      <c r="A23" s="6">
        <v>10635514</v>
      </c>
      <c r="G23" s="38">
        <v>10363245</v>
      </c>
      <c r="H23" s="11">
        <v>22</v>
      </c>
      <c r="I23" s="11" t="s">
        <v>19</v>
      </c>
      <c r="J23" s="11" t="s">
        <v>5</v>
      </c>
      <c r="K23" s="11">
        <v>0</v>
      </c>
      <c r="L23" s="11" t="s">
        <v>260</v>
      </c>
      <c r="M23" s="11" t="s">
        <v>6</v>
      </c>
      <c r="N23" s="11" t="s">
        <v>7</v>
      </c>
      <c r="O23" s="11" t="s">
        <v>44</v>
      </c>
      <c r="P23" s="12">
        <v>3</v>
      </c>
      <c r="Q23" s="11" t="s">
        <v>83</v>
      </c>
      <c r="R23" s="11" t="s">
        <v>8</v>
      </c>
      <c r="S23" s="11" t="s">
        <v>78</v>
      </c>
      <c r="T23" s="12" t="s">
        <v>108</v>
      </c>
      <c r="U23" s="12" t="str">
        <f>IFERROR(VLOOKUP(T23,Library!N:O,2,FALSE)," ")</f>
        <v>Egalitarian</v>
      </c>
      <c r="V23" s="12" t="str">
        <f>VLOOKUP(T23,Library!$N:$S,3,FALSE)</f>
        <v>WEC</v>
      </c>
      <c r="W23" s="12" t="str">
        <f>VLOOKUP(T23,Library!$N:$S,5,FALSE)</f>
        <v>LBU</v>
      </c>
      <c r="X23" s="12" t="str">
        <f>VLOOKUP(T23,Library!$N:$S,6,FALSE)</f>
        <v>Neutral</v>
      </c>
      <c r="Y23" s="12" t="s">
        <v>121</v>
      </c>
      <c r="Z23" s="12" t="str">
        <f>VLOOKUP(Y23,Library!$N:$S,2,FALSE)</f>
        <v>Egalitarian</v>
      </c>
      <c r="AA23" s="12" t="str">
        <f>VLOOKUP(Y23,Library!$N:$S,3,FALSE)</f>
        <v>WEC</v>
      </c>
      <c r="AB23" s="12" t="str">
        <f>VLOOKUP(Y23,Library!$N:$S,5,FALSE)</f>
        <v>MBU</v>
      </c>
      <c r="AC23" s="12" t="str">
        <f>VLOOKUP(Y23,Library!$N:$S,6,FALSE)</f>
        <v>Neutral</v>
      </c>
      <c r="AD23" s="12" t="s">
        <v>82</v>
      </c>
      <c r="AE23" s="12">
        <v>53</v>
      </c>
      <c r="AF23" s="12" t="s">
        <v>54</v>
      </c>
      <c r="AG23" s="12" t="s">
        <v>53</v>
      </c>
      <c r="AH23" s="12" t="s">
        <v>106</v>
      </c>
      <c r="AI23" s="12" t="s">
        <v>56</v>
      </c>
      <c r="AJ23" s="12">
        <v>8</v>
      </c>
      <c r="AK23" s="14" t="s">
        <v>146</v>
      </c>
      <c r="AL23" s="15" t="s">
        <v>146</v>
      </c>
      <c r="AM23" s="16" t="s">
        <v>146</v>
      </c>
      <c r="AN23" s="14" t="s">
        <v>146</v>
      </c>
      <c r="AO23" s="14" t="s">
        <v>146</v>
      </c>
      <c r="AP23" s="14" t="s">
        <v>146</v>
      </c>
      <c r="AQ23" s="14" t="s">
        <v>146</v>
      </c>
      <c r="AR23" s="14" t="s">
        <v>146</v>
      </c>
      <c r="AS23" s="14" t="s">
        <v>146</v>
      </c>
      <c r="AT23" s="19" t="s">
        <v>146</v>
      </c>
      <c r="AU23" s="19" t="s">
        <v>146</v>
      </c>
      <c r="AV23" s="12">
        <v>2</v>
      </c>
      <c r="AW23" s="12" t="s">
        <v>7</v>
      </c>
      <c r="AX23" s="12" t="s">
        <v>44</v>
      </c>
      <c r="AY23" s="12"/>
    </row>
    <row r="24" spans="1:51" s="6" customFormat="1" ht="15" x14ac:dyDescent="0.25">
      <c r="A24" s="6">
        <v>10142789</v>
      </c>
      <c r="G24" s="38">
        <v>10363902</v>
      </c>
      <c r="H24" s="11">
        <v>23</v>
      </c>
      <c r="I24" s="11" t="s">
        <v>19</v>
      </c>
      <c r="J24" s="11" t="s">
        <v>5</v>
      </c>
      <c r="K24" s="11">
        <v>0</v>
      </c>
      <c r="L24" s="11" t="s">
        <v>260</v>
      </c>
      <c r="M24" s="11" t="s">
        <v>6</v>
      </c>
      <c r="N24" s="11" t="s">
        <v>21</v>
      </c>
      <c r="O24" s="11" t="s">
        <v>43</v>
      </c>
      <c r="P24" s="12">
        <v>4</v>
      </c>
      <c r="Q24" s="11" t="s">
        <v>83</v>
      </c>
      <c r="R24" s="11" t="s">
        <v>8</v>
      </c>
      <c r="S24" s="11" t="s">
        <v>78</v>
      </c>
      <c r="T24" s="12" t="s">
        <v>80</v>
      </c>
      <c r="U24" s="12" t="str">
        <f>IFERROR(VLOOKUP(T24,Library!N:O,2,FALSE)," ")</f>
        <v>Hierarquical</v>
      </c>
      <c r="V24" s="12" t="str">
        <f>VLOOKUP(T24,Library!$N:$S,3,FALSE)</f>
        <v>WEC</v>
      </c>
      <c r="W24" s="12" t="str">
        <f>VLOOKUP(T24,Library!$N:$S,5,FALSE)</f>
        <v>LBU</v>
      </c>
      <c r="X24" s="12" t="str">
        <f>VLOOKUP(T24,Library!$N:$S,6,FALSE)</f>
        <v>Neutral</v>
      </c>
      <c r="Y24" s="12" t="s">
        <v>85</v>
      </c>
      <c r="Z24" s="12" t="str">
        <f>VLOOKUP(Y24,Library!$N:$S,2,FALSE)</f>
        <v>Egalitarian</v>
      </c>
      <c r="AA24" s="12" t="str">
        <f>VLOOKUP(Y24,Library!$N:$S,3,FALSE)</f>
        <v>United States</v>
      </c>
      <c r="AB24" s="12" t="str">
        <f>VLOOKUP(Y24,Library!$N:$S,5,FALSE)</f>
        <v>United States</v>
      </c>
      <c r="AC24" s="12" t="str">
        <f>VLOOKUP(Y24,Library!$N:$S,6,FALSE)</f>
        <v>Positive</v>
      </c>
      <c r="AD24" s="12" t="s">
        <v>83</v>
      </c>
      <c r="AE24" s="12">
        <v>47</v>
      </c>
      <c r="AF24" s="12" t="s">
        <v>54</v>
      </c>
      <c r="AG24" s="12" t="s">
        <v>53</v>
      </c>
      <c r="AH24" s="12" t="s">
        <v>106</v>
      </c>
      <c r="AI24" s="12" t="s">
        <v>86</v>
      </c>
      <c r="AJ24" s="12">
        <v>8</v>
      </c>
      <c r="AK24" s="14" t="s">
        <v>146</v>
      </c>
      <c r="AL24" s="15" t="s">
        <v>146</v>
      </c>
      <c r="AM24" s="16" t="s">
        <v>146</v>
      </c>
      <c r="AN24" s="14" t="s">
        <v>146</v>
      </c>
      <c r="AO24" s="14" t="s">
        <v>146</v>
      </c>
      <c r="AP24" s="14" t="s">
        <v>146</v>
      </c>
      <c r="AQ24" s="14" t="s">
        <v>146</v>
      </c>
      <c r="AR24" s="14" t="s">
        <v>146</v>
      </c>
      <c r="AS24" s="14" t="s">
        <v>146</v>
      </c>
      <c r="AT24" s="19" t="s">
        <v>146</v>
      </c>
      <c r="AU24" s="19" t="s">
        <v>146</v>
      </c>
      <c r="AV24" s="12">
        <v>3</v>
      </c>
      <c r="AW24" s="12" t="s">
        <v>7</v>
      </c>
      <c r="AX24" s="12" t="s">
        <v>44</v>
      </c>
      <c r="AY24" s="12"/>
    </row>
    <row r="25" spans="1:51" s="6" customFormat="1" ht="15" x14ac:dyDescent="0.25">
      <c r="A25" s="6">
        <v>10671713</v>
      </c>
      <c r="G25" s="38">
        <v>10397665</v>
      </c>
      <c r="H25" s="11">
        <v>24</v>
      </c>
      <c r="I25" s="11" t="s">
        <v>10</v>
      </c>
      <c r="J25" s="11" t="s">
        <v>5</v>
      </c>
      <c r="K25" s="11">
        <v>0</v>
      </c>
      <c r="L25" s="11" t="s">
        <v>260</v>
      </c>
      <c r="M25" s="11" t="s">
        <v>6</v>
      </c>
      <c r="N25" s="11" t="s">
        <v>16</v>
      </c>
      <c r="O25" s="11" t="s">
        <v>45</v>
      </c>
      <c r="P25" s="12">
        <v>3</v>
      </c>
      <c r="Q25" s="11" t="s">
        <v>82</v>
      </c>
      <c r="R25" s="11" t="s">
        <v>18</v>
      </c>
      <c r="S25" s="11" t="s">
        <v>97</v>
      </c>
      <c r="T25" s="12" t="s">
        <v>122</v>
      </c>
      <c r="U25" s="12" t="str">
        <f>IFERROR(VLOOKUP(T25,Library!N:O,2,FALSE)," ")</f>
        <v>Hierarquical</v>
      </c>
      <c r="V25" s="12" t="str">
        <f>VLOOKUP(T25,Library!$N:$S,3,FALSE)</f>
        <v>WEC</v>
      </c>
      <c r="W25" s="12" t="str">
        <f>VLOOKUP(T25,Library!$N:$S,5,FALSE)</f>
        <v>LBU</v>
      </c>
      <c r="X25" s="12" t="str">
        <f>VLOOKUP(T25,Library!$N:$S,6,FALSE)</f>
        <v>Positive</v>
      </c>
      <c r="Y25" s="12" t="s">
        <v>85</v>
      </c>
      <c r="Z25" s="12" t="str">
        <f>VLOOKUP(Y25,Library!$N:$S,2,FALSE)</f>
        <v>Egalitarian</v>
      </c>
      <c r="AA25" s="12" t="str">
        <f>VLOOKUP(Y25,Library!$N:$S,3,FALSE)</f>
        <v>United States</v>
      </c>
      <c r="AB25" s="12" t="str">
        <f>VLOOKUP(Y25,Library!$N:$S,5,FALSE)</f>
        <v>United States</v>
      </c>
      <c r="AC25" s="12" t="str">
        <f>VLOOKUP(Y25,Library!$N:$S,6,FALSE)</f>
        <v>Positive</v>
      </c>
      <c r="AD25" s="12" t="s">
        <v>83</v>
      </c>
      <c r="AE25" s="12">
        <v>42</v>
      </c>
      <c r="AF25" s="12" t="s">
        <v>90</v>
      </c>
      <c r="AG25" s="12" t="s">
        <v>94</v>
      </c>
      <c r="AH25" s="12" t="s">
        <v>106</v>
      </c>
      <c r="AI25" s="12" t="s">
        <v>101</v>
      </c>
      <c r="AJ25" s="12">
        <v>8</v>
      </c>
      <c r="AK25" s="14" t="s">
        <v>146</v>
      </c>
      <c r="AL25" s="15" t="s">
        <v>146</v>
      </c>
      <c r="AM25" s="16">
        <v>100</v>
      </c>
      <c r="AN25" s="14" t="s">
        <v>146</v>
      </c>
      <c r="AO25" s="14" t="s">
        <v>146</v>
      </c>
      <c r="AP25" s="14">
        <v>100</v>
      </c>
      <c r="AQ25" s="14" t="s">
        <v>146</v>
      </c>
      <c r="AR25" s="14" t="s">
        <v>146</v>
      </c>
      <c r="AS25" s="14">
        <v>100</v>
      </c>
      <c r="AT25" s="19" t="s">
        <v>146</v>
      </c>
      <c r="AU25" s="19" t="s">
        <v>146</v>
      </c>
      <c r="AV25" s="12">
        <v>3</v>
      </c>
      <c r="AW25" s="12" t="s">
        <v>7</v>
      </c>
      <c r="AX25" s="12" t="s">
        <v>44</v>
      </c>
      <c r="AY25" s="12"/>
    </row>
    <row r="26" spans="1:51" s="6" customFormat="1" ht="15" x14ac:dyDescent="0.25">
      <c r="A26" s="6">
        <v>10151023</v>
      </c>
      <c r="G26" s="38">
        <v>10428887</v>
      </c>
      <c r="H26" s="11">
        <v>25</v>
      </c>
      <c r="I26" s="11" t="s">
        <v>19</v>
      </c>
      <c r="J26" s="11" t="s">
        <v>5</v>
      </c>
      <c r="K26" s="11">
        <v>0</v>
      </c>
      <c r="L26" s="11" t="s">
        <v>260</v>
      </c>
      <c r="M26" s="11" t="s">
        <v>6</v>
      </c>
      <c r="N26" s="11" t="s">
        <v>16</v>
      </c>
      <c r="O26" s="11" t="s">
        <v>45</v>
      </c>
      <c r="P26" s="12">
        <v>3</v>
      </c>
      <c r="Q26" s="11" t="s">
        <v>83</v>
      </c>
      <c r="R26" s="11" t="s">
        <v>8</v>
      </c>
      <c r="S26" s="11" t="s">
        <v>78</v>
      </c>
      <c r="T26" s="12" t="s">
        <v>93</v>
      </c>
      <c r="U26" s="12" t="str">
        <f>IFERROR(VLOOKUP(T26,Library!N:O,2,FALSE)," ")</f>
        <v>Egalitarian</v>
      </c>
      <c r="V26" s="12" t="str">
        <f>VLOOKUP(T26,Library!$N:$S,3,FALSE)</f>
        <v>JAPAC</v>
      </c>
      <c r="W26" s="12" t="str">
        <f>VLOOKUP(T26,Library!$N:$S,5,FALSE)</f>
        <v>LBU</v>
      </c>
      <c r="X26" s="12" t="str">
        <f>VLOOKUP(T26,Library!$N:$S,6,FALSE)</f>
        <v>Neutral</v>
      </c>
      <c r="Y26" s="12" t="s">
        <v>104</v>
      </c>
      <c r="Z26" s="12" t="str">
        <f>VLOOKUP(Y26,Library!$N:$S,2,FALSE)</f>
        <v>Hierarquical</v>
      </c>
      <c r="AA26" s="12" t="str">
        <f>VLOOKUP(Y26,Library!$N:$S,3,FALSE)</f>
        <v>WEC</v>
      </c>
      <c r="AB26" s="12" t="str">
        <f>VLOOKUP(Y26,Library!$N:$S,5,FALSE)</f>
        <v>LBU</v>
      </c>
      <c r="AC26" s="12" t="str">
        <f>VLOOKUP(Y26,Library!$N:$S,6,FALSE)</f>
        <v>Neutral</v>
      </c>
      <c r="AD26" s="12" t="s">
        <v>83</v>
      </c>
      <c r="AE26" s="12">
        <v>51</v>
      </c>
      <c r="AF26" s="12" t="s">
        <v>90</v>
      </c>
      <c r="AG26" s="12" t="s">
        <v>53</v>
      </c>
      <c r="AH26" s="12" t="s">
        <v>106</v>
      </c>
      <c r="AI26" s="12" t="s">
        <v>86</v>
      </c>
      <c r="AJ26" s="12">
        <v>8</v>
      </c>
      <c r="AK26" s="14" t="s">
        <v>146</v>
      </c>
      <c r="AL26" s="15">
        <v>94.285714285714278</v>
      </c>
      <c r="AM26" s="16">
        <v>85.714285714285708</v>
      </c>
      <c r="AN26" s="14" t="s">
        <v>146</v>
      </c>
      <c r="AO26" s="14">
        <v>100</v>
      </c>
      <c r="AP26" s="14">
        <v>110</v>
      </c>
      <c r="AQ26" s="14" t="s">
        <v>146</v>
      </c>
      <c r="AR26" s="14">
        <v>100</v>
      </c>
      <c r="AS26" s="14">
        <v>100</v>
      </c>
      <c r="AT26" s="19" t="s">
        <v>146</v>
      </c>
      <c r="AU26" s="19">
        <v>108.95</v>
      </c>
      <c r="AV26" s="12">
        <v>4</v>
      </c>
      <c r="AW26" s="12" t="s">
        <v>16</v>
      </c>
      <c r="AX26" s="12" t="s">
        <v>45</v>
      </c>
      <c r="AY26" s="12"/>
    </row>
    <row r="27" spans="1:51" s="6" customFormat="1" ht="15" x14ac:dyDescent="0.25">
      <c r="A27" s="6">
        <v>10009150</v>
      </c>
      <c r="G27" s="38">
        <v>10431758</v>
      </c>
      <c r="H27" s="11">
        <v>26</v>
      </c>
      <c r="I27" s="11" t="s">
        <v>19</v>
      </c>
      <c r="J27" s="11" t="s">
        <v>5</v>
      </c>
      <c r="K27" s="11">
        <v>0</v>
      </c>
      <c r="L27" s="11" t="s">
        <v>260</v>
      </c>
      <c r="M27" s="11" t="s">
        <v>6</v>
      </c>
      <c r="N27" s="11" t="s">
        <v>24</v>
      </c>
      <c r="O27" s="11" t="s">
        <v>47</v>
      </c>
      <c r="P27" s="12">
        <v>3</v>
      </c>
      <c r="Q27" s="11" t="s">
        <v>82</v>
      </c>
      <c r="R27" s="11" t="s">
        <v>12</v>
      </c>
      <c r="S27" s="11" t="s">
        <v>77</v>
      </c>
      <c r="T27" s="12" t="s">
        <v>123</v>
      </c>
      <c r="U27" s="12" t="str">
        <f>IFERROR(VLOOKUP(T27,Library!N:O,2,FALSE)," ")</f>
        <v>Consensual</v>
      </c>
      <c r="V27" s="12" t="str">
        <f>VLOOKUP(T27,Library!$N:$S,3,FALSE)</f>
        <v>EEMEA</v>
      </c>
      <c r="W27" s="12" t="str">
        <f>VLOOKUP(T27,Library!$N:$S,5,FALSE)</f>
        <v>MBU</v>
      </c>
      <c r="X27" s="12" t="str">
        <f>VLOOKUP(T27,Library!$N:$S,6,FALSE)</f>
        <v>Neutral</v>
      </c>
      <c r="Y27" s="12" t="s">
        <v>124</v>
      </c>
      <c r="Z27" s="12" t="str">
        <f>VLOOKUP(Y27,Library!$N:$S,2,FALSE)</f>
        <v>Consensual</v>
      </c>
      <c r="AA27" s="12" t="str">
        <f>VLOOKUP(Y27,Library!$N:$S,3,FALSE)</f>
        <v>WEC</v>
      </c>
      <c r="AB27" s="12" t="str">
        <f>VLOOKUP(Y27,Library!$N:$S,5,FALSE)</f>
        <v>LBU</v>
      </c>
      <c r="AC27" s="12" t="str">
        <f>VLOOKUP(Y27,Library!$N:$S,6,FALSE)</f>
        <v>Neutral</v>
      </c>
      <c r="AD27" s="12" t="s">
        <v>82</v>
      </c>
      <c r="AE27" s="12">
        <v>45</v>
      </c>
      <c r="AF27" s="12" t="s">
        <v>54</v>
      </c>
      <c r="AG27" s="12" t="s">
        <v>53</v>
      </c>
      <c r="AH27" s="12" t="s">
        <v>106</v>
      </c>
      <c r="AI27" s="12" t="s">
        <v>56</v>
      </c>
      <c r="AJ27" s="12">
        <v>6</v>
      </c>
      <c r="AK27" s="14" t="s">
        <v>146</v>
      </c>
      <c r="AL27" s="15" t="s">
        <v>146</v>
      </c>
      <c r="AM27" s="16" t="s">
        <v>146</v>
      </c>
      <c r="AN27" s="14" t="s">
        <v>146</v>
      </c>
      <c r="AO27" s="14" t="s">
        <v>146</v>
      </c>
      <c r="AP27" s="14" t="s">
        <v>146</v>
      </c>
      <c r="AQ27" s="14" t="s">
        <v>146</v>
      </c>
      <c r="AR27" s="14" t="s">
        <v>146</v>
      </c>
      <c r="AS27" s="14" t="s">
        <v>146</v>
      </c>
      <c r="AT27" s="19" t="s">
        <v>146</v>
      </c>
      <c r="AU27" s="19" t="s">
        <v>146</v>
      </c>
      <c r="AV27" s="12">
        <v>3</v>
      </c>
      <c r="AW27" s="12" t="s">
        <v>21</v>
      </c>
      <c r="AX27" s="12" t="s">
        <v>43</v>
      </c>
      <c r="AY27" s="12"/>
    </row>
    <row r="28" spans="1:51" s="6" customFormat="1" ht="15" x14ac:dyDescent="0.25">
      <c r="A28" s="6">
        <v>10546262</v>
      </c>
      <c r="G28" s="38">
        <v>10499539</v>
      </c>
      <c r="H28" s="11">
        <v>27</v>
      </c>
      <c r="I28" s="11" t="s">
        <v>19</v>
      </c>
      <c r="J28" s="11" t="s">
        <v>5</v>
      </c>
      <c r="K28" s="11">
        <v>0</v>
      </c>
      <c r="L28" s="11" t="s">
        <v>260</v>
      </c>
      <c r="M28" s="11" t="s">
        <v>6</v>
      </c>
      <c r="N28" s="11" t="s">
        <v>89</v>
      </c>
      <c r="O28" s="11" t="s">
        <v>89</v>
      </c>
      <c r="P28" s="12">
        <v>3</v>
      </c>
      <c r="Q28" s="11" t="s">
        <v>82</v>
      </c>
      <c r="R28" s="11" t="s">
        <v>8</v>
      </c>
      <c r="S28" s="11" t="s">
        <v>78</v>
      </c>
      <c r="T28" s="12" t="s">
        <v>105</v>
      </c>
      <c r="U28" s="12" t="str">
        <f>IFERROR(VLOOKUP(T28,Library!N:O,2,FALSE)," ")</f>
        <v>Consensual</v>
      </c>
      <c r="V28" s="12" t="str">
        <f>VLOOKUP(T28,Library!$N:$S,3,FALSE)</f>
        <v>WEC</v>
      </c>
      <c r="W28" s="12" t="str">
        <f>VLOOKUP(T28,Library!$N:$S,5,FALSE)</f>
        <v>LBU</v>
      </c>
      <c r="X28" s="12" t="str">
        <f>VLOOKUP(T28,Library!$N:$S,6,FALSE)</f>
        <v>Neutral</v>
      </c>
      <c r="Y28" s="12" t="s">
        <v>104</v>
      </c>
      <c r="Z28" s="12" t="str">
        <f>VLOOKUP(Y28,Library!$N:$S,2,FALSE)</f>
        <v>Hierarquical</v>
      </c>
      <c r="AA28" s="12" t="str">
        <f>VLOOKUP(Y28,Library!$N:$S,3,FALSE)</f>
        <v>WEC</v>
      </c>
      <c r="AB28" s="12" t="str">
        <f>VLOOKUP(Y28,Library!$N:$S,5,FALSE)</f>
        <v>LBU</v>
      </c>
      <c r="AC28" s="12" t="str">
        <f>VLOOKUP(Y28,Library!$N:$S,6,FALSE)</f>
        <v>Neutral</v>
      </c>
      <c r="AD28" s="12" t="s">
        <v>83</v>
      </c>
      <c r="AE28" s="12">
        <v>43</v>
      </c>
      <c r="AF28" s="12" t="s">
        <v>54</v>
      </c>
      <c r="AG28" s="12" t="s">
        <v>53</v>
      </c>
      <c r="AH28" s="12" t="s">
        <v>106</v>
      </c>
      <c r="AI28" s="12" t="s">
        <v>86</v>
      </c>
      <c r="AJ28" s="12">
        <v>5</v>
      </c>
      <c r="AK28" s="14" t="s">
        <v>146</v>
      </c>
      <c r="AL28" s="15" t="s">
        <v>146</v>
      </c>
      <c r="AM28" s="16" t="s">
        <v>146</v>
      </c>
      <c r="AN28" s="14" t="s">
        <v>146</v>
      </c>
      <c r="AO28" s="14" t="s">
        <v>146</v>
      </c>
      <c r="AP28" s="14" t="s">
        <v>146</v>
      </c>
      <c r="AQ28" s="14" t="s">
        <v>146</v>
      </c>
      <c r="AR28" s="14" t="s">
        <v>146</v>
      </c>
      <c r="AS28" s="14" t="s">
        <v>146</v>
      </c>
      <c r="AT28" s="19" t="s">
        <v>146</v>
      </c>
      <c r="AU28" s="19" t="s">
        <v>146</v>
      </c>
      <c r="AV28" s="12">
        <v>3</v>
      </c>
      <c r="AW28" s="12" t="s">
        <v>16</v>
      </c>
      <c r="AX28" s="12" t="s">
        <v>45</v>
      </c>
      <c r="AY28" s="12"/>
    </row>
    <row r="29" spans="1:51" s="6" customFormat="1" ht="15" x14ac:dyDescent="0.25">
      <c r="A29" s="6">
        <v>10525444</v>
      </c>
      <c r="G29" s="38">
        <v>10640269</v>
      </c>
      <c r="H29" s="11">
        <v>28</v>
      </c>
      <c r="I29" s="11" t="s">
        <v>19</v>
      </c>
      <c r="J29" s="11" t="s">
        <v>5</v>
      </c>
      <c r="K29" s="11">
        <v>0</v>
      </c>
      <c r="L29" s="11" t="s">
        <v>260</v>
      </c>
      <c r="M29" s="11" t="s">
        <v>6</v>
      </c>
      <c r="N29" s="11" t="s">
        <v>16</v>
      </c>
      <c r="O29" s="11" t="s">
        <v>45</v>
      </c>
      <c r="P29" s="12">
        <v>3</v>
      </c>
      <c r="Q29" s="11" t="s">
        <v>82</v>
      </c>
      <c r="R29" s="11" t="s">
        <v>8</v>
      </c>
      <c r="S29" s="11" t="s">
        <v>78</v>
      </c>
      <c r="T29" s="12" t="s">
        <v>104</v>
      </c>
      <c r="U29" s="12" t="str">
        <f>IFERROR(VLOOKUP(T29,Library!N:O,2,FALSE)," ")</f>
        <v>Hierarquical</v>
      </c>
      <c r="V29" s="12" t="str">
        <f>VLOOKUP(T29,Library!$N:$S,3,FALSE)</f>
        <v>WEC</v>
      </c>
      <c r="W29" s="12" t="str">
        <f>VLOOKUP(T29,Library!$N:$S,5,FALSE)</f>
        <v>LBU</v>
      </c>
      <c r="X29" s="12" t="str">
        <f>VLOOKUP(T29,Library!$N:$S,6,FALSE)</f>
        <v>Neutral</v>
      </c>
      <c r="Y29" s="12" t="s">
        <v>85</v>
      </c>
      <c r="Z29" s="12" t="str">
        <f>VLOOKUP(Y29,Library!$N:$S,2,FALSE)</f>
        <v>Egalitarian</v>
      </c>
      <c r="AA29" s="12" t="str">
        <f>VLOOKUP(Y29,Library!$N:$S,3,FALSE)</f>
        <v>United States</v>
      </c>
      <c r="AB29" s="12" t="str">
        <f>VLOOKUP(Y29,Library!$N:$S,5,FALSE)</f>
        <v>United States</v>
      </c>
      <c r="AC29" s="12" t="str">
        <f>VLOOKUP(Y29,Library!$N:$S,6,FALSE)</f>
        <v>Positive</v>
      </c>
      <c r="AD29" s="12" t="s">
        <v>82</v>
      </c>
      <c r="AE29" s="12">
        <v>46</v>
      </c>
      <c r="AF29" s="12" t="s">
        <v>54</v>
      </c>
      <c r="AG29" s="12" t="s">
        <v>53</v>
      </c>
      <c r="AH29" s="12" t="s">
        <v>106</v>
      </c>
      <c r="AI29" s="12" t="s">
        <v>86</v>
      </c>
      <c r="AJ29" s="12">
        <v>3</v>
      </c>
      <c r="AK29" s="14" t="s">
        <v>146</v>
      </c>
      <c r="AL29" s="15" t="s">
        <v>146</v>
      </c>
      <c r="AM29" s="16" t="s">
        <v>146</v>
      </c>
      <c r="AN29" s="14" t="s">
        <v>146</v>
      </c>
      <c r="AO29" s="14" t="s">
        <v>146</v>
      </c>
      <c r="AP29" s="14" t="s">
        <v>146</v>
      </c>
      <c r="AQ29" s="14" t="s">
        <v>146</v>
      </c>
      <c r="AR29" s="14" t="s">
        <v>146</v>
      </c>
      <c r="AS29" s="14" t="s">
        <v>146</v>
      </c>
      <c r="AT29" s="19" t="s">
        <v>146</v>
      </c>
      <c r="AU29" s="19" t="s">
        <v>146</v>
      </c>
      <c r="AV29" s="12">
        <v>3</v>
      </c>
      <c r="AW29" s="12" t="s">
        <v>16</v>
      </c>
      <c r="AX29" s="12" t="s">
        <v>45</v>
      </c>
      <c r="AY29" s="12"/>
    </row>
    <row r="30" spans="1:51" s="6" customFormat="1" ht="15" x14ac:dyDescent="0.25">
      <c r="A30" s="6">
        <v>10361508</v>
      </c>
      <c r="G30" s="38">
        <v>15009113</v>
      </c>
      <c r="H30" s="11">
        <v>29</v>
      </c>
      <c r="I30" s="11" t="s">
        <v>19</v>
      </c>
      <c r="J30" s="11" t="s">
        <v>5</v>
      </c>
      <c r="K30" s="11">
        <v>0</v>
      </c>
      <c r="L30" s="11" t="s">
        <v>260</v>
      </c>
      <c r="M30" s="11" t="s">
        <v>6</v>
      </c>
      <c r="N30" s="11" t="s">
        <v>89</v>
      </c>
      <c r="O30" s="11" t="s">
        <v>89</v>
      </c>
      <c r="P30" s="12">
        <v>3</v>
      </c>
      <c r="Q30" s="11" t="s">
        <v>82</v>
      </c>
      <c r="R30" s="11" t="s">
        <v>25</v>
      </c>
      <c r="S30" s="11" t="s">
        <v>98</v>
      </c>
      <c r="T30" s="12" t="s">
        <v>92</v>
      </c>
      <c r="U30" s="12" t="str">
        <f>IFERROR(VLOOKUP(T30,Library!N:O,2,FALSE)," ")</f>
        <v>Hierarquical</v>
      </c>
      <c r="V30" s="12" t="str">
        <f>VLOOKUP(T30,Library!$N:$S,3,FALSE)</f>
        <v>JAPAC</v>
      </c>
      <c r="W30" s="12" t="str">
        <f>VLOOKUP(T30,Library!$N:$S,5,FALSE)</f>
        <v>SBU</v>
      </c>
      <c r="X30" s="12" t="str">
        <f>VLOOKUP(T30,Library!$N:$S,6,FALSE)</f>
        <v>Positive</v>
      </c>
      <c r="Y30" s="12" t="s">
        <v>113</v>
      </c>
      <c r="Z30" s="12" t="str">
        <f>VLOOKUP(Y30,Library!$N:$S,2,FALSE)</f>
        <v>Top-Down</v>
      </c>
      <c r="AA30" s="12" t="str">
        <f>VLOOKUP(Y30,Library!$N:$S,3,FALSE)</f>
        <v>LATAM</v>
      </c>
      <c r="AB30" s="12" t="str">
        <f>VLOOKUP(Y30,Library!$N:$S,5,FALSE)</f>
        <v>LBU</v>
      </c>
      <c r="AC30" s="12" t="str">
        <f>VLOOKUP(Y30,Library!$N:$S,6,FALSE)</f>
        <v>Neutral</v>
      </c>
      <c r="AD30" s="12" t="s">
        <v>83</v>
      </c>
      <c r="AE30" s="12">
        <v>28</v>
      </c>
      <c r="AF30" s="12" t="s">
        <v>90</v>
      </c>
      <c r="AG30" s="12" t="s">
        <v>94</v>
      </c>
      <c r="AH30" s="12" t="s">
        <v>106</v>
      </c>
      <c r="AI30" s="12" t="s">
        <v>112</v>
      </c>
      <c r="AJ30" s="12">
        <v>1</v>
      </c>
      <c r="AK30" s="14" t="s">
        <v>146</v>
      </c>
      <c r="AL30" s="15" t="s">
        <v>146</v>
      </c>
      <c r="AM30" s="16">
        <v>111.11111111111111</v>
      </c>
      <c r="AN30" s="14" t="s">
        <v>146</v>
      </c>
      <c r="AO30" s="14" t="s">
        <v>146</v>
      </c>
      <c r="AP30" s="14">
        <v>100</v>
      </c>
      <c r="AQ30" s="14" t="s">
        <v>146</v>
      </c>
      <c r="AR30" s="14" t="s">
        <v>146</v>
      </c>
      <c r="AS30" s="14">
        <v>0</v>
      </c>
      <c r="AT30" s="19" t="s">
        <v>146</v>
      </c>
      <c r="AU30" s="19" t="s">
        <v>146</v>
      </c>
      <c r="AV30" s="12">
        <v>3</v>
      </c>
      <c r="AW30" s="12" t="s">
        <v>21</v>
      </c>
      <c r="AX30" s="12" t="s">
        <v>43</v>
      </c>
      <c r="AY30" s="12"/>
    </row>
    <row r="31" spans="1:51" s="6" customFormat="1" ht="15" x14ac:dyDescent="0.25">
      <c r="A31" s="6">
        <v>10674741</v>
      </c>
      <c r="G31" s="38">
        <v>10019525</v>
      </c>
      <c r="H31" s="11">
        <v>30</v>
      </c>
      <c r="I31" s="11" t="s">
        <v>17</v>
      </c>
      <c r="J31" s="11" t="s">
        <v>26</v>
      </c>
      <c r="K31" s="11">
        <v>1</v>
      </c>
      <c r="L31" s="11" t="s">
        <v>259</v>
      </c>
      <c r="M31" s="11" t="s">
        <v>9</v>
      </c>
      <c r="N31" s="11" t="s">
        <v>7</v>
      </c>
      <c r="O31" s="11" t="s">
        <v>44</v>
      </c>
      <c r="P31" s="12">
        <v>3</v>
      </c>
      <c r="Q31" s="11" t="s">
        <v>82</v>
      </c>
      <c r="R31" s="11" t="s">
        <v>18</v>
      </c>
      <c r="S31" s="11" t="s">
        <v>97</v>
      </c>
      <c r="T31" s="12" t="s">
        <v>104</v>
      </c>
      <c r="U31" s="12" t="str">
        <f>IFERROR(VLOOKUP(T31,Library!N:O,2,FALSE)," ")</f>
        <v>Hierarquical</v>
      </c>
      <c r="V31" s="12" t="str">
        <f>VLOOKUP(T31,Library!$N:$S,3,FALSE)</f>
        <v>WEC</v>
      </c>
      <c r="W31" s="12" t="str">
        <f>VLOOKUP(T31,Library!$N:$S,5,FALSE)</f>
        <v>LBU</v>
      </c>
      <c r="X31" s="12" t="str">
        <f>VLOOKUP(T31,Library!$N:$S,6,FALSE)</f>
        <v>Neutral</v>
      </c>
      <c r="Y31" s="12" t="s">
        <v>85</v>
      </c>
      <c r="Z31" s="12" t="str">
        <f>VLOOKUP(Y31,Library!$N:$S,2,FALSE)</f>
        <v>Egalitarian</v>
      </c>
      <c r="AA31" s="12" t="str">
        <f>VLOOKUP(Y31,Library!$N:$S,3,FALSE)</f>
        <v>United States</v>
      </c>
      <c r="AB31" s="12" t="str">
        <f>VLOOKUP(Y31,Library!$N:$S,5,FALSE)</f>
        <v>United States</v>
      </c>
      <c r="AC31" s="12" t="str">
        <f>VLOOKUP(Y31,Library!$N:$S,6,FALSE)</f>
        <v>Positive</v>
      </c>
      <c r="AD31" s="12" t="s">
        <v>82</v>
      </c>
      <c r="AE31" s="12">
        <v>51</v>
      </c>
      <c r="AF31" s="12" t="s">
        <v>54</v>
      </c>
      <c r="AG31" s="12" t="s">
        <v>106</v>
      </c>
      <c r="AH31" s="12" t="s">
        <v>111</v>
      </c>
      <c r="AI31" s="12" t="s">
        <v>56</v>
      </c>
      <c r="AJ31" s="12">
        <v>12</v>
      </c>
      <c r="AK31" s="14" t="s">
        <v>146</v>
      </c>
      <c r="AL31" s="15" t="s">
        <v>146</v>
      </c>
      <c r="AM31" s="16" t="s">
        <v>146</v>
      </c>
      <c r="AN31" s="14" t="s">
        <v>146</v>
      </c>
      <c r="AO31" s="14" t="s">
        <v>146</v>
      </c>
      <c r="AP31" s="14" t="s">
        <v>146</v>
      </c>
      <c r="AQ31" s="14" t="s">
        <v>146</v>
      </c>
      <c r="AR31" s="14" t="s">
        <v>146</v>
      </c>
      <c r="AS31" s="14" t="s">
        <v>146</v>
      </c>
      <c r="AT31" s="19" t="s">
        <v>146</v>
      </c>
      <c r="AU31" s="19" t="s">
        <v>146</v>
      </c>
      <c r="AV31" s="12">
        <v>3</v>
      </c>
      <c r="AW31" s="12" t="s">
        <v>21</v>
      </c>
      <c r="AX31" s="12" t="s">
        <v>43</v>
      </c>
      <c r="AY31" s="12"/>
    </row>
    <row r="32" spans="1:51" s="6" customFormat="1" ht="15" x14ac:dyDescent="0.25">
      <c r="A32" s="6">
        <v>10003883</v>
      </c>
      <c r="G32" s="38">
        <v>10142217</v>
      </c>
      <c r="H32" s="11">
        <v>31</v>
      </c>
      <c r="I32" s="11" t="s">
        <v>10</v>
      </c>
      <c r="J32" s="11" t="s">
        <v>26</v>
      </c>
      <c r="K32" s="13">
        <v>1</v>
      </c>
      <c r="L32" s="11" t="s">
        <v>259</v>
      </c>
      <c r="M32" s="11" t="s">
        <v>9</v>
      </c>
      <c r="N32" s="11" t="s">
        <v>11</v>
      </c>
      <c r="O32" s="11" t="s">
        <v>46</v>
      </c>
      <c r="P32" s="12">
        <v>3</v>
      </c>
      <c r="Q32" s="11" t="s">
        <v>82</v>
      </c>
      <c r="R32" s="11" t="s">
        <v>8</v>
      </c>
      <c r="S32" s="11" t="s">
        <v>78</v>
      </c>
      <c r="T32" s="12" t="s">
        <v>126</v>
      </c>
      <c r="U32" s="12" t="str">
        <f>IFERROR(VLOOKUP(T32,Library!N:O,2,FALSE)," ")</f>
        <v>Top-Down</v>
      </c>
      <c r="V32" s="12" t="str">
        <f>VLOOKUP(T32,Library!$N:$S,3,FALSE)</f>
        <v>LATAM</v>
      </c>
      <c r="W32" s="12" t="str">
        <f>VLOOKUP(T32,Library!$N:$S,5,FALSE)</f>
        <v>MBU</v>
      </c>
      <c r="X32" s="12" t="str">
        <f>VLOOKUP(T32,Library!$N:$S,6,FALSE)</f>
        <v>Positive</v>
      </c>
      <c r="Y32" s="12" t="s">
        <v>85</v>
      </c>
      <c r="Z32" s="12" t="str">
        <f>VLOOKUP(Y32,Library!$N:$S,2,FALSE)</f>
        <v>Egalitarian</v>
      </c>
      <c r="AA32" s="12" t="str">
        <f>VLOOKUP(Y32,Library!$N:$S,3,FALSE)</f>
        <v>United States</v>
      </c>
      <c r="AB32" s="12" t="str">
        <f>VLOOKUP(Y32,Library!$N:$S,5,FALSE)</f>
        <v>United States</v>
      </c>
      <c r="AC32" s="12" t="str">
        <f>VLOOKUP(Y32,Library!$N:$S,6,FALSE)</f>
        <v>Positive</v>
      </c>
      <c r="AD32" s="12" t="s">
        <v>82</v>
      </c>
      <c r="AE32" s="12">
        <v>55</v>
      </c>
      <c r="AF32" s="12" t="s">
        <v>54</v>
      </c>
      <c r="AG32" s="12" t="s">
        <v>53</v>
      </c>
      <c r="AH32" s="12" t="s">
        <v>106</v>
      </c>
      <c r="AI32" s="12" t="s">
        <v>99</v>
      </c>
      <c r="AJ32" s="12">
        <v>14</v>
      </c>
      <c r="AK32" s="14" t="s">
        <v>146</v>
      </c>
      <c r="AL32" s="15" t="s">
        <v>146</v>
      </c>
      <c r="AM32" s="16" t="s">
        <v>146</v>
      </c>
      <c r="AN32" s="14" t="s">
        <v>146</v>
      </c>
      <c r="AO32" s="14" t="s">
        <v>146</v>
      </c>
      <c r="AP32" s="14" t="s">
        <v>146</v>
      </c>
      <c r="AQ32" s="14" t="s">
        <v>146</v>
      </c>
      <c r="AR32" s="14" t="s">
        <v>146</v>
      </c>
      <c r="AS32" s="14" t="s">
        <v>146</v>
      </c>
      <c r="AT32" s="19" t="s">
        <v>146</v>
      </c>
      <c r="AU32" s="19" t="s">
        <v>146</v>
      </c>
      <c r="AV32" s="12">
        <v>3</v>
      </c>
      <c r="AW32" s="12" t="s">
        <v>21</v>
      </c>
      <c r="AX32" s="12" t="s">
        <v>43</v>
      </c>
      <c r="AY32" s="12"/>
    </row>
    <row r="33" spans="1:51" s="6" customFormat="1" ht="15" x14ac:dyDescent="0.25">
      <c r="A33" s="6">
        <v>10771478</v>
      </c>
      <c r="G33" s="38">
        <v>10151023</v>
      </c>
      <c r="H33" s="11">
        <v>32</v>
      </c>
      <c r="I33" s="11" t="s">
        <v>13</v>
      </c>
      <c r="J33" s="11" t="s">
        <v>26</v>
      </c>
      <c r="K33" s="11">
        <v>1</v>
      </c>
      <c r="L33" s="11" t="s">
        <v>259</v>
      </c>
      <c r="M33" s="11" t="s">
        <v>9</v>
      </c>
      <c r="N33" s="11" t="s">
        <v>7</v>
      </c>
      <c r="O33" s="11" t="s">
        <v>44</v>
      </c>
      <c r="P33" s="12">
        <v>4</v>
      </c>
      <c r="Q33" s="11" t="s">
        <v>83</v>
      </c>
      <c r="R33" s="11" t="s">
        <v>8</v>
      </c>
      <c r="S33" s="11" t="s">
        <v>78</v>
      </c>
      <c r="T33" s="12" t="s">
        <v>84</v>
      </c>
      <c r="U33" s="12" t="str">
        <f>IFERROR(VLOOKUP(T33,Library!N:O,2,FALSE)," ")</f>
        <v>Hierarquical</v>
      </c>
      <c r="V33" s="12" t="str">
        <f>VLOOKUP(T33,Library!$N:$S,3,FALSE)</f>
        <v>WEC</v>
      </c>
      <c r="W33" s="12" t="str">
        <f>VLOOKUP(T33,Library!$N:$S,5,FALSE)</f>
        <v>LBU</v>
      </c>
      <c r="X33" s="12" t="str">
        <f>VLOOKUP(T33,Library!$N:$S,6,FALSE)</f>
        <v>Neutral</v>
      </c>
      <c r="Y33" s="12" t="s">
        <v>245</v>
      </c>
      <c r="Z33" s="12" t="str">
        <f>VLOOKUP(Y33,Library!$N:$S,2,FALSE)</f>
        <v>Top-Down</v>
      </c>
      <c r="AA33" s="12" t="str">
        <f>VLOOKUP(Y33,Library!$N:$S,3,FALSE)</f>
        <v>WEC</v>
      </c>
      <c r="AB33" s="12" t="str">
        <f>VLOOKUP(Y33,Library!$N:$S,5,FALSE)</f>
        <v>LBU</v>
      </c>
      <c r="AC33" s="12" t="str">
        <f>VLOOKUP(Y33,Library!$N:$S,6,FALSE)</f>
        <v>Positive</v>
      </c>
      <c r="AD33" s="12" t="s">
        <v>82</v>
      </c>
      <c r="AE33" s="12">
        <v>49</v>
      </c>
      <c r="AF33" s="12" t="s">
        <v>90</v>
      </c>
      <c r="AG33" s="12" t="s">
        <v>53</v>
      </c>
      <c r="AH33" s="12" t="s">
        <v>106</v>
      </c>
      <c r="AI33" s="12" t="s">
        <v>56</v>
      </c>
      <c r="AJ33" s="12">
        <v>6</v>
      </c>
      <c r="AK33" s="14" t="s">
        <v>146</v>
      </c>
      <c r="AL33" s="15" t="s">
        <v>146</v>
      </c>
      <c r="AM33" s="16">
        <v>76.923076923076934</v>
      </c>
      <c r="AN33" s="14" t="s">
        <v>146</v>
      </c>
      <c r="AO33" s="14" t="s">
        <v>146</v>
      </c>
      <c r="AP33" s="14">
        <v>95</v>
      </c>
      <c r="AQ33" s="14" t="s">
        <v>146</v>
      </c>
      <c r="AR33" s="14" t="s">
        <v>146</v>
      </c>
      <c r="AS33" s="14">
        <v>95</v>
      </c>
      <c r="AT33" s="19" t="s">
        <v>146</v>
      </c>
      <c r="AU33" s="19" t="s">
        <v>146</v>
      </c>
      <c r="AV33" s="12">
        <v>4</v>
      </c>
      <c r="AW33" s="12" t="s">
        <v>16</v>
      </c>
      <c r="AX33" s="12" t="s">
        <v>45</v>
      </c>
      <c r="AY33" s="12"/>
    </row>
    <row r="34" spans="1:51" s="6" customFormat="1" ht="15" x14ac:dyDescent="0.25">
      <c r="A34" s="6">
        <v>10580412</v>
      </c>
      <c r="G34" s="38">
        <v>10161553</v>
      </c>
      <c r="H34" s="11">
        <v>33</v>
      </c>
      <c r="I34" s="11" t="s">
        <v>15</v>
      </c>
      <c r="J34" s="11" t="s">
        <v>26</v>
      </c>
      <c r="K34" s="13">
        <v>1</v>
      </c>
      <c r="L34" s="11" t="s">
        <v>259</v>
      </c>
      <c r="M34" s="11" t="s">
        <v>9</v>
      </c>
      <c r="N34" s="11" t="s">
        <v>24</v>
      </c>
      <c r="O34" s="11" t="s">
        <v>47</v>
      </c>
      <c r="P34" s="12">
        <v>2</v>
      </c>
      <c r="Q34" s="11" t="s">
        <v>82</v>
      </c>
      <c r="R34" s="11" t="s">
        <v>18</v>
      </c>
      <c r="S34" s="11" t="s">
        <v>97</v>
      </c>
      <c r="T34" s="12" t="s">
        <v>127</v>
      </c>
      <c r="U34" s="12" t="str">
        <f>IFERROR(VLOOKUP(T34,Library!N:O,2,FALSE)," ")</f>
        <v>Egalitarian</v>
      </c>
      <c r="V34" s="12" t="str">
        <f>VLOOKUP(T34,Library!$N:$S,3,FALSE)</f>
        <v>WEC</v>
      </c>
      <c r="W34" s="12" t="str">
        <f>VLOOKUP(T34,Library!$N:$S,5,FALSE)</f>
        <v>SBU</v>
      </c>
      <c r="X34" s="12" t="str">
        <f>VLOOKUP(T34,Library!$N:$S,6,FALSE)</f>
        <v>Positive</v>
      </c>
      <c r="Y34" s="12" t="s">
        <v>104</v>
      </c>
      <c r="Z34" s="12" t="str">
        <f>VLOOKUP(Y34,Library!$N:$S,2,FALSE)</f>
        <v>Hierarquical</v>
      </c>
      <c r="AA34" s="12" t="str">
        <f>VLOOKUP(Y34,Library!$N:$S,3,FALSE)</f>
        <v>WEC</v>
      </c>
      <c r="AB34" s="12" t="str">
        <f>VLOOKUP(Y34,Library!$N:$S,5,FALSE)</f>
        <v>LBU</v>
      </c>
      <c r="AC34" s="12" t="str">
        <f>VLOOKUP(Y34,Library!$N:$S,6,FALSE)</f>
        <v>Neutral</v>
      </c>
      <c r="AD34" s="12" t="s">
        <v>83</v>
      </c>
      <c r="AE34" s="12">
        <v>48</v>
      </c>
      <c r="AF34" s="12" t="s">
        <v>54</v>
      </c>
      <c r="AG34" s="12" t="s">
        <v>53</v>
      </c>
      <c r="AH34" s="12" t="s">
        <v>106</v>
      </c>
      <c r="AI34" s="12" t="s">
        <v>56</v>
      </c>
      <c r="AJ34" s="12">
        <v>10</v>
      </c>
      <c r="AK34" s="14" t="s">
        <v>146</v>
      </c>
      <c r="AL34" s="15" t="s">
        <v>146</v>
      </c>
      <c r="AM34" s="16" t="s">
        <v>146</v>
      </c>
      <c r="AN34" s="14" t="s">
        <v>146</v>
      </c>
      <c r="AO34" s="14" t="s">
        <v>146</v>
      </c>
      <c r="AP34" s="14" t="s">
        <v>146</v>
      </c>
      <c r="AQ34" s="14" t="s">
        <v>146</v>
      </c>
      <c r="AR34" s="14" t="s">
        <v>146</v>
      </c>
      <c r="AS34" s="14" t="s">
        <v>146</v>
      </c>
      <c r="AT34" s="19" t="s">
        <v>146</v>
      </c>
      <c r="AU34" s="19" t="s">
        <v>146</v>
      </c>
      <c r="AV34" s="12">
        <v>4</v>
      </c>
      <c r="AW34" s="12" t="s">
        <v>21</v>
      </c>
      <c r="AX34" s="12" t="s">
        <v>43</v>
      </c>
      <c r="AY34" s="12"/>
    </row>
    <row r="35" spans="1:51" s="6" customFormat="1" ht="15" x14ac:dyDescent="0.25">
      <c r="A35" s="6">
        <v>10555969</v>
      </c>
      <c r="G35" s="38">
        <v>10456543</v>
      </c>
      <c r="H35" s="11">
        <v>34</v>
      </c>
      <c r="I35" s="11" t="s">
        <v>13</v>
      </c>
      <c r="J35" s="11" t="s">
        <v>26</v>
      </c>
      <c r="K35" s="11">
        <v>1</v>
      </c>
      <c r="L35" s="11" t="s">
        <v>259</v>
      </c>
      <c r="M35" s="11" t="s">
        <v>9</v>
      </c>
      <c r="N35" s="11" t="s">
        <v>89</v>
      </c>
      <c r="O35" s="11" t="s">
        <v>89</v>
      </c>
      <c r="P35" s="12">
        <v>5</v>
      </c>
      <c r="Q35" s="11" t="s">
        <v>82</v>
      </c>
      <c r="R35" s="11" t="s">
        <v>25</v>
      </c>
      <c r="S35" s="11" t="s">
        <v>98</v>
      </c>
      <c r="T35" s="12" t="s">
        <v>104</v>
      </c>
      <c r="U35" s="12" t="str">
        <f>IFERROR(VLOOKUP(T35,Library!N:O,2,FALSE)," ")</f>
        <v>Hierarquical</v>
      </c>
      <c r="V35" s="12" t="str">
        <f>VLOOKUP(T35,Library!$N:$S,3,FALSE)</f>
        <v>WEC</v>
      </c>
      <c r="W35" s="12" t="str">
        <f>VLOOKUP(T35,Library!$N:$S,5,FALSE)</f>
        <v>LBU</v>
      </c>
      <c r="X35" s="12" t="str">
        <f>VLOOKUP(T35,Library!$N:$S,6,FALSE)</f>
        <v>Neutral</v>
      </c>
      <c r="Y35" s="12" t="s">
        <v>84</v>
      </c>
      <c r="Z35" s="12" t="str">
        <f>VLOOKUP(Y35,Library!$N:$S,2,FALSE)</f>
        <v>Hierarquical</v>
      </c>
      <c r="AA35" s="12" t="str">
        <f>VLOOKUP(Y35,Library!$N:$S,3,FALSE)</f>
        <v>WEC</v>
      </c>
      <c r="AB35" s="12" t="str">
        <f>VLOOKUP(Y35,Library!$N:$S,5,FALSE)</f>
        <v>LBU</v>
      </c>
      <c r="AC35" s="12" t="str">
        <f>VLOOKUP(Y35,Library!$N:$S,6,FALSE)</f>
        <v>Neutral</v>
      </c>
      <c r="AD35" s="12" t="s">
        <v>83</v>
      </c>
      <c r="AE35" s="12">
        <v>35</v>
      </c>
      <c r="AF35" s="12" t="s">
        <v>90</v>
      </c>
      <c r="AG35" s="12" t="s">
        <v>94</v>
      </c>
      <c r="AH35" s="12" t="s">
        <v>106</v>
      </c>
      <c r="AI35" s="12" t="s">
        <v>128</v>
      </c>
      <c r="AJ35" s="12">
        <v>5</v>
      </c>
      <c r="AK35" s="14" t="s">
        <v>146</v>
      </c>
      <c r="AL35" s="15" t="s">
        <v>146</v>
      </c>
      <c r="AM35" s="16" t="s">
        <v>146</v>
      </c>
      <c r="AN35" s="14" t="s">
        <v>146</v>
      </c>
      <c r="AO35" s="14" t="s">
        <v>146</v>
      </c>
      <c r="AP35" s="14" t="s">
        <v>146</v>
      </c>
      <c r="AQ35" s="14" t="s">
        <v>146</v>
      </c>
      <c r="AR35" s="14" t="s">
        <v>146</v>
      </c>
      <c r="AS35" s="14" t="s">
        <v>146</v>
      </c>
      <c r="AT35" s="19" t="s">
        <v>146</v>
      </c>
      <c r="AU35" s="19" t="s">
        <v>146</v>
      </c>
      <c r="AV35" s="12">
        <v>3</v>
      </c>
      <c r="AW35" s="12" t="s">
        <v>16</v>
      </c>
      <c r="AX35" s="12" t="s">
        <v>45</v>
      </c>
      <c r="AY35" s="12"/>
    </row>
    <row r="36" spans="1:51" s="6" customFormat="1" ht="15" x14ac:dyDescent="0.25">
      <c r="A36" s="6">
        <v>10180232</v>
      </c>
      <c r="G36" s="38">
        <v>10545249</v>
      </c>
      <c r="H36" s="11">
        <v>35</v>
      </c>
      <c r="I36" s="11" t="s">
        <v>17</v>
      </c>
      <c r="J36" s="11" t="s">
        <v>26</v>
      </c>
      <c r="K36" s="13">
        <v>1</v>
      </c>
      <c r="L36" s="11" t="s">
        <v>259</v>
      </c>
      <c r="M36" s="11" t="s">
        <v>9</v>
      </c>
      <c r="N36" s="11" t="s">
        <v>24</v>
      </c>
      <c r="O36" s="11" t="s">
        <v>47</v>
      </c>
      <c r="P36" s="12">
        <v>2</v>
      </c>
      <c r="Q36" s="11" t="s">
        <v>82</v>
      </c>
      <c r="R36" s="11" t="s">
        <v>18</v>
      </c>
      <c r="S36" s="11" t="s">
        <v>97</v>
      </c>
      <c r="T36" s="12" t="s">
        <v>93</v>
      </c>
      <c r="U36" s="12" t="str">
        <f>IFERROR(VLOOKUP(T36,Library!N:O,2,FALSE)," ")</f>
        <v>Egalitarian</v>
      </c>
      <c r="V36" s="12" t="str">
        <f>VLOOKUP(T36,Library!$N:$S,3,FALSE)</f>
        <v>JAPAC</v>
      </c>
      <c r="W36" s="12" t="str">
        <f>VLOOKUP(T36,Library!$N:$S,5,FALSE)</f>
        <v>LBU</v>
      </c>
      <c r="X36" s="12" t="str">
        <f>VLOOKUP(T36,Library!$N:$S,6,FALSE)</f>
        <v>Neutral</v>
      </c>
      <c r="Y36" s="12" t="s">
        <v>92</v>
      </c>
      <c r="Z36" s="12" t="str">
        <f>VLOOKUP(Y36,Library!$N:$S,2,FALSE)</f>
        <v>Hierarquical</v>
      </c>
      <c r="AA36" s="12" t="str">
        <f>VLOOKUP(Y36,Library!$N:$S,3,FALSE)</f>
        <v>JAPAC</v>
      </c>
      <c r="AB36" s="12" t="str">
        <f>VLOOKUP(Y36,Library!$N:$S,5,FALSE)</f>
        <v>SBU</v>
      </c>
      <c r="AC36" s="12" t="str">
        <f>VLOOKUP(Y36,Library!$N:$S,6,FALSE)</f>
        <v>Positive</v>
      </c>
      <c r="AD36" s="12" t="s">
        <v>83</v>
      </c>
      <c r="AE36" s="12">
        <v>63</v>
      </c>
      <c r="AF36" s="12" t="s">
        <v>54</v>
      </c>
      <c r="AG36" s="12" t="s">
        <v>53</v>
      </c>
      <c r="AH36" s="12" t="s">
        <v>106</v>
      </c>
      <c r="AI36" s="12" t="s">
        <v>86</v>
      </c>
      <c r="AJ36" s="12">
        <v>5</v>
      </c>
      <c r="AK36" s="14" t="s">
        <v>146</v>
      </c>
      <c r="AL36" s="15" t="s">
        <v>146</v>
      </c>
      <c r="AM36" s="16">
        <v>0</v>
      </c>
      <c r="AN36" s="14" t="s">
        <v>146</v>
      </c>
      <c r="AO36" s="14" t="s">
        <v>146</v>
      </c>
      <c r="AP36" s="14">
        <v>0</v>
      </c>
      <c r="AQ36" s="14" t="s">
        <v>146</v>
      </c>
      <c r="AR36" s="14" t="s">
        <v>146</v>
      </c>
      <c r="AS36" s="14">
        <v>0</v>
      </c>
      <c r="AT36" s="19" t="s">
        <v>146</v>
      </c>
      <c r="AU36" s="19" t="s">
        <v>146</v>
      </c>
      <c r="AV36" s="12">
        <v>4</v>
      </c>
      <c r="AW36" s="12" t="s">
        <v>16</v>
      </c>
      <c r="AX36" s="12" t="s">
        <v>45</v>
      </c>
      <c r="AY36" s="12"/>
    </row>
    <row r="37" spans="1:51" s="6" customFormat="1" ht="15" x14ac:dyDescent="0.25">
      <c r="A37" s="6">
        <v>10697992</v>
      </c>
      <c r="G37" s="38">
        <v>10579392</v>
      </c>
      <c r="H37" s="11">
        <v>36</v>
      </c>
      <c r="I37" s="11" t="s">
        <v>10</v>
      </c>
      <c r="J37" s="11" t="s">
        <v>26</v>
      </c>
      <c r="K37" s="11">
        <v>1</v>
      </c>
      <c r="L37" s="11" t="s">
        <v>259</v>
      </c>
      <c r="M37" s="11" t="s">
        <v>9</v>
      </c>
      <c r="N37" s="11" t="s">
        <v>7</v>
      </c>
      <c r="O37" s="11" t="s">
        <v>44</v>
      </c>
      <c r="P37" s="12">
        <v>3</v>
      </c>
      <c r="Q37" s="11" t="s">
        <v>83</v>
      </c>
      <c r="R37" s="11" t="s">
        <v>8</v>
      </c>
      <c r="S37" s="11" t="s">
        <v>78</v>
      </c>
      <c r="T37" s="12" t="s">
        <v>126</v>
      </c>
      <c r="U37" s="12" t="str">
        <f>IFERROR(VLOOKUP(T37,Library!N:O,2,FALSE)," ")</f>
        <v>Top-Down</v>
      </c>
      <c r="V37" s="12" t="str">
        <f>VLOOKUP(T37,Library!$N:$S,3,FALSE)</f>
        <v>LATAM</v>
      </c>
      <c r="W37" s="12" t="str">
        <f>VLOOKUP(T37,Library!$N:$S,5,FALSE)</f>
        <v>MBU</v>
      </c>
      <c r="X37" s="12" t="str">
        <f>VLOOKUP(T37,Library!$N:$S,6,FALSE)</f>
        <v>Positive</v>
      </c>
      <c r="Y37" s="12" t="s">
        <v>105</v>
      </c>
      <c r="Z37" s="12" t="str">
        <f>VLOOKUP(Y37,Library!$N:$S,2,FALSE)</f>
        <v>Consensual</v>
      </c>
      <c r="AA37" s="12" t="str">
        <f>VLOOKUP(Y37,Library!$N:$S,3,FALSE)</f>
        <v>WEC</v>
      </c>
      <c r="AB37" s="12" t="str">
        <f>VLOOKUP(Y37,Library!$N:$S,5,FALSE)</f>
        <v>LBU</v>
      </c>
      <c r="AC37" s="12" t="str">
        <f>VLOOKUP(Y37,Library!$N:$S,6,FALSE)</f>
        <v>Neutral</v>
      </c>
      <c r="AD37" s="12" t="s">
        <v>83</v>
      </c>
      <c r="AE37" s="12">
        <v>47</v>
      </c>
      <c r="AF37" s="12" t="s">
        <v>54</v>
      </c>
      <c r="AG37" s="12" t="s">
        <v>53</v>
      </c>
      <c r="AH37" s="12" t="s">
        <v>106</v>
      </c>
      <c r="AI37" s="12" t="s">
        <v>114</v>
      </c>
      <c r="AJ37" s="12">
        <v>6</v>
      </c>
      <c r="AK37" s="14" t="s">
        <v>146</v>
      </c>
      <c r="AL37" s="15">
        <v>0</v>
      </c>
      <c r="AM37" s="16">
        <v>100</v>
      </c>
      <c r="AN37" s="14" t="s">
        <v>146</v>
      </c>
      <c r="AO37" s="14">
        <v>100</v>
      </c>
      <c r="AP37" s="14">
        <v>100</v>
      </c>
      <c r="AQ37" s="14" t="s">
        <v>146</v>
      </c>
      <c r="AR37" s="14">
        <v>0</v>
      </c>
      <c r="AS37" s="14">
        <v>100</v>
      </c>
      <c r="AT37" s="19" t="s">
        <v>146</v>
      </c>
      <c r="AU37" s="19">
        <v>148</v>
      </c>
      <c r="AV37" s="12">
        <v>3</v>
      </c>
      <c r="AW37" s="12" t="s">
        <v>16</v>
      </c>
      <c r="AX37" s="12" t="s">
        <v>45</v>
      </c>
      <c r="AY37" s="12"/>
    </row>
    <row r="38" spans="1:51" s="6" customFormat="1" ht="15" x14ac:dyDescent="0.25">
      <c r="A38" s="6">
        <v>10424152</v>
      </c>
      <c r="G38" s="38">
        <v>10638025</v>
      </c>
      <c r="H38" s="11">
        <v>37</v>
      </c>
      <c r="I38" s="11" t="s">
        <v>10</v>
      </c>
      <c r="J38" s="11" t="s">
        <v>26</v>
      </c>
      <c r="K38" s="13">
        <v>1</v>
      </c>
      <c r="L38" s="11" t="s">
        <v>259</v>
      </c>
      <c r="M38" s="11" t="s">
        <v>9</v>
      </c>
      <c r="N38" s="11" t="s">
        <v>7</v>
      </c>
      <c r="O38" s="11" t="s">
        <v>44</v>
      </c>
      <c r="P38" s="12">
        <v>3</v>
      </c>
      <c r="Q38" s="11" t="s">
        <v>83</v>
      </c>
      <c r="R38" s="11" t="s">
        <v>25</v>
      </c>
      <c r="S38" s="11" t="s">
        <v>98</v>
      </c>
      <c r="T38" s="12" t="s">
        <v>48</v>
      </c>
      <c r="U38" s="12" t="str">
        <f>IFERROR(VLOOKUP(T38,Library!N:O,2,FALSE)," ")</f>
        <v>Hierarquical</v>
      </c>
      <c r="V38" s="12" t="str">
        <f>VLOOKUP(T38,Library!$N:$S,3,FALSE)</f>
        <v>EEMEA</v>
      </c>
      <c r="W38" s="12" t="str">
        <f>VLOOKUP(T38,Library!$N:$S,5,FALSE)</f>
        <v>LBU</v>
      </c>
      <c r="X38" s="12" t="str">
        <f>VLOOKUP(T38,Library!$N:$S,6,FALSE)</f>
        <v>Positive</v>
      </c>
      <c r="Y38" s="12" t="s">
        <v>85</v>
      </c>
      <c r="Z38" s="12" t="str">
        <f>VLOOKUP(Y38,Library!$N:$S,2,FALSE)</f>
        <v>Egalitarian</v>
      </c>
      <c r="AA38" s="12" t="str">
        <f>VLOOKUP(Y38,Library!$N:$S,3,FALSE)</f>
        <v>United States</v>
      </c>
      <c r="AB38" s="12" t="str">
        <f>VLOOKUP(Y38,Library!$N:$S,5,FALSE)</f>
        <v>United States</v>
      </c>
      <c r="AC38" s="12" t="str">
        <f>VLOOKUP(Y38,Library!$N:$S,6,FALSE)</f>
        <v>Positive</v>
      </c>
      <c r="AD38" s="12" t="s">
        <v>83</v>
      </c>
      <c r="AE38" s="12">
        <v>38</v>
      </c>
      <c r="AF38" s="12" t="s">
        <v>54</v>
      </c>
      <c r="AG38" s="12" t="s">
        <v>94</v>
      </c>
      <c r="AH38" s="12" t="s">
        <v>106</v>
      </c>
      <c r="AI38" s="12" t="s">
        <v>86</v>
      </c>
      <c r="AJ38" s="12">
        <v>5</v>
      </c>
      <c r="AK38" s="14" t="s">
        <v>146</v>
      </c>
      <c r="AL38" s="15" t="s">
        <v>146</v>
      </c>
      <c r="AM38" s="16">
        <v>59.374999999999986</v>
      </c>
      <c r="AN38" s="14" t="s">
        <v>146</v>
      </c>
      <c r="AO38" s="14" t="s">
        <v>146</v>
      </c>
      <c r="AP38" s="14">
        <v>90</v>
      </c>
      <c r="AQ38" s="14" t="s">
        <v>146</v>
      </c>
      <c r="AR38" s="14" t="s">
        <v>146</v>
      </c>
      <c r="AS38" s="14">
        <v>0</v>
      </c>
      <c r="AT38" s="19" t="s">
        <v>146</v>
      </c>
      <c r="AU38" s="19" t="s">
        <v>146</v>
      </c>
      <c r="AV38" s="12">
        <v>3</v>
      </c>
      <c r="AW38" s="12" t="s">
        <v>7</v>
      </c>
      <c r="AX38" s="12" t="s">
        <v>44</v>
      </c>
      <c r="AY38" s="12"/>
    </row>
    <row r="39" spans="1:51" s="6" customFormat="1" ht="15" x14ac:dyDescent="0.25">
      <c r="A39" s="6">
        <v>10692818</v>
      </c>
      <c r="G39" s="38">
        <v>10748649</v>
      </c>
      <c r="H39" s="11">
        <v>38</v>
      </c>
      <c r="I39" s="11" t="s">
        <v>10</v>
      </c>
      <c r="J39" s="11" t="s">
        <v>26</v>
      </c>
      <c r="K39" s="11">
        <v>1</v>
      </c>
      <c r="L39" s="11" t="s">
        <v>259</v>
      </c>
      <c r="M39" s="11" t="s">
        <v>9</v>
      </c>
      <c r="N39" s="11" t="s">
        <v>11</v>
      </c>
      <c r="O39" s="11" t="s">
        <v>46</v>
      </c>
      <c r="P39" s="12">
        <v>3</v>
      </c>
      <c r="Q39" s="11" t="s">
        <v>82</v>
      </c>
      <c r="R39" s="11" t="s">
        <v>25</v>
      </c>
      <c r="S39" s="11" t="s">
        <v>98</v>
      </c>
      <c r="T39" s="12" t="s">
        <v>129</v>
      </c>
      <c r="U39" s="12" t="str">
        <f>IFERROR(VLOOKUP(T39,Library!N:O,2,FALSE)," ")</f>
        <v>Consensual</v>
      </c>
      <c r="V39" s="12" t="str">
        <f>VLOOKUP(T39,Library!$N:$S,3,FALSE)</f>
        <v>EEMEA</v>
      </c>
      <c r="W39" s="12" t="str">
        <f>VLOOKUP(T39,Library!$N:$S,5,FALSE)</f>
        <v>SBU</v>
      </c>
      <c r="X39" s="12" t="str">
        <f>VLOOKUP(T39,Library!$N:$S,6,FALSE)</f>
        <v>Neutral</v>
      </c>
      <c r="Y39" s="12" t="s">
        <v>85</v>
      </c>
      <c r="Z39" s="12" t="str">
        <f>VLOOKUP(Y39,Library!$N:$S,2,FALSE)</f>
        <v>Egalitarian</v>
      </c>
      <c r="AA39" s="12" t="str">
        <f>VLOOKUP(Y39,Library!$N:$S,3,FALSE)</f>
        <v>United States</v>
      </c>
      <c r="AB39" s="12" t="str">
        <f>VLOOKUP(Y39,Library!$N:$S,5,FALSE)</f>
        <v>United States</v>
      </c>
      <c r="AC39" s="12" t="str">
        <f>VLOOKUP(Y39,Library!$N:$S,6,FALSE)</f>
        <v>Positive</v>
      </c>
      <c r="AD39" s="12" t="s">
        <v>83</v>
      </c>
      <c r="AE39" s="12">
        <v>43</v>
      </c>
      <c r="AF39" s="12" t="s">
        <v>54</v>
      </c>
      <c r="AG39" s="12" t="s">
        <v>53</v>
      </c>
      <c r="AH39" s="12" t="s">
        <v>106</v>
      </c>
      <c r="AI39" s="12" t="s">
        <v>86</v>
      </c>
      <c r="AJ39" s="12">
        <v>4</v>
      </c>
      <c r="AK39" s="14">
        <v>0</v>
      </c>
      <c r="AL39" s="15">
        <v>103.44827586206895</v>
      </c>
      <c r="AM39" s="16">
        <v>75.999999999999986</v>
      </c>
      <c r="AN39" s="14">
        <v>0</v>
      </c>
      <c r="AO39" s="14">
        <v>100</v>
      </c>
      <c r="AP39" s="14">
        <v>100</v>
      </c>
      <c r="AQ39" s="14">
        <v>0</v>
      </c>
      <c r="AR39" s="14">
        <v>0</v>
      </c>
      <c r="AS39" s="14">
        <v>0</v>
      </c>
      <c r="AT39" s="19">
        <v>81.98</v>
      </c>
      <c r="AU39" s="19">
        <v>77.47</v>
      </c>
      <c r="AV39" s="12">
        <v>4</v>
      </c>
      <c r="AW39" s="12" t="s">
        <v>16</v>
      </c>
      <c r="AX39" s="12" t="s">
        <v>45</v>
      </c>
      <c r="AY39" s="12"/>
    </row>
    <row r="40" spans="1:51" s="6" customFormat="1" ht="15" x14ac:dyDescent="0.25">
      <c r="A40" s="6">
        <v>10669474</v>
      </c>
      <c r="G40" s="38">
        <v>15003482</v>
      </c>
      <c r="H40" s="11">
        <v>39</v>
      </c>
      <c r="I40" s="11" t="s">
        <v>10</v>
      </c>
      <c r="J40" s="11" t="s">
        <v>26</v>
      </c>
      <c r="K40" s="13">
        <v>1</v>
      </c>
      <c r="L40" s="11" t="s">
        <v>259</v>
      </c>
      <c r="M40" s="11" t="s">
        <v>9</v>
      </c>
      <c r="N40" s="11" t="s">
        <v>24</v>
      </c>
      <c r="O40" s="11" t="s">
        <v>47</v>
      </c>
      <c r="P40" s="11" t="s">
        <v>89</v>
      </c>
      <c r="Q40" s="11" t="s">
        <v>89</v>
      </c>
      <c r="R40" s="11" t="s">
        <v>8</v>
      </c>
      <c r="S40" s="11" t="s">
        <v>78</v>
      </c>
      <c r="T40" s="12" t="s">
        <v>130</v>
      </c>
      <c r="U40" s="12" t="str">
        <f>IFERROR(VLOOKUP(T40,Library!N:O,2,FALSE)," ")</f>
        <v>Hierarquical</v>
      </c>
      <c r="V40" s="12" t="str">
        <f>VLOOKUP(T40,Library!$N:$S,3,FALSE)</f>
        <v>JAPAC</v>
      </c>
      <c r="W40" s="12" t="str">
        <f>VLOOKUP(T40,Library!$N:$S,5,FALSE)</f>
        <v>LBU</v>
      </c>
      <c r="X40" s="12" t="str">
        <f>VLOOKUP(T40,Library!$N:$S,6,FALSE)</f>
        <v>Positive</v>
      </c>
      <c r="Y40" s="12" t="s">
        <v>92</v>
      </c>
      <c r="Z40" s="12" t="str">
        <f>VLOOKUP(Y40,Library!$N:$S,2,FALSE)</f>
        <v>Hierarquical</v>
      </c>
      <c r="AA40" s="12" t="str">
        <f>VLOOKUP(Y40,Library!$N:$S,3,FALSE)</f>
        <v>JAPAC</v>
      </c>
      <c r="AB40" s="12" t="str">
        <f>VLOOKUP(Y40,Library!$N:$S,5,FALSE)</f>
        <v>SBU</v>
      </c>
      <c r="AC40" s="12" t="str">
        <f>VLOOKUP(Y40,Library!$N:$S,6,FALSE)</f>
        <v>Positive</v>
      </c>
      <c r="AD40" s="12" t="s">
        <v>82</v>
      </c>
      <c r="AE40" s="12">
        <v>46</v>
      </c>
      <c r="AF40" s="12" t="s">
        <v>54</v>
      </c>
      <c r="AG40" s="12" t="s">
        <v>94</v>
      </c>
      <c r="AH40" s="12" t="s">
        <v>106</v>
      </c>
      <c r="AI40" s="12" t="s">
        <v>128</v>
      </c>
      <c r="AJ40" s="12">
        <v>2</v>
      </c>
      <c r="AK40" s="14" t="s">
        <v>146</v>
      </c>
      <c r="AL40" s="15" t="s">
        <v>146</v>
      </c>
      <c r="AM40" s="16">
        <v>0</v>
      </c>
      <c r="AN40" s="14" t="s">
        <v>146</v>
      </c>
      <c r="AO40" s="14" t="s">
        <v>146</v>
      </c>
      <c r="AP40" s="14">
        <v>50</v>
      </c>
      <c r="AQ40" s="14" t="s">
        <v>146</v>
      </c>
      <c r="AR40" s="14" t="s">
        <v>146</v>
      </c>
      <c r="AS40" s="14">
        <v>50</v>
      </c>
      <c r="AT40" s="19" t="s">
        <v>146</v>
      </c>
      <c r="AU40" s="19" t="s">
        <v>146</v>
      </c>
      <c r="AV40" s="12">
        <v>2</v>
      </c>
      <c r="AW40" s="12" t="s">
        <v>24</v>
      </c>
      <c r="AX40" s="12" t="s">
        <v>47</v>
      </c>
      <c r="AY40" s="12"/>
    </row>
    <row r="41" spans="1:51" s="6" customFormat="1" ht="15" x14ac:dyDescent="0.25">
      <c r="A41" s="6">
        <v>10649692</v>
      </c>
      <c r="G41" s="38">
        <v>10073564</v>
      </c>
      <c r="H41" s="11">
        <v>40</v>
      </c>
      <c r="I41" s="11" t="s">
        <v>20</v>
      </c>
      <c r="J41" s="11" t="s">
        <v>26</v>
      </c>
      <c r="K41" s="11">
        <v>0</v>
      </c>
      <c r="L41" s="11" t="s">
        <v>260</v>
      </c>
      <c r="M41" s="11" t="s">
        <v>6</v>
      </c>
      <c r="N41" s="11" t="s">
        <v>89</v>
      </c>
      <c r="O41" s="11" t="s">
        <v>89</v>
      </c>
      <c r="P41" s="11">
        <v>3</v>
      </c>
      <c r="Q41" s="11" t="s">
        <v>82</v>
      </c>
      <c r="R41" s="11" t="s">
        <v>8</v>
      </c>
      <c r="S41" s="11" t="s">
        <v>78</v>
      </c>
      <c r="T41" s="12" t="s">
        <v>91</v>
      </c>
      <c r="U41" s="12" t="str">
        <f>IFERROR(VLOOKUP(T41,Library!N:O,2,FALSE)," ")</f>
        <v>Egalitarian</v>
      </c>
      <c r="V41" s="12" t="str">
        <f>VLOOKUP(T41,Library!$N:$S,3,FALSE)</f>
        <v>JAPAC</v>
      </c>
      <c r="W41" s="12" t="str">
        <f>VLOOKUP(T41,Library!$N:$S,5,FALSE)</f>
        <v>SBU</v>
      </c>
      <c r="X41" s="12" t="str">
        <f>VLOOKUP(T41,Library!$N:$S,6,FALSE)</f>
        <v>Neutral</v>
      </c>
      <c r="Y41" s="12" t="s">
        <v>117</v>
      </c>
      <c r="Z41" s="12" t="str">
        <f>VLOOKUP(Y41,Library!$N:$S,2,FALSE)</f>
        <v>Top-Down</v>
      </c>
      <c r="AA41" s="12" t="str">
        <f>VLOOKUP(Y41,Library!$N:$S,3,FALSE)</f>
        <v>WEC</v>
      </c>
      <c r="AB41" s="12" t="str">
        <f>VLOOKUP(Y41,Library!$N:$S,5,FALSE)</f>
        <v>LBU</v>
      </c>
      <c r="AC41" s="12" t="str">
        <f>VLOOKUP(Y41,Library!$N:$S,6,FALSE)</f>
        <v>Negative</v>
      </c>
      <c r="AD41" s="12" t="s">
        <v>82</v>
      </c>
      <c r="AE41" s="12">
        <v>58</v>
      </c>
      <c r="AF41" s="12" t="s">
        <v>54</v>
      </c>
      <c r="AG41" s="12" t="s">
        <v>94</v>
      </c>
      <c r="AH41" s="12" t="s">
        <v>106</v>
      </c>
      <c r="AI41" s="12" t="s">
        <v>56</v>
      </c>
      <c r="AJ41" s="12">
        <v>28</v>
      </c>
      <c r="AK41" s="14" t="s">
        <v>146</v>
      </c>
      <c r="AL41" s="15" t="s">
        <v>146</v>
      </c>
      <c r="AM41" s="16" t="s">
        <v>146</v>
      </c>
      <c r="AN41" s="14" t="s">
        <v>146</v>
      </c>
      <c r="AO41" s="14" t="s">
        <v>146</v>
      </c>
      <c r="AP41" s="14" t="s">
        <v>146</v>
      </c>
      <c r="AQ41" s="14" t="s">
        <v>146</v>
      </c>
      <c r="AR41" s="14" t="s">
        <v>146</v>
      </c>
      <c r="AS41" s="14" t="s">
        <v>146</v>
      </c>
      <c r="AT41" s="19" t="s">
        <v>146</v>
      </c>
      <c r="AU41" s="19" t="s">
        <v>146</v>
      </c>
      <c r="AV41" s="12">
        <v>3</v>
      </c>
      <c r="AW41" s="12" t="s">
        <v>16</v>
      </c>
      <c r="AX41" s="12" t="s">
        <v>45</v>
      </c>
      <c r="AY41" s="12"/>
    </row>
    <row r="42" spans="1:51" s="6" customFormat="1" ht="15" x14ac:dyDescent="0.25">
      <c r="A42" s="6">
        <v>10650600</v>
      </c>
      <c r="G42" s="38">
        <v>10125529</v>
      </c>
      <c r="H42" s="11">
        <v>41</v>
      </c>
      <c r="I42" s="11" t="s">
        <v>19</v>
      </c>
      <c r="J42" s="11" t="s">
        <v>26</v>
      </c>
      <c r="K42" s="13">
        <v>0</v>
      </c>
      <c r="L42" s="11" t="s">
        <v>260</v>
      </c>
      <c r="M42" s="11" t="s">
        <v>6</v>
      </c>
      <c r="N42" s="11" t="s">
        <v>21</v>
      </c>
      <c r="O42" s="11" t="s">
        <v>43</v>
      </c>
      <c r="P42" s="11">
        <v>4</v>
      </c>
      <c r="Q42" s="11" t="s">
        <v>83</v>
      </c>
      <c r="R42" s="11" t="s">
        <v>8</v>
      </c>
      <c r="S42" s="11" t="s">
        <v>78</v>
      </c>
      <c r="T42" s="12" t="s">
        <v>85</v>
      </c>
      <c r="U42" s="12" t="str">
        <f>IFERROR(VLOOKUP(T42,Library!N:O,2,FALSE)," ")</f>
        <v>Egalitarian</v>
      </c>
      <c r="V42" s="12" t="str">
        <f>VLOOKUP(T42,Library!$N:$S,3,FALSE)</f>
        <v>United States</v>
      </c>
      <c r="W42" s="12" t="str">
        <f>VLOOKUP(T42,Library!$N:$S,5,FALSE)</f>
        <v>United States</v>
      </c>
      <c r="X42" s="12" t="str">
        <f>VLOOKUP(T42,Library!$N:$S,6,FALSE)</f>
        <v>Positive</v>
      </c>
      <c r="Y42" s="12" t="s">
        <v>131</v>
      </c>
      <c r="Z42" s="12" t="str">
        <f>VLOOKUP(Y42,Library!$N:$S,2,FALSE)</f>
        <v>Top-Down</v>
      </c>
      <c r="AA42" s="12" t="str">
        <f>VLOOKUP(Y42,Library!$N:$S,3,FALSE)</f>
        <v>LATAM</v>
      </c>
      <c r="AB42" s="12" t="str">
        <f>VLOOKUP(Y42,Library!$N:$S,5,FALSE)</f>
        <v>MBU</v>
      </c>
      <c r="AC42" s="12" t="str">
        <f>VLOOKUP(Y42,Library!$N:$S,6,FALSE)</f>
        <v>Positive</v>
      </c>
      <c r="AD42" s="12" t="s">
        <v>83</v>
      </c>
      <c r="AE42" s="12">
        <v>45</v>
      </c>
      <c r="AF42" s="12" t="s">
        <v>54</v>
      </c>
      <c r="AG42" s="12" t="s">
        <v>53</v>
      </c>
      <c r="AH42" s="12" t="s">
        <v>106</v>
      </c>
      <c r="AI42" s="12" t="s">
        <v>56</v>
      </c>
      <c r="AJ42" s="12">
        <v>17</v>
      </c>
      <c r="AK42" s="14">
        <v>0</v>
      </c>
      <c r="AL42" s="15" t="s">
        <v>146</v>
      </c>
      <c r="AM42" s="16">
        <v>216.66666666666666</v>
      </c>
      <c r="AN42" s="14">
        <v>0</v>
      </c>
      <c r="AO42" s="14" t="s">
        <v>146</v>
      </c>
      <c r="AP42" s="14">
        <v>105</v>
      </c>
      <c r="AQ42" s="14">
        <v>85</v>
      </c>
      <c r="AR42" s="14" t="s">
        <v>146</v>
      </c>
      <c r="AS42" s="14">
        <v>125</v>
      </c>
      <c r="AT42" s="19">
        <v>110.58</v>
      </c>
      <c r="AU42" s="19" t="s">
        <v>146</v>
      </c>
      <c r="AV42" s="12">
        <v>3</v>
      </c>
      <c r="AW42" s="12" t="s">
        <v>16</v>
      </c>
      <c r="AX42" s="12" t="s">
        <v>45</v>
      </c>
      <c r="AY42" s="12"/>
    </row>
    <row r="43" spans="1:51" s="6" customFormat="1" ht="15" x14ac:dyDescent="0.25">
      <c r="A43" s="6">
        <v>10749530</v>
      </c>
      <c r="G43" s="38">
        <v>10160542</v>
      </c>
      <c r="H43" s="11">
        <v>42</v>
      </c>
      <c r="I43" s="11" t="s">
        <v>19</v>
      </c>
      <c r="J43" s="11" t="s">
        <v>26</v>
      </c>
      <c r="K43" s="11">
        <v>0</v>
      </c>
      <c r="L43" s="11" t="s">
        <v>260</v>
      </c>
      <c r="M43" s="11" t="s">
        <v>6</v>
      </c>
      <c r="N43" s="11" t="s">
        <v>89</v>
      </c>
      <c r="O43" s="11" t="s">
        <v>89</v>
      </c>
      <c r="P43" s="11">
        <v>3</v>
      </c>
      <c r="Q43" s="11" t="s">
        <v>82</v>
      </c>
      <c r="R43" s="11" t="s">
        <v>18</v>
      </c>
      <c r="S43" s="11" t="s">
        <v>97</v>
      </c>
      <c r="T43" s="12" t="s">
        <v>127</v>
      </c>
      <c r="U43" s="12" t="str">
        <f>IFERROR(VLOOKUP(T43,Library!N:O,2,FALSE)," ")</f>
        <v>Egalitarian</v>
      </c>
      <c r="V43" s="12" t="str">
        <f>VLOOKUP(T43,Library!$N:$S,3,FALSE)</f>
        <v>WEC</v>
      </c>
      <c r="W43" s="12" t="str">
        <f>VLOOKUP(T43,Library!$N:$S,5,FALSE)</f>
        <v>SBU</v>
      </c>
      <c r="X43" s="12" t="str">
        <f>VLOOKUP(T43,Library!$N:$S,6,FALSE)</f>
        <v>Positive</v>
      </c>
      <c r="Y43" s="12" t="s">
        <v>85</v>
      </c>
      <c r="Z43" s="12" t="str">
        <f>VLOOKUP(Y43,Library!$N:$S,2,FALSE)</f>
        <v>Egalitarian</v>
      </c>
      <c r="AA43" s="12" t="str">
        <f>VLOOKUP(Y43,Library!$N:$S,3,FALSE)</f>
        <v>United States</v>
      </c>
      <c r="AB43" s="12" t="str">
        <f>VLOOKUP(Y43,Library!$N:$S,5,FALSE)</f>
        <v>United States</v>
      </c>
      <c r="AC43" s="12" t="str">
        <f>VLOOKUP(Y43,Library!$N:$S,6,FALSE)</f>
        <v>Positive</v>
      </c>
      <c r="AD43" s="12" t="s">
        <v>82</v>
      </c>
      <c r="AE43" s="12">
        <v>54</v>
      </c>
      <c r="AF43" s="12" t="s">
        <v>90</v>
      </c>
      <c r="AG43" s="12" t="s">
        <v>106</v>
      </c>
      <c r="AH43" s="12" t="s">
        <v>106</v>
      </c>
      <c r="AI43" s="12" t="s">
        <v>86</v>
      </c>
      <c r="AJ43" s="12">
        <v>10</v>
      </c>
      <c r="AK43" s="14" t="s">
        <v>146</v>
      </c>
      <c r="AL43" s="15" t="s">
        <v>146</v>
      </c>
      <c r="AM43" s="16" t="s">
        <v>146</v>
      </c>
      <c r="AN43" s="14" t="s">
        <v>146</v>
      </c>
      <c r="AO43" s="14" t="s">
        <v>146</v>
      </c>
      <c r="AP43" s="14" t="s">
        <v>146</v>
      </c>
      <c r="AQ43" s="14" t="s">
        <v>146</v>
      </c>
      <c r="AR43" s="14" t="s">
        <v>146</v>
      </c>
      <c r="AS43" s="14" t="s">
        <v>146</v>
      </c>
      <c r="AT43" s="19" t="s">
        <v>146</v>
      </c>
      <c r="AU43" s="19" t="s">
        <v>146</v>
      </c>
      <c r="AV43" s="12">
        <v>4</v>
      </c>
      <c r="AW43" s="12" t="s">
        <v>21</v>
      </c>
      <c r="AX43" s="12" t="s">
        <v>43</v>
      </c>
      <c r="AY43" s="12"/>
    </row>
    <row r="44" spans="1:51" s="6" customFormat="1" ht="15" x14ac:dyDescent="0.25">
      <c r="A44" s="6">
        <v>10145711</v>
      </c>
      <c r="G44" s="38">
        <v>10171155</v>
      </c>
      <c r="H44" s="11">
        <v>43</v>
      </c>
      <c r="I44" s="11" t="s">
        <v>22</v>
      </c>
      <c r="J44" s="11" t="s">
        <v>26</v>
      </c>
      <c r="K44" s="13">
        <v>0</v>
      </c>
      <c r="L44" s="11" t="s">
        <v>260</v>
      </c>
      <c r="M44" s="11" t="s">
        <v>6</v>
      </c>
      <c r="N44" s="11" t="s">
        <v>89</v>
      </c>
      <c r="O44" s="11" t="s">
        <v>89</v>
      </c>
      <c r="P44" s="12">
        <v>3</v>
      </c>
      <c r="Q44" s="11" t="s">
        <v>82</v>
      </c>
      <c r="R44" s="11" t="s">
        <v>8</v>
      </c>
      <c r="S44" s="11" t="s">
        <v>78</v>
      </c>
      <c r="T44" s="12" t="s">
        <v>85</v>
      </c>
      <c r="U44" s="12" t="str">
        <f>IFERROR(VLOOKUP(T44,Library!N:O,2,FALSE)," ")</f>
        <v>Egalitarian</v>
      </c>
      <c r="V44" s="12" t="str">
        <f>VLOOKUP(T44,Library!$N:$S,3,FALSE)</f>
        <v>United States</v>
      </c>
      <c r="W44" s="12" t="str">
        <f>VLOOKUP(T44,Library!$N:$S,5,FALSE)</f>
        <v>United States</v>
      </c>
      <c r="X44" s="12" t="str">
        <f>VLOOKUP(T44,Library!$N:$S,6,FALSE)</f>
        <v>Positive</v>
      </c>
      <c r="Y44" s="12" t="s">
        <v>104</v>
      </c>
      <c r="Z44" s="12" t="str">
        <f>VLOOKUP(Y44,Library!$N:$S,2,FALSE)</f>
        <v>Hierarquical</v>
      </c>
      <c r="AA44" s="12" t="str">
        <f>VLOOKUP(Y44,Library!$N:$S,3,FALSE)</f>
        <v>WEC</v>
      </c>
      <c r="AB44" s="12" t="str">
        <f>VLOOKUP(Y44,Library!$N:$S,5,FALSE)</f>
        <v>LBU</v>
      </c>
      <c r="AC44" s="12" t="str">
        <f>VLOOKUP(Y44,Library!$N:$S,6,FALSE)</f>
        <v>Neutral</v>
      </c>
      <c r="AD44" s="12" t="s">
        <v>83</v>
      </c>
      <c r="AE44" s="12">
        <v>42</v>
      </c>
      <c r="AF44" s="12" t="s">
        <v>90</v>
      </c>
      <c r="AG44" s="12" t="s">
        <v>53</v>
      </c>
      <c r="AH44" s="12" t="s">
        <v>106</v>
      </c>
      <c r="AI44" s="12" t="s">
        <v>101</v>
      </c>
      <c r="AJ44" s="12">
        <v>12</v>
      </c>
      <c r="AK44" s="14">
        <v>95</v>
      </c>
      <c r="AL44" s="15">
        <v>100</v>
      </c>
      <c r="AM44" s="16">
        <v>100</v>
      </c>
      <c r="AN44" s="14">
        <v>95</v>
      </c>
      <c r="AO44" s="14">
        <v>100</v>
      </c>
      <c r="AP44" s="14">
        <v>0</v>
      </c>
      <c r="AQ44" s="14">
        <v>95</v>
      </c>
      <c r="AR44" s="14">
        <v>105</v>
      </c>
      <c r="AS44" s="14">
        <v>100</v>
      </c>
      <c r="AT44" s="19">
        <v>117.91</v>
      </c>
      <c r="AU44" s="19">
        <v>117.27</v>
      </c>
      <c r="AV44" s="12">
        <v>4</v>
      </c>
      <c r="AW44" s="12" t="s">
        <v>16</v>
      </c>
      <c r="AX44" s="12" t="s">
        <v>45</v>
      </c>
      <c r="AY44" s="12"/>
    </row>
    <row r="45" spans="1:51" s="6" customFormat="1" ht="15" x14ac:dyDescent="0.25">
      <c r="A45" s="6">
        <v>10034683</v>
      </c>
      <c r="G45" s="38">
        <v>10361508</v>
      </c>
      <c r="H45" s="11">
        <v>44</v>
      </c>
      <c r="I45" s="11" t="s">
        <v>19</v>
      </c>
      <c r="J45" s="11" t="s">
        <v>26</v>
      </c>
      <c r="K45" s="11">
        <v>0</v>
      </c>
      <c r="L45" s="11" t="s">
        <v>260</v>
      </c>
      <c r="M45" s="11" t="s">
        <v>6</v>
      </c>
      <c r="N45" s="11" t="s">
        <v>16</v>
      </c>
      <c r="O45" s="11" t="s">
        <v>45</v>
      </c>
      <c r="P45" s="12">
        <v>3</v>
      </c>
      <c r="Q45" s="11" t="s">
        <v>83</v>
      </c>
      <c r="R45" s="11" t="s">
        <v>18</v>
      </c>
      <c r="S45" s="11" t="s">
        <v>97</v>
      </c>
      <c r="T45" s="12" t="s">
        <v>85</v>
      </c>
      <c r="U45" s="12" t="str">
        <f>IFERROR(VLOOKUP(T45,Library!N:O,2,FALSE)," ")</f>
        <v>Egalitarian</v>
      </c>
      <c r="V45" s="12" t="str">
        <f>VLOOKUP(T45,Library!$N:$S,3,FALSE)</f>
        <v>United States</v>
      </c>
      <c r="W45" s="12" t="str">
        <f>VLOOKUP(T45,Library!$N:$S,5,FALSE)</f>
        <v>United States</v>
      </c>
      <c r="X45" s="12" t="str">
        <f>VLOOKUP(T45,Library!$N:$S,6,FALSE)</f>
        <v>Positive</v>
      </c>
      <c r="Y45" s="12" t="s">
        <v>92</v>
      </c>
      <c r="Z45" s="12" t="str">
        <f>VLOOKUP(Y45,Library!$N:$S,2,FALSE)</f>
        <v>Hierarquical</v>
      </c>
      <c r="AA45" s="12" t="str">
        <f>VLOOKUP(Y45,Library!$N:$S,3,FALSE)</f>
        <v>JAPAC</v>
      </c>
      <c r="AB45" s="12" t="str">
        <f>VLOOKUP(Y45,Library!$N:$S,5,FALSE)</f>
        <v>SBU</v>
      </c>
      <c r="AC45" s="12" t="str">
        <f>VLOOKUP(Y45,Library!$N:$S,6,FALSE)</f>
        <v>Positive</v>
      </c>
      <c r="AD45" s="12" t="s">
        <v>83</v>
      </c>
      <c r="AE45" s="12">
        <v>43</v>
      </c>
      <c r="AF45" s="12" t="s">
        <v>54</v>
      </c>
      <c r="AG45" s="12" t="s">
        <v>53</v>
      </c>
      <c r="AH45" s="12" t="s">
        <v>106</v>
      </c>
      <c r="AI45" s="12" t="s">
        <v>112</v>
      </c>
      <c r="AJ45" s="12">
        <v>10</v>
      </c>
      <c r="AK45" s="14">
        <v>100</v>
      </c>
      <c r="AL45" s="15">
        <v>133.33333333333331</v>
      </c>
      <c r="AM45" s="16">
        <v>108.33333333333334</v>
      </c>
      <c r="AN45" s="14">
        <v>90</v>
      </c>
      <c r="AO45" s="14">
        <v>110</v>
      </c>
      <c r="AP45" s="14">
        <v>110</v>
      </c>
      <c r="AQ45" s="14">
        <v>95</v>
      </c>
      <c r="AR45" s="14">
        <v>100</v>
      </c>
      <c r="AS45" s="14">
        <v>110</v>
      </c>
      <c r="AT45" s="19">
        <v>109.72</v>
      </c>
      <c r="AU45" s="19">
        <v>107.97</v>
      </c>
      <c r="AV45" s="12">
        <v>3</v>
      </c>
      <c r="AW45" s="12" t="s">
        <v>16</v>
      </c>
      <c r="AX45" s="12" t="s">
        <v>45</v>
      </c>
      <c r="AY45" s="12"/>
    </row>
    <row r="46" spans="1:51" s="6" customFormat="1" ht="15" x14ac:dyDescent="0.25">
      <c r="A46" s="6">
        <v>10003663</v>
      </c>
      <c r="G46" s="38">
        <v>10366049</v>
      </c>
      <c r="H46" s="11">
        <v>45</v>
      </c>
      <c r="I46" s="11" t="s">
        <v>19</v>
      </c>
      <c r="J46" s="11" t="s">
        <v>26</v>
      </c>
      <c r="K46" s="13">
        <v>0</v>
      </c>
      <c r="L46" s="11" t="s">
        <v>260</v>
      </c>
      <c r="M46" s="11" t="s">
        <v>6</v>
      </c>
      <c r="N46" s="11" t="s">
        <v>16</v>
      </c>
      <c r="O46" s="11" t="s">
        <v>45</v>
      </c>
      <c r="P46" s="12">
        <v>3</v>
      </c>
      <c r="Q46" s="11" t="s">
        <v>82</v>
      </c>
      <c r="R46" s="11" t="s">
        <v>18</v>
      </c>
      <c r="S46" s="11" t="s">
        <v>97</v>
      </c>
      <c r="T46" s="12" t="s">
        <v>92</v>
      </c>
      <c r="U46" s="12" t="str">
        <f>IFERROR(VLOOKUP(T46,Library!N:O,2,FALSE)," ")</f>
        <v>Hierarquical</v>
      </c>
      <c r="V46" s="12" t="str">
        <f>VLOOKUP(T46,Library!$N:$S,3,FALSE)</f>
        <v>JAPAC</v>
      </c>
      <c r="W46" s="12" t="str">
        <f>VLOOKUP(T46,Library!$N:$S,5,FALSE)</f>
        <v>SBU</v>
      </c>
      <c r="X46" s="12" t="str">
        <f>VLOOKUP(T46,Library!$N:$S,6,FALSE)</f>
        <v>Positive</v>
      </c>
      <c r="Y46" s="12" t="s">
        <v>130</v>
      </c>
      <c r="Z46" s="12" t="str">
        <f>VLOOKUP(Y46,Library!$N:$S,2,FALSE)</f>
        <v>Hierarquical</v>
      </c>
      <c r="AA46" s="12" t="str">
        <f>VLOOKUP(Y46,Library!$N:$S,3,FALSE)</f>
        <v>JAPAC</v>
      </c>
      <c r="AB46" s="12" t="str">
        <f>VLOOKUP(Y46,Library!$N:$S,5,FALSE)</f>
        <v>LBU</v>
      </c>
      <c r="AC46" s="12" t="str">
        <f>VLOOKUP(Y46,Library!$N:$S,6,FALSE)</f>
        <v>Positive</v>
      </c>
      <c r="AD46" s="12" t="s">
        <v>82</v>
      </c>
      <c r="AE46" s="12">
        <v>44</v>
      </c>
      <c r="AF46" s="12" t="s">
        <v>90</v>
      </c>
      <c r="AG46" s="12" t="s">
        <v>53</v>
      </c>
      <c r="AH46" s="12" t="s">
        <v>132</v>
      </c>
      <c r="AI46" s="12" t="s">
        <v>86</v>
      </c>
      <c r="AJ46" s="12">
        <v>8</v>
      </c>
      <c r="AK46" s="14" t="s">
        <v>146</v>
      </c>
      <c r="AL46" s="15" t="s">
        <v>146</v>
      </c>
      <c r="AM46" s="16" t="s">
        <v>146</v>
      </c>
      <c r="AN46" s="14" t="s">
        <v>146</v>
      </c>
      <c r="AO46" s="14" t="s">
        <v>146</v>
      </c>
      <c r="AP46" s="14" t="s">
        <v>146</v>
      </c>
      <c r="AQ46" s="14" t="s">
        <v>146</v>
      </c>
      <c r="AR46" s="14" t="s">
        <v>146</v>
      </c>
      <c r="AS46" s="14" t="s">
        <v>146</v>
      </c>
      <c r="AT46" s="19" t="s">
        <v>146</v>
      </c>
      <c r="AU46" s="19" t="s">
        <v>146</v>
      </c>
      <c r="AV46" s="12">
        <v>3</v>
      </c>
      <c r="AW46" s="12" t="s">
        <v>16</v>
      </c>
      <c r="AX46" s="12" t="s">
        <v>45</v>
      </c>
      <c r="AY46" s="12"/>
    </row>
    <row r="47" spans="1:51" s="6" customFormat="1" ht="15" x14ac:dyDescent="0.25">
      <c r="A47" s="6">
        <v>10709070</v>
      </c>
      <c r="G47" s="38">
        <v>10370758</v>
      </c>
      <c r="H47" s="11">
        <v>46</v>
      </c>
      <c r="I47" s="11" t="s">
        <v>27</v>
      </c>
      <c r="J47" s="11" t="s">
        <v>26</v>
      </c>
      <c r="K47" s="11">
        <v>0</v>
      </c>
      <c r="L47" s="11" t="s">
        <v>260</v>
      </c>
      <c r="M47" s="11" t="s">
        <v>6</v>
      </c>
      <c r="N47" s="11" t="s">
        <v>7</v>
      </c>
      <c r="O47" s="11" t="s">
        <v>44</v>
      </c>
      <c r="P47" s="12">
        <v>3</v>
      </c>
      <c r="Q47" s="11" t="s">
        <v>82</v>
      </c>
      <c r="R47" s="11" t="s">
        <v>25</v>
      </c>
      <c r="S47" s="11" t="s">
        <v>98</v>
      </c>
      <c r="T47" s="12" t="s">
        <v>93</v>
      </c>
      <c r="U47" s="12" t="str">
        <f>IFERROR(VLOOKUP(T47,Library!N:O,2,FALSE)," ")</f>
        <v>Egalitarian</v>
      </c>
      <c r="V47" s="12" t="str">
        <f>VLOOKUP(T47,Library!$N:$S,3,FALSE)</f>
        <v>JAPAC</v>
      </c>
      <c r="W47" s="12" t="str">
        <f>VLOOKUP(T47,Library!$N:$S,5,FALSE)</f>
        <v>LBU</v>
      </c>
      <c r="X47" s="12" t="str">
        <f>VLOOKUP(T47,Library!$N:$S,6,FALSE)</f>
        <v>Neutral</v>
      </c>
      <c r="Y47" s="12" t="s">
        <v>85</v>
      </c>
      <c r="Z47" s="12" t="str">
        <f>VLOOKUP(Y47,Library!$N:$S,2,FALSE)</f>
        <v>Egalitarian</v>
      </c>
      <c r="AA47" s="12" t="str">
        <f>VLOOKUP(Y47,Library!$N:$S,3,FALSE)</f>
        <v>United States</v>
      </c>
      <c r="AB47" s="12" t="str">
        <f>VLOOKUP(Y47,Library!$N:$S,5,FALSE)</f>
        <v>United States</v>
      </c>
      <c r="AC47" s="12" t="str">
        <f>VLOOKUP(Y47,Library!$N:$S,6,FALSE)</f>
        <v>Positive</v>
      </c>
      <c r="AD47" s="12" t="s">
        <v>83</v>
      </c>
      <c r="AE47" s="12">
        <v>51</v>
      </c>
      <c r="AF47" s="12" t="s">
        <v>54</v>
      </c>
      <c r="AG47" s="12" t="s">
        <v>94</v>
      </c>
      <c r="AH47" s="12" t="s">
        <v>106</v>
      </c>
      <c r="AI47" s="12" t="s">
        <v>86</v>
      </c>
      <c r="AJ47" s="12">
        <v>8</v>
      </c>
      <c r="AK47" s="14" t="s">
        <v>146</v>
      </c>
      <c r="AL47" s="15" t="s">
        <v>146</v>
      </c>
      <c r="AM47" s="16" t="s">
        <v>146</v>
      </c>
      <c r="AN47" s="14" t="s">
        <v>146</v>
      </c>
      <c r="AO47" s="14" t="s">
        <v>146</v>
      </c>
      <c r="AP47" s="14" t="s">
        <v>146</v>
      </c>
      <c r="AQ47" s="14" t="s">
        <v>146</v>
      </c>
      <c r="AR47" s="14" t="s">
        <v>146</v>
      </c>
      <c r="AS47" s="14" t="s">
        <v>146</v>
      </c>
      <c r="AT47" s="19" t="s">
        <v>146</v>
      </c>
      <c r="AU47" s="19" t="s">
        <v>146</v>
      </c>
      <c r="AV47" s="12">
        <v>3</v>
      </c>
      <c r="AW47" s="12" t="s">
        <v>7</v>
      </c>
      <c r="AX47" s="12" t="s">
        <v>44</v>
      </c>
      <c r="AY47" s="12"/>
    </row>
    <row r="48" spans="1:51" s="6" customFormat="1" ht="15" x14ac:dyDescent="0.25">
      <c r="A48" s="6">
        <v>10749509</v>
      </c>
      <c r="G48" s="38">
        <v>10382391</v>
      </c>
      <c r="H48" s="11">
        <v>47</v>
      </c>
      <c r="I48" s="11" t="s">
        <v>10</v>
      </c>
      <c r="J48" s="11" t="s">
        <v>26</v>
      </c>
      <c r="K48" s="13">
        <v>0</v>
      </c>
      <c r="L48" s="11" t="s">
        <v>260</v>
      </c>
      <c r="M48" s="11" t="s">
        <v>6</v>
      </c>
      <c r="N48" s="11" t="s">
        <v>16</v>
      </c>
      <c r="O48" s="11" t="s">
        <v>45</v>
      </c>
      <c r="P48" s="12">
        <v>3</v>
      </c>
      <c r="Q48" s="11" t="s">
        <v>82</v>
      </c>
      <c r="R48" s="11" t="s">
        <v>12</v>
      </c>
      <c r="S48" s="11" t="s">
        <v>77</v>
      </c>
      <c r="T48" s="12" t="s">
        <v>117</v>
      </c>
      <c r="U48" s="12" t="str">
        <f>IFERROR(VLOOKUP(T48,Library!N:O,2,FALSE)," ")</f>
        <v>Top-Down</v>
      </c>
      <c r="V48" s="12" t="str">
        <f>VLOOKUP(T48,Library!$N:$S,3,FALSE)</f>
        <v>WEC</v>
      </c>
      <c r="W48" s="12" t="str">
        <f>VLOOKUP(T48,Library!$N:$S,5,FALSE)</f>
        <v>LBU</v>
      </c>
      <c r="X48" s="12" t="str">
        <f>VLOOKUP(T48,Library!$N:$S,6,FALSE)</f>
        <v>Negative</v>
      </c>
      <c r="Y48" s="12" t="s">
        <v>85</v>
      </c>
      <c r="Z48" s="12" t="str">
        <f>VLOOKUP(Y48,Library!$N:$S,2,FALSE)</f>
        <v>Egalitarian</v>
      </c>
      <c r="AA48" s="12" t="str">
        <f>VLOOKUP(Y48,Library!$N:$S,3,FALSE)</f>
        <v>United States</v>
      </c>
      <c r="AB48" s="12" t="str">
        <f>VLOOKUP(Y48,Library!$N:$S,5,FALSE)</f>
        <v>United States</v>
      </c>
      <c r="AC48" s="12" t="str">
        <f>VLOOKUP(Y48,Library!$N:$S,6,FALSE)</f>
        <v>Positive</v>
      </c>
      <c r="AD48" s="12" t="s">
        <v>82</v>
      </c>
      <c r="AE48" s="12">
        <v>50</v>
      </c>
      <c r="AF48" s="12" t="s">
        <v>90</v>
      </c>
      <c r="AG48" s="12" t="s">
        <v>53</v>
      </c>
      <c r="AH48" s="12" t="s">
        <v>106</v>
      </c>
      <c r="AI48" s="12" t="s">
        <v>86</v>
      </c>
      <c r="AJ48" s="12">
        <v>8</v>
      </c>
      <c r="AK48" s="14" t="s">
        <v>146</v>
      </c>
      <c r="AL48" s="15" t="s">
        <v>146</v>
      </c>
      <c r="AM48" s="16">
        <v>100</v>
      </c>
      <c r="AN48" s="14" t="s">
        <v>146</v>
      </c>
      <c r="AO48" s="14" t="s">
        <v>146</v>
      </c>
      <c r="AP48" s="14">
        <v>100</v>
      </c>
      <c r="AQ48" s="14" t="s">
        <v>146</v>
      </c>
      <c r="AR48" s="14" t="s">
        <v>146</v>
      </c>
      <c r="AS48" s="14">
        <v>100</v>
      </c>
      <c r="AT48" s="19" t="s">
        <v>146</v>
      </c>
      <c r="AU48" s="19" t="s">
        <v>146</v>
      </c>
      <c r="AV48" s="12">
        <v>4</v>
      </c>
      <c r="AW48" s="12" t="s">
        <v>16</v>
      </c>
      <c r="AX48" s="12" t="s">
        <v>45</v>
      </c>
      <c r="AY48" s="12"/>
    </row>
    <row r="49" spans="1:51" s="6" customFormat="1" ht="15" x14ac:dyDescent="0.25">
      <c r="A49" s="6">
        <v>10270021</v>
      </c>
      <c r="G49" s="38">
        <v>10472765</v>
      </c>
      <c r="H49" s="11">
        <v>48</v>
      </c>
      <c r="I49" s="11" t="s">
        <v>19</v>
      </c>
      <c r="J49" s="11" t="s">
        <v>26</v>
      </c>
      <c r="K49" s="11">
        <v>0</v>
      </c>
      <c r="L49" s="11" t="s">
        <v>260</v>
      </c>
      <c r="M49" s="11" t="s">
        <v>6</v>
      </c>
      <c r="N49" s="11" t="s">
        <v>7</v>
      </c>
      <c r="O49" s="11" t="s">
        <v>44</v>
      </c>
      <c r="P49" s="12">
        <v>3</v>
      </c>
      <c r="Q49" s="11" t="s">
        <v>83</v>
      </c>
      <c r="R49" s="11" t="s">
        <v>18</v>
      </c>
      <c r="S49" s="11" t="s">
        <v>97</v>
      </c>
      <c r="T49" s="12" t="s">
        <v>92</v>
      </c>
      <c r="U49" s="12" t="str">
        <f>IFERROR(VLOOKUP(T49,Library!N:O,2,FALSE)," ")</f>
        <v>Hierarquical</v>
      </c>
      <c r="V49" s="12" t="str">
        <f>VLOOKUP(T49,Library!$N:$S,3,FALSE)</f>
        <v>JAPAC</v>
      </c>
      <c r="W49" s="12" t="str">
        <f>VLOOKUP(T49,Library!$N:$S,5,FALSE)</f>
        <v>SBU</v>
      </c>
      <c r="X49" s="12" t="str">
        <f>VLOOKUP(T49,Library!$N:$S,6,FALSE)</f>
        <v>Positive</v>
      </c>
      <c r="Y49" s="12" t="s">
        <v>85</v>
      </c>
      <c r="Z49" s="12" t="str">
        <f>VLOOKUP(Y49,Library!$N:$S,2,FALSE)</f>
        <v>Egalitarian</v>
      </c>
      <c r="AA49" s="12" t="str">
        <f>VLOOKUP(Y49,Library!$N:$S,3,FALSE)</f>
        <v>United States</v>
      </c>
      <c r="AB49" s="12" t="str">
        <f>VLOOKUP(Y49,Library!$N:$S,5,FALSE)</f>
        <v>United States</v>
      </c>
      <c r="AC49" s="12" t="str">
        <f>VLOOKUP(Y49,Library!$N:$S,6,FALSE)</f>
        <v>Positive</v>
      </c>
      <c r="AD49" s="12" t="s">
        <v>83</v>
      </c>
      <c r="AE49" s="12">
        <v>51</v>
      </c>
      <c r="AF49" s="12" t="s">
        <v>54</v>
      </c>
      <c r="AG49" s="12" t="s">
        <v>106</v>
      </c>
      <c r="AH49" s="12" t="s">
        <v>106</v>
      </c>
      <c r="AI49" s="12" t="s">
        <v>99</v>
      </c>
      <c r="AJ49" s="12">
        <v>7</v>
      </c>
      <c r="AK49" s="14" t="s">
        <v>146</v>
      </c>
      <c r="AL49" s="15" t="s">
        <v>146</v>
      </c>
      <c r="AM49" s="16">
        <v>88.8888888888889</v>
      </c>
      <c r="AN49" s="14" t="s">
        <v>146</v>
      </c>
      <c r="AO49" s="14" t="s">
        <v>146</v>
      </c>
      <c r="AP49" s="14">
        <v>100</v>
      </c>
      <c r="AQ49" s="14" t="s">
        <v>146</v>
      </c>
      <c r="AR49" s="14" t="s">
        <v>146</v>
      </c>
      <c r="AS49" s="14">
        <v>90</v>
      </c>
      <c r="AT49" s="19" t="s">
        <v>146</v>
      </c>
      <c r="AU49" s="19" t="s">
        <v>146</v>
      </c>
      <c r="AV49" s="12">
        <v>3</v>
      </c>
      <c r="AW49" s="12" t="s">
        <v>21</v>
      </c>
      <c r="AX49" s="12" t="s">
        <v>43</v>
      </c>
      <c r="AY49" s="12"/>
    </row>
    <row r="50" spans="1:51" s="6" customFormat="1" ht="15" x14ac:dyDescent="0.25">
      <c r="A50" s="6">
        <v>10152470</v>
      </c>
      <c r="G50" s="38">
        <v>10536157</v>
      </c>
      <c r="H50" s="11">
        <v>49</v>
      </c>
      <c r="I50" s="11" t="s">
        <v>19</v>
      </c>
      <c r="J50" s="11" t="s">
        <v>26</v>
      </c>
      <c r="K50" s="13">
        <v>0</v>
      </c>
      <c r="L50" s="11" t="s">
        <v>260</v>
      </c>
      <c r="M50" s="11" t="s">
        <v>6</v>
      </c>
      <c r="N50" s="11" t="s">
        <v>21</v>
      </c>
      <c r="O50" s="11" t="s">
        <v>43</v>
      </c>
      <c r="P50" s="12">
        <v>3</v>
      </c>
      <c r="Q50" s="11" t="s">
        <v>82</v>
      </c>
      <c r="R50" s="11" t="s">
        <v>8</v>
      </c>
      <c r="S50" s="11" t="s">
        <v>78</v>
      </c>
      <c r="T50" s="12" t="s">
        <v>104</v>
      </c>
      <c r="U50" s="12" t="str">
        <f>IFERROR(VLOOKUP(T50,Library!N:O,2,FALSE)," ")</f>
        <v>Hierarquical</v>
      </c>
      <c r="V50" s="12" t="str">
        <f>VLOOKUP(T50,Library!$N:$S,3,FALSE)</f>
        <v>WEC</v>
      </c>
      <c r="W50" s="12" t="str">
        <f>VLOOKUP(T50,Library!$N:$S,5,FALSE)</f>
        <v>LBU</v>
      </c>
      <c r="X50" s="12" t="str">
        <f>VLOOKUP(T50,Library!$N:$S,6,FALSE)</f>
        <v>Neutral</v>
      </c>
      <c r="Y50" s="12" t="s">
        <v>119</v>
      </c>
      <c r="Z50" s="12" t="str">
        <f>VLOOKUP(Y50,Library!$N:$S,2,FALSE)</f>
        <v>Hierarquical</v>
      </c>
      <c r="AA50" s="12" t="str">
        <f>VLOOKUP(Y50,Library!$N:$S,3,FALSE)</f>
        <v>EEMEA</v>
      </c>
      <c r="AB50" s="12" t="str">
        <f>VLOOKUP(Y50,Library!$N:$S,5,FALSE)</f>
        <v>LBU</v>
      </c>
      <c r="AC50" s="12" t="str">
        <f>VLOOKUP(Y50,Library!$N:$S,6,FALSE)</f>
        <v>Negative</v>
      </c>
      <c r="AD50" s="12" t="s">
        <v>83</v>
      </c>
      <c r="AE50" s="12">
        <v>38</v>
      </c>
      <c r="AF50" s="12" t="s">
        <v>54</v>
      </c>
      <c r="AG50" s="12" t="s">
        <v>106</v>
      </c>
      <c r="AH50" s="12" t="s">
        <v>106</v>
      </c>
      <c r="AI50" s="12" t="s">
        <v>133</v>
      </c>
      <c r="AJ50" s="12">
        <v>8</v>
      </c>
      <c r="AK50" s="14">
        <v>115</v>
      </c>
      <c r="AL50" s="15">
        <v>105</v>
      </c>
      <c r="AM50" s="16">
        <v>140</v>
      </c>
      <c r="AN50" s="14">
        <v>105</v>
      </c>
      <c r="AO50" s="14">
        <v>108</v>
      </c>
      <c r="AP50" s="14">
        <v>125</v>
      </c>
      <c r="AQ50" s="14">
        <v>105</v>
      </c>
      <c r="AR50" s="14">
        <v>105</v>
      </c>
      <c r="AS50" s="14">
        <v>125</v>
      </c>
      <c r="AT50" s="19">
        <v>97.79</v>
      </c>
      <c r="AU50" s="19">
        <v>95.29</v>
      </c>
      <c r="AV50" s="12">
        <v>3</v>
      </c>
      <c r="AW50" s="12" t="s">
        <v>21</v>
      </c>
      <c r="AX50" s="12" t="s">
        <v>43</v>
      </c>
      <c r="AY50" s="12"/>
    </row>
    <row r="51" spans="1:51" s="6" customFormat="1" ht="15" x14ac:dyDescent="0.25">
      <c r="A51" s="6">
        <v>10021428</v>
      </c>
      <c r="G51" s="38">
        <v>10639568</v>
      </c>
      <c r="H51" s="11">
        <v>50</v>
      </c>
      <c r="I51" s="11" t="s">
        <v>19</v>
      </c>
      <c r="J51" s="11" t="s">
        <v>26</v>
      </c>
      <c r="K51" s="11">
        <v>0</v>
      </c>
      <c r="L51" s="11" t="s">
        <v>260</v>
      </c>
      <c r="M51" s="11" t="s">
        <v>6</v>
      </c>
      <c r="N51" s="11" t="s">
        <v>7</v>
      </c>
      <c r="O51" s="11" t="s">
        <v>44</v>
      </c>
      <c r="P51" s="12">
        <v>2</v>
      </c>
      <c r="Q51" s="11" t="s">
        <v>82</v>
      </c>
      <c r="R51" s="11" t="s">
        <v>18</v>
      </c>
      <c r="S51" s="11" t="s">
        <v>97</v>
      </c>
      <c r="T51" s="12" t="s">
        <v>134</v>
      </c>
      <c r="U51" s="12" t="str">
        <f>IFERROR(VLOOKUP(T51,Library!N:O,2,FALSE)," ")</f>
        <v>Hierarquical</v>
      </c>
      <c r="V51" s="12" t="str">
        <f>VLOOKUP(T51,Library!$N:$S,3,FALSE)</f>
        <v>LATAM</v>
      </c>
      <c r="W51" s="12" t="str">
        <f>VLOOKUP(T51,Library!$N:$S,5,FALSE)</f>
        <v>LBU</v>
      </c>
      <c r="X51" s="12" t="str">
        <f>VLOOKUP(T51,Library!$N:$S,6,FALSE)</f>
        <v>Neutral</v>
      </c>
      <c r="Y51" s="12" t="s">
        <v>85</v>
      </c>
      <c r="Z51" s="12" t="str">
        <f>VLOOKUP(Y51,Library!$N:$S,2,FALSE)</f>
        <v>Egalitarian</v>
      </c>
      <c r="AA51" s="12" t="str">
        <f>VLOOKUP(Y51,Library!$N:$S,3,FALSE)</f>
        <v>United States</v>
      </c>
      <c r="AB51" s="12" t="str">
        <f>VLOOKUP(Y51,Library!$N:$S,5,FALSE)</f>
        <v>United States</v>
      </c>
      <c r="AC51" s="12" t="str">
        <f>VLOOKUP(Y51,Library!$N:$S,6,FALSE)</f>
        <v>Positive</v>
      </c>
      <c r="AD51" s="12" t="s">
        <v>82</v>
      </c>
      <c r="AE51" s="12">
        <v>50</v>
      </c>
      <c r="AF51" s="12" t="s">
        <v>90</v>
      </c>
      <c r="AG51" s="12" t="s">
        <v>53</v>
      </c>
      <c r="AH51" s="12" t="s">
        <v>106</v>
      </c>
      <c r="AI51" s="12" t="s">
        <v>135</v>
      </c>
      <c r="AJ51" s="12">
        <v>4</v>
      </c>
      <c r="AK51" s="14" t="s">
        <v>146</v>
      </c>
      <c r="AL51" s="15" t="s">
        <v>146</v>
      </c>
      <c r="AM51" s="16" t="s">
        <v>146</v>
      </c>
      <c r="AN51" s="14" t="s">
        <v>146</v>
      </c>
      <c r="AO51" s="14" t="s">
        <v>146</v>
      </c>
      <c r="AP51" s="14" t="s">
        <v>146</v>
      </c>
      <c r="AQ51" s="14" t="s">
        <v>146</v>
      </c>
      <c r="AR51" s="14" t="s">
        <v>146</v>
      </c>
      <c r="AS51" s="14" t="s">
        <v>146</v>
      </c>
      <c r="AT51" s="19" t="s">
        <v>146</v>
      </c>
      <c r="AU51" s="19" t="s">
        <v>146</v>
      </c>
      <c r="AV51" s="12">
        <v>3</v>
      </c>
      <c r="AW51" s="12" t="s">
        <v>7</v>
      </c>
      <c r="AX51" s="12" t="s">
        <v>44</v>
      </c>
      <c r="AY51" s="12"/>
    </row>
    <row r="52" spans="1:51" s="6" customFormat="1" ht="15" x14ac:dyDescent="0.25">
      <c r="A52" s="6">
        <v>10220370</v>
      </c>
      <c r="G52" s="38">
        <v>10672766</v>
      </c>
      <c r="H52" s="11">
        <v>51</v>
      </c>
      <c r="I52" s="11" t="s">
        <v>19</v>
      </c>
      <c r="J52" s="11" t="s">
        <v>26</v>
      </c>
      <c r="K52" s="13">
        <v>0</v>
      </c>
      <c r="L52" s="11" t="s">
        <v>260</v>
      </c>
      <c r="M52" s="11" t="s">
        <v>6</v>
      </c>
      <c r="N52" s="11" t="s">
        <v>7</v>
      </c>
      <c r="O52" s="11" t="s">
        <v>44</v>
      </c>
      <c r="P52" s="12">
        <v>2</v>
      </c>
      <c r="Q52" s="11" t="s">
        <v>82</v>
      </c>
      <c r="R52" s="11" t="s">
        <v>18</v>
      </c>
      <c r="S52" s="11" t="s">
        <v>97</v>
      </c>
      <c r="T52" s="12" t="s">
        <v>136</v>
      </c>
      <c r="U52" s="12" t="str">
        <f>IFERROR(VLOOKUP(T52,Library!N:O,2,FALSE)," ")</f>
        <v>Consensual</v>
      </c>
      <c r="V52" s="12" t="str">
        <f>VLOOKUP(T52,Library!$N:$S,3,FALSE)</f>
        <v>EEMEA</v>
      </c>
      <c r="W52" s="12" t="str">
        <f>VLOOKUP(T52,Library!$N:$S,5,FALSE)</f>
        <v>MBU</v>
      </c>
      <c r="X52" s="12" t="str">
        <f>VLOOKUP(T52,Library!$N:$S,6,FALSE)</f>
        <v>Neutral</v>
      </c>
      <c r="Y52" s="12" t="s">
        <v>104</v>
      </c>
      <c r="Z52" s="12" t="str">
        <f>VLOOKUP(Y52,Library!$N:$S,2,FALSE)</f>
        <v>Hierarquical</v>
      </c>
      <c r="AA52" s="12" t="str">
        <f>VLOOKUP(Y52,Library!$N:$S,3,FALSE)</f>
        <v>WEC</v>
      </c>
      <c r="AB52" s="12" t="str">
        <f>VLOOKUP(Y52,Library!$N:$S,5,FALSE)</f>
        <v>LBU</v>
      </c>
      <c r="AC52" s="12" t="str">
        <f>VLOOKUP(Y52,Library!$N:$S,6,FALSE)</f>
        <v>Neutral</v>
      </c>
      <c r="AD52" s="12" t="s">
        <v>82</v>
      </c>
      <c r="AE52" s="12">
        <v>52</v>
      </c>
      <c r="AF52" s="12" t="s">
        <v>54</v>
      </c>
      <c r="AG52" s="12" t="s">
        <v>53</v>
      </c>
      <c r="AH52" s="12" t="s">
        <v>106</v>
      </c>
      <c r="AI52" s="12" t="s">
        <v>56</v>
      </c>
      <c r="AJ52" s="12">
        <v>3</v>
      </c>
      <c r="AK52" s="14" t="s">
        <v>146</v>
      </c>
      <c r="AL52" s="15" t="s">
        <v>146</v>
      </c>
      <c r="AM52" s="16" t="s">
        <v>146</v>
      </c>
      <c r="AN52" s="14" t="s">
        <v>146</v>
      </c>
      <c r="AO52" s="14" t="s">
        <v>146</v>
      </c>
      <c r="AP52" s="14" t="s">
        <v>146</v>
      </c>
      <c r="AQ52" s="14" t="s">
        <v>146</v>
      </c>
      <c r="AR52" s="14" t="s">
        <v>146</v>
      </c>
      <c r="AS52" s="14" t="s">
        <v>146</v>
      </c>
      <c r="AT52" s="19" t="s">
        <v>146</v>
      </c>
      <c r="AU52" s="19" t="s">
        <v>146</v>
      </c>
      <c r="AV52" s="12">
        <v>5</v>
      </c>
      <c r="AW52" s="12" t="s">
        <v>21</v>
      </c>
      <c r="AX52" s="12" t="s">
        <v>43</v>
      </c>
      <c r="AY52" s="12"/>
    </row>
    <row r="53" spans="1:51" s="6" customFormat="1" ht="15" x14ac:dyDescent="0.25">
      <c r="A53" s="6">
        <v>10184272</v>
      </c>
      <c r="G53" s="38">
        <v>10688859</v>
      </c>
      <c r="H53" s="11">
        <v>52</v>
      </c>
      <c r="I53" s="11" t="s">
        <v>22</v>
      </c>
      <c r="J53" s="11" t="s">
        <v>26</v>
      </c>
      <c r="K53" s="11">
        <v>0</v>
      </c>
      <c r="L53" s="11" t="s">
        <v>260</v>
      </c>
      <c r="M53" s="11" t="s">
        <v>6</v>
      </c>
      <c r="N53" s="11" t="s">
        <v>7</v>
      </c>
      <c r="O53" s="11" t="s">
        <v>44</v>
      </c>
      <c r="P53" s="12">
        <v>3</v>
      </c>
      <c r="Q53" s="11" t="s">
        <v>82</v>
      </c>
      <c r="R53" s="11" t="s">
        <v>25</v>
      </c>
      <c r="S53" s="11" t="s">
        <v>98</v>
      </c>
      <c r="T53" s="12" t="s">
        <v>85</v>
      </c>
      <c r="U53" s="12" t="str">
        <f>IFERROR(VLOOKUP(T53,Library!N:O,2,FALSE)," ")</f>
        <v>Egalitarian</v>
      </c>
      <c r="V53" s="12" t="str">
        <f>VLOOKUP(T53,Library!$N:$S,3,FALSE)</f>
        <v>United States</v>
      </c>
      <c r="W53" s="12" t="str">
        <f>VLOOKUP(T53,Library!$N:$S,5,FALSE)</f>
        <v>United States</v>
      </c>
      <c r="X53" s="12" t="str">
        <f>VLOOKUP(T53,Library!$N:$S,6,FALSE)</f>
        <v>Positive</v>
      </c>
      <c r="Y53" s="12" t="s">
        <v>81</v>
      </c>
      <c r="Z53" s="12" t="str">
        <f>VLOOKUP(Y53,Library!$N:$S,2,FALSE)</f>
        <v>Consensual</v>
      </c>
      <c r="AA53" s="12" t="str">
        <f>VLOOKUP(Y53,Library!$N:$S,3,FALSE)</f>
        <v>WEC</v>
      </c>
      <c r="AB53" s="12" t="str">
        <f>VLOOKUP(Y53,Library!$N:$S,5,FALSE)</f>
        <v>LBU</v>
      </c>
      <c r="AC53" s="12" t="str">
        <f>VLOOKUP(Y53,Library!$N:$S,6,FALSE)</f>
        <v>Positive</v>
      </c>
      <c r="AD53" s="12" t="s">
        <v>82</v>
      </c>
      <c r="AE53" s="12">
        <v>27</v>
      </c>
      <c r="AF53" s="12" t="s">
        <v>54</v>
      </c>
      <c r="AG53" s="12" t="s">
        <v>94</v>
      </c>
      <c r="AH53" s="12" t="s">
        <v>106</v>
      </c>
      <c r="AI53" s="12" t="s">
        <v>114</v>
      </c>
      <c r="AJ53" s="12">
        <v>2</v>
      </c>
      <c r="AK53" s="14" t="s">
        <v>146</v>
      </c>
      <c r="AL53" s="15" t="s">
        <v>146</v>
      </c>
      <c r="AM53" s="16" t="s">
        <v>146</v>
      </c>
      <c r="AN53" s="14" t="s">
        <v>146</v>
      </c>
      <c r="AO53" s="14" t="s">
        <v>146</v>
      </c>
      <c r="AP53" s="14" t="s">
        <v>146</v>
      </c>
      <c r="AQ53" s="14" t="s">
        <v>146</v>
      </c>
      <c r="AR53" s="14" t="s">
        <v>146</v>
      </c>
      <c r="AS53" s="14" t="s">
        <v>146</v>
      </c>
      <c r="AT53" s="19" t="s">
        <v>146</v>
      </c>
      <c r="AU53" s="19" t="s">
        <v>146</v>
      </c>
      <c r="AV53" s="12">
        <v>3</v>
      </c>
      <c r="AW53" s="12" t="s">
        <v>7</v>
      </c>
      <c r="AX53" s="12" t="s">
        <v>44</v>
      </c>
      <c r="AY53" s="12"/>
    </row>
    <row r="54" spans="1:51" s="6" customFormat="1" ht="15" x14ac:dyDescent="0.25">
      <c r="A54" s="6">
        <v>10143857</v>
      </c>
      <c r="G54" s="38">
        <v>10693849</v>
      </c>
      <c r="H54" s="11">
        <v>53</v>
      </c>
      <c r="I54" s="11" t="s">
        <v>22</v>
      </c>
      <c r="J54" s="11" t="s">
        <v>26</v>
      </c>
      <c r="K54" s="13">
        <v>0</v>
      </c>
      <c r="L54" s="11" t="s">
        <v>260</v>
      </c>
      <c r="M54" s="11" t="s">
        <v>6</v>
      </c>
      <c r="N54" s="11" t="s">
        <v>21</v>
      </c>
      <c r="O54" s="11" t="s">
        <v>43</v>
      </c>
      <c r="P54" s="12">
        <v>3</v>
      </c>
      <c r="Q54" s="11" t="s">
        <v>82</v>
      </c>
      <c r="R54" s="11" t="s">
        <v>25</v>
      </c>
      <c r="S54" s="11" t="s">
        <v>98</v>
      </c>
      <c r="T54" s="12" t="s">
        <v>85</v>
      </c>
      <c r="U54" s="12" t="str">
        <f>IFERROR(VLOOKUP(T54,Library!N:O,2,FALSE)," ")</f>
        <v>Egalitarian</v>
      </c>
      <c r="V54" s="12" t="str">
        <f>VLOOKUP(T54,Library!$N:$S,3,FALSE)</f>
        <v>United States</v>
      </c>
      <c r="W54" s="12" t="str">
        <f>VLOOKUP(T54,Library!$N:$S,5,FALSE)</f>
        <v>United States</v>
      </c>
      <c r="X54" s="12" t="str">
        <f>VLOOKUP(T54,Library!$N:$S,6,FALSE)</f>
        <v>Positive</v>
      </c>
      <c r="Y54" s="12" t="s">
        <v>117</v>
      </c>
      <c r="Z54" s="12" t="str">
        <f>VLOOKUP(Y54,Library!$N:$S,2,FALSE)</f>
        <v>Top-Down</v>
      </c>
      <c r="AA54" s="12" t="str">
        <f>VLOOKUP(Y54,Library!$N:$S,3,FALSE)</f>
        <v>WEC</v>
      </c>
      <c r="AB54" s="12" t="str">
        <f>VLOOKUP(Y54,Library!$N:$S,5,FALSE)</f>
        <v>LBU</v>
      </c>
      <c r="AC54" s="12" t="str">
        <f>VLOOKUP(Y54,Library!$N:$S,6,FALSE)</f>
        <v>Negative</v>
      </c>
      <c r="AD54" s="12" t="s">
        <v>82</v>
      </c>
      <c r="AE54" s="12">
        <v>28</v>
      </c>
      <c r="AF54" s="12" t="s">
        <v>54</v>
      </c>
      <c r="AG54" s="12" t="s">
        <v>94</v>
      </c>
      <c r="AH54" s="12" t="s">
        <v>106</v>
      </c>
      <c r="AI54" s="12" t="s">
        <v>56</v>
      </c>
      <c r="AJ54" s="12">
        <v>2</v>
      </c>
      <c r="AK54" s="14" t="s">
        <v>146</v>
      </c>
      <c r="AL54" s="15" t="s">
        <v>146</v>
      </c>
      <c r="AM54" s="16" t="s">
        <v>146</v>
      </c>
      <c r="AN54" s="14" t="s">
        <v>146</v>
      </c>
      <c r="AO54" s="14" t="s">
        <v>146</v>
      </c>
      <c r="AP54" s="14" t="s">
        <v>146</v>
      </c>
      <c r="AQ54" s="14" t="s">
        <v>146</v>
      </c>
      <c r="AR54" s="14" t="s">
        <v>146</v>
      </c>
      <c r="AS54" s="14" t="s">
        <v>146</v>
      </c>
      <c r="AT54" s="19" t="s">
        <v>146</v>
      </c>
      <c r="AU54" s="19" t="s">
        <v>146</v>
      </c>
      <c r="AV54" s="12">
        <v>3</v>
      </c>
      <c r="AW54" s="12" t="s">
        <v>7</v>
      </c>
      <c r="AX54" s="12" t="s">
        <v>44</v>
      </c>
      <c r="AY54" s="12"/>
    </row>
    <row r="55" spans="1:51" s="6" customFormat="1" ht="15" x14ac:dyDescent="0.25">
      <c r="A55" s="6">
        <v>10168781</v>
      </c>
      <c r="G55" s="38">
        <v>10739906</v>
      </c>
      <c r="H55" s="11">
        <v>54</v>
      </c>
      <c r="I55" s="11" t="s">
        <v>19</v>
      </c>
      <c r="J55" s="11" t="s">
        <v>26</v>
      </c>
      <c r="K55" s="11">
        <v>0</v>
      </c>
      <c r="L55" s="11" t="s">
        <v>260</v>
      </c>
      <c r="M55" s="11" t="s">
        <v>6</v>
      </c>
      <c r="N55" s="11" t="s">
        <v>89</v>
      </c>
      <c r="O55" s="11" t="s">
        <v>89</v>
      </c>
      <c r="P55" s="12">
        <v>3</v>
      </c>
      <c r="Q55" s="11" t="s">
        <v>82</v>
      </c>
      <c r="R55" s="11" t="s">
        <v>25</v>
      </c>
      <c r="S55" s="11" t="s">
        <v>98</v>
      </c>
      <c r="T55" s="12" t="s">
        <v>85</v>
      </c>
      <c r="U55" s="12" t="str">
        <f>IFERROR(VLOOKUP(T55,Library!N:O,2,FALSE)," ")</f>
        <v>Egalitarian</v>
      </c>
      <c r="V55" s="12" t="str">
        <f>VLOOKUP(T55,Library!$N:$S,3,FALSE)</f>
        <v>United States</v>
      </c>
      <c r="W55" s="12" t="str">
        <f>VLOOKUP(T55,Library!$N:$S,5,FALSE)</f>
        <v>United States</v>
      </c>
      <c r="X55" s="12" t="str">
        <f>VLOOKUP(T55,Library!$N:$S,6,FALSE)</f>
        <v>Positive</v>
      </c>
      <c r="Y55" s="12" t="s">
        <v>81</v>
      </c>
      <c r="Z55" s="12" t="str">
        <f>VLOOKUP(Y55,Library!$N:$S,2,FALSE)</f>
        <v>Consensual</v>
      </c>
      <c r="AA55" s="12" t="str">
        <f>VLOOKUP(Y55,Library!$N:$S,3,FALSE)</f>
        <v>WEC</v>
      </c>
      <c r="AB55" s="12" t="str">
        <f>VLOOKUP(Y55,Library!$N:$S,5,FALSE)</f>
        <v>LBU</v>
      </c>
      <c r="AC55" s="12" t="str">
        <f>VLOOKUP(Y55,Library!$N:$S,6,FALSE)</f>
        <v>Positive</v>
      </c>
      <c r="AD55" s="12" t="s">
        <v>82</v>
      </c>
      <c r="AE55" s="12">
        <v>28</v>
      </c>
      <c r="AF55" s="12" t="s">
        <v>90</v>
      </c>
      <c r="AG55" s="12" t="s">
        <v>94</v>
      </c>
      <c r="AH55" s="12" t="s">
        <v>106</v>
      </c>
      <c r="AI55" s="12" t="s">
        <v>114</v>
      </c>
      <c r="AJ55" s="12">
        <v>1</v>
      </c>
      <c r="AK55" s="14" t="s">
        <v>146</v>
      </c>
      <c r="AL55" s="15" t="s">
        <v>146</v>
      </c>
      <c r="AM55" s="16" t="s">
        <v>146</v>
      </c>
      <c r="AN55" s="14" t="s">
        <v>146</v>
      </c>
      <c r="AO55" s="14" t="s">
        <v>146</v>
      </c>
      <c r="AP55" s="14" t="s">
        <v>146</v>
      </c>
      <c r="AQ55" s="14" t="s">
        <v>146</v>
      </c>
      <c r="AR55" s="14" t="s">
        <v>146</v>
      </c>
      <c r="AS55" s="14" t="s">
        <v>146</v>
      </c>
      <c r="AT55" s="19" t="s">
        <v>146</v>
      </c>
      <c r="AU55" s="19" t="s">
        <v>146</v>
      </c>
      <c r="AV55" s="12">
        <v>3</v>
      </c>
      <c r="AW55" s="12" t="s">
        <v>7</v>
      </c>
      <c r="AX55" s="12" t="s">
        <v>44</v>
      </c>
      <c r="AY55" s="12"/>
    </row>
    <row r="56" spans="1:51" s="6" customFormat="1" ht="15" x14ac:dyDescent="0.25">
      <c r="A56" s="6">
        <v>10142290</v>
      </c>
      <c r="G56" s="38">
        <v>10006040</v>
      </c>
      <c r="H56" s="11">
        <v>55</v>
      </c>
      <c r="I56" s="11" t="s">
        <v>29</v>
      </c>
      <c r="J56" s="11" t="s">
        <v>28</v>
      </c>
      <c r="K56" s="11">
        <v>1</v>
      </c>
      <c r="L56" s="11" t="s">
        <v>259</v>
      </c>
      <c r="M56" s="11" t="s">
        <v>9</v>
      </c>
      <c r="N56" s="11" t="s">
        <v>16</v>
      </c>
      <c r="O56" s="11" t="s">
        <v>45</v>
      </c>
      <c r="P56" s="12">
        <v>4</v>
      </c>
      <c r="Q56" s="11" t="s">
        <v>82</v>
      </c>
      <c r="R56" s="11" t="s">
        <v>18</v>
      </c>
      <c r="S56" s="11" t="s">
        <v>97</v>
      </c>
      <c r="T56" s="12" t="s">
        <v>85</v>
      </c>
      <c r="U56" s="12" t="str">
        <f>IFERROR(VLOOKUP(T56,Library!N:O,2,FALSE)," ")</f>
        <v>Egalitarian</v>
      </c>
      <c r="V56" s="12" t="str">
        <f>VLOOKUP(T56,Library!$N:$S,3,FALSE)</f>
        <v>United States</v>
      </c>
      <c r="W56" s="12" t="str">
        <f>VLOOKUP(T56,Library!$N:$S,5,FALSE)</f>
        <v>United States</v>
      </c>
      <c r="X56" s="12" t="str">
        <f>VLOOKUP(T56,Library!$N:$S,6,FALSE)</f>
        <v>Positive</v>
      </c>
      <c r="Y56" s="12" t="s">
        <v>92</v>
      </c>
      <c r="Z56" s="12" t="str">
        <f>VLOOKUP(Y56,Library!$N:$S,2,FALSE)</f>
        <v>Hierarquical</v>
      </c>
      <c r="AA56" s="12" t="str">
        <f>VLOOKUP(Y56,Library!$N:$S,3,FALSE)</f>
        <v>JAPAC</v>
      </c>
      <c r="AB56" s="12" t="str">
        <f>VLOOKUP(Y56,Library!$N:$S,5,FALSE)</f>
        <v>SBU</v>
      </c>
      <c r="AC56" s="12" t="str">
        <f>VLOOKUP(Y56,Library!$N:$S,6,FALSE)</f>
        <v>Positive</v>
      </c>
      <c r="AD56" s="12" t="s">
        <v>82</v>
      </c>
      <c r="AE56" s="12">
        <v>47</v>
      </c>
      <c r="AF56" s="12" t="s">
        <v>90</v>
      </c>
      <c r="AG56" s="12" t="s">
        <v>94</v>
      </c>
      <c r="AH56" s="12" t="s">
        <v>106</v>
      </c>
      <c r="AI56" s="12" t="s">
        <v>112</v>
      </c>
      <c r="AJ56" s="12">
        <v>14</v>
      </c>
      <c r="AK56" s="14" t="s">
        <v>146</v>
      </c>
      <c r="AL56" s="15" t="s">
        <v>146</v>
      </c>
      <c r="AM56" s="16">
        <v>0</v>
      </c>
      <c r="AN56" s="14" t="s">
        <v>146</v>
      </c>
      <c r="AO56" s="14" t="s">
        <v>146</v>
      </c>
      <c r="AP56" s="14">
        <v>100</v>
      </c>
      <c r="AQ56" s="14" t="s">
        <v>146</v>
      </c>
      <c r="AR56" s="14" t="s">
        <v>146</v>
      </c>
      <c r="AS56" s="14">
        <v>0</v>
      </c>
      <c r="AT56" s="19" t="s">
        <v>146</v>
      </c>
      <c r="AU56" s="19" t="s">
        <v>146</v>
      </c>
      <c r="AV56" s="12">
        <v>3</v>
      </c>
      <c r="AW56" s="12" t="s">
        <v>16</v>
      </c>
      <c r="AX56" s="12" t="s">
        <v>45</v>
      </c>
      <c r="AY56" s="12"/>
    </row>
    <row r="57" spans="1:51" s="6" customFormat="1" ht="15" x14ac:dyDescent="0.25">
      <c r="A57" s="6">
        <v>10142619</v>
      </c>
      <c r="G57" s="38">
        <v>10149627</v>
      </c>
      <c r="H57" s="11">
        <v>56</v>
      </c>
      <c r="I57" s="11" t="s">
        <v>13</v>
      </c>
      <c r="J57" s="11" t="s">
        <v>28</v>
      </c>
      <c r="K57" s="13">
        <v>1</v>
      </c>
      <c r="L57" s="11" t="s">
        <v>259</v>
      </c>
      <c r="M57" s="11" t="s">
        <v>9</v>
      </c>
      <c r="N57" s="11" t="s">
        <v>7</v>
      </c>
      <c r="O57" s="11" t="s">
        <v>44</v>
      </c>
      <c r="P57" s="12">
        <v>3</v>
      </c>
      <c r="Q57" s="11" t="s">
        <v>82</v>
      </c>
      <c r="R57" s="11" t="s">
        <v>18</v>
      </c>
      <c r="S57" s="11" t="s">
        <v>97</v>
      </c>
      <c r="T57" s="12" t="s">
        <v>84</v>
      </c>
      <c r="U57" s="12" t="str">
        <f>IFERROR(VLOOKUP(T57,Library!N:O,2,FALSE)," ")</f>
        <v>Hierarquical</v>
      </c>
      <c r="V57" s="12" t="str">
        <f>VLOOKUP(T57,Library!$N:$S,3,FALSE)</f>
        <v>WEC</v>
      </c>
      <c r="W57" s="12" t="str">
        <f>VLOOKUP(T57,Library!$N:$S,5,FALSE)</f>
        <v>LBU</v>
      </c>
      <c r="X57" s="12" t="str">
        <f>VLOOKUP(T57,Library!$N:$S,6,FALSE)</f>
        <v>Neutral</v>
      </c>
      <c r="Y57" s="12" t="s">
        <v>126</v>
      </c>
      <c r="Z57" s="12" t="str">
        <f>VLOOKUP(Y57,Library!$N:$S,2,FALSE)</f>
        <v>Top-Down</v>
      </c>
      <c r="AA57" s="12" t="str">
        <f>VLOOKUP(Y57,Library!$N:$S,3,FALSE)</f>
        <v>LATAM</v>
      </c>
      <c r="AB57" s="12" t="str">
        <f>VLOOKUP(Y57,Library!$N:$S,5,FALSE)</f>
        <v>MBU</v>
      </c>
      <c r="AC57" s="12" t="str">
        <f>VLOOKUP(Y57,Library!$N:$S,6,FALSE)</f>
        <v>Positive</v>
      </c>
      <c r="AD57" s="12" t="s">
        <v>83</v>
      </c>
      <c r="AE57" s="12">
        <v>51</v>
      </c>
      <c r="AF57" s="12" t="s">
        <v>54</v>
      </c>
      <c r="AG57" s="12" t="s">
        <v>53</v>
      </c>
      <c r="AH57" s="12" t="s">
        <v>106</v>
      </c>
      <c r="AI57" s="12" t="s">
        <v>56</v>
      </c>
      <c r="AJ57" s="12">
        <v>26</v>
      </c>
      <c r="AK57" s="14" t="s">
        <v>146</v>
      </c>
      <c r="AL57" s="15">
        <v>99.999999999999986</v>
      </c>
      <c r="AM57" s="16">
        <v>0</v>
      </c>
      <c r="AN57" s="14" t="s">
        <v>146</v>
      </c>
      <c r="AO57" s="14">
        <v>100</v>
      </c>
      <c r="AP57" s="14">
        <v>100</v>
      </c>
      <c r="AQ57" s="14" t="s">
        <v>146</v>
      </c>
      <c r="AR57" s="14">
        <v>100</v>
      </c>
      <c r="AS57" s="14">
        <v>100</v>
      </c>
      <c r="AT57" s="19" t="s">
        <v>146</v>
      </c>
      <c r="AU57" s="19">
        <v>122.65</v>
      </c>
      <c r="AV57" s="12">
        <v>3</v>
      </c>
      <c r="AW57" s="12" t="s">
        <v>7</v>
      </c>
      <c r="AX57" s="12" t="s">
        <v>44</v>
      </c>
      <c r="AY57" s="12"/>
    </row>
    <row r="58" spans="1:51" s="6" customFormat="1" ht="15" x14ac:dyDescent="0.25">
      <c r="A58" s="6">
        <v>10487046</v>
      </c>
      <c r="G58" s="38">
        <v>10670401</v>
      </c>
      <c r="H58" s="11">
        <v>57</v>
      </c>
      <c r="I58" s="11" t="s">
        <v>10</v>
      </c>
      <c r="J58" s="11" t="s">
        <v>28</v>
      </c>
      <c r="K58" s="13">
        <v>1</v>
      </c>
      <c r="L58" s="11" t="s">
        <v>259</v>
      </c>
      <c r="M58" s="11" t="s">
        <v>9</v>
      </c>
      <c r="N58" s="11" t="s">
        <v>7</v>
      </c>
      <c r="O58" s="11" t="s">
        <v>44</v>
      </c>
      <c r="P58" s="12">
        <v>3</v>
      </c>
      <c r="Q58" s="11" t="s">
        <v>83</v>
      </c>
      <c r="R58" s="11" t="s">
        <v>18</v>
      </c>
      <c r="S58" s="11" t="s">
        <v>97</v>
      </c>
      <c r="T58" s="12" t="s">
        <v>105</v>
      </c>
      <c r="U58" s="12" t="str">
        <f>IFERROR(VLOOKUP(T58,Library!N:O,2,FALSE)," ")</f>
        <v>Consensual</v>
      </c>
      <c r="V58" s="12" t="str">
        <f>VLOOKUP(T58,Library!$N:$S,3,FALSE)</f>
        <v>WEC</v>
      </c>
      <c r="W58" s="12" t="str">
        <f>VLOOKUP(T58,Library!$N:$S,5,FALSE)</f>
        <v>LBU</v>
      </c>
      <c r="X58" s="12" t="str">
        <f>VLOOKUP(T58,Library!$N:$S,6,FALSE)</f>
        <v>Neutral</v>
      </c>
      <c r="Y58" s="12" t="s">
        <v>92</v>
      </c>
      <c r="Z58" s="12" t="str">
        <f>VLOOKUP(Y58,Library!$N:$S,2,FALSE)</f>
        <v>Hierarquical</v>
      </c>
      <c r="AA58" s="12" t="str">
        <f>VLOOKUP(Y58,Library!$N:$S,3,FALSE)</f>
        <v>JAPAC</v>
      </c>
      <c r="AB58" s="12" t="str">
        <f>VLOOKUP(Y58,Library!$N:$S,5,FALSE)</f>
        <v>SBU</v>
      </c>
      <c r="AC58" s="12" t="str">
        <f>VLOOKUP(Y58,Library!$N:$S,6,FALSE)</f>
        <v>Positive</v>
      </c>
      <c r="AD58" s="12" t="s">
        <v>82</v>
      </c>
      <c r="AE58" s="12">
        <v>43</v>
      </c>
      <c r="AF58" s="12" t="s">
        <v>54</v>
      </c>
      <c r="AG58" s="12" t="s">
        <v>53</v>
      </c>
      <c r="AH58" s="12" t="s">
        <v>106</v>
      </c>
      <c r="AI58" s="12" t="s">
        <v>56</v>
      </c>
      <c r="AJ58" s="12">
        <v>5</v>
      </c>
      <c r="AK58" s="14" t="s">
        <v>146</v>
      </c>
      <c r="AL58" s="15">
        <v>0</v>
      </c>
      <c r="AM58" s="16">
        <v>36.363636363636367</v>
      </c>
      <c r="AN58" s="14" t="s">
        <v>146</v>
      </c>
      <c r="AO58" s="14">
        <v>0</v>
      </c>
      <c r="AP58" s="14">
        <v>97</v>
      </c>
      <c r="AQ58" s="14" t="s">
        <v>146</v>
      </c>
      <c r="AR58" s="14">
        <v>0</v>
      </c>
      <c r="AS58" s="14">
        <v>90</v>
      </c>
      <c r="AT58" s="19" t="s">
        <v>146</v>
      </c>
      <c r="AU58" s="19">
        <v>158.07</v>
      </c>
      <c r="AV58" s="12">
        <v>3</v>
      </c>
      <c r="AW58" s="12" t="s">
        <v>21</v>
      </c>
      <c r="AX58" s="12" t="s">
        <v>43</v>
      </c>
      <c r="AY58" s="12"/>
    </row>
    <row r="59" spans="1:51" s="6" customFormat="1" ht="15" x14ac:dyDescent="0.25">
      <c r="A59" s="6">
        <v>10670401</v>
      </c>
      <c r="G59" s="38">
        <v>10144749</v>
      </c>
      <c r="H59" s="11">
        <v>58</v>
      </c>
      <c r="I59" s="11" t="s">
        <v>19</v>
      </c>
      <c r="J59" s="11" t="s">
        <v>28</v>
      </c>
      <c r="K59" s="11">
        <v>0</v>
      </c>
      <c r="L59" s="11" t="s">
        <v>260</v>
      </c>
      <c r="M59" s="11" t="s">
        <v>6</v>
      </c>
      <c r="N59" s="11" t="s">
        <v>7</v>
      </c>
      <c r="O59" s="11" t="s">
        <v>44</v>
      </c>
      <c r="P59" s="12">
        <v>3</v>
      </c>
      <c r="Q59" s="11" t="s">
        <v>82</v>
      </c>
      <c r="R59" s="11" t="s">
        <v>18</v>
      </c>
      <c r="S59" s="11" t="s">
        <v>97</v>
      </c>
      <c r="T59" s="12" t="s">
        <v>137</v>
      </c>
      <c r="U59" s="12" t="s">
        <v>72</v>
      </c>
      <c r="V59" s="12" t="s">
        <v>149</v>
      </c>
      <c r="W59" s="12" t="s">
        <v>155</v>
      </c>
      <c r="X59" s="12" t="s">
        <v>151</v>
      </c>
      <c r="Y59" s="12" t="s">
        <v>85</v>
      </c>
      <c r="Z59" s="12" t="str">
        <f>VLOOKUP(Y59,Library!$N:$S,2,FALSE)</f>
        <v>Egalitarian</v>
      </c>
      <c r="AA59" s="12" t="str">
        <f>VLOOKUP(Y59,Library!$N:$S,3,FALSE)</f>
        <v>United States</v>
      </c>
      <c r="AB59" s="12" t="str">
        <f>VLOOKUP(Y59,Library!$N:$S,5,FALSE)</f>
        <v>United States</v>
      </c>
      <c r="AC59" s="12" t="str">
        <f>VLOOKUP(Y59,Library!$N:$S,6,FALSE)</f>
        <v>Positive</v>
      </c>
      <c r="AD59" s="12" t="s">
        <v>83</v>
      </c>
      <c r="AE59" s="12">
        <v>44</v>
      </c>
      <c r="AF59" s="12" t="s">
        <v>90</v>
      </c>
      <c r="AG59" s="12" t="s">
        <v>94</v>
      </c>
      <c r="AH59" s="12" t="s">
        <v>106</v>
      </c>
      <c r="AI59" s="12" t="s">
        <v>56</v>
      </c>
      <c r="AJ59" s="12">
        <v>11</v>
      </c>
      <c r="AK59" s="14" t="s">
        <v>146</v>
      </c>
      <c r="AL59" s="15" t="s">
        <v>146</v>
      </c>
      <c r="AM59" s="16">
        <v>0</v>
      </c>
      <c r="AN59" s="14" t="s">
        <v>146</v>
      </c>
      <c r="AO59" s="14" t="s">
        <v>146</v>
      </c>
      <c r="AP59" s="14">
        <v>80</v>
      </c>
      <c r="AQ59" s="14" t="s">
        <v>146</v>
      </c>
      <c r="AR59" s="14" t="s">
        <v>146</v>
      </c>
      <c r="AS59" s="14">
        <v>0</v>
      </c>
      <c r="AT59" s="19" t="s">
        <v>146</v>
      </c>
      <c r="AU59" s="19" t="s">
        <v>146</v>
      </c>
      <c r="AV59" s="12">
        <v>3</v>
      </c>
      <c r="AW59" s="12" t="s">
        <v>7</v>
      </c>
      <c r="AX59" s="12" t="s">
        <v>44</v>
      </c>
      <c r="AY59" s="12"/>
    </row>
    <row r="60" spans="1:51" s="6" customFormat="1" ht="15" x14ac:dyDescent="0.25">
      <c r="A60" s="6">
        <v>10381050</v>
      </c>
      <c r="G60" s="38">
        <v>10344037</v>
      </c>
      <c r="H60" s="11">
        <v>59</v>
      </c>
      <c r="I60" s="11" t="s">
        <v>22</v>
      </c>
      <c r="J60" s="11" t="s">
        <v>28</v>
      </c>
      <c r="K60" s="13">
        <v>0</v>
      </c>
      <c r="L60" s="11" t="s">
        <v>260</v>
      </c>
      <c r="M60" s="11" t="s">
        <v>6</v>
      </c>
      <c r="N60" s="11" t="s">
        <v>7</v>
      </c>
      <c r="O60" s="11" t="s">
        <v>44</v>
      </c>
      <c r="P60" s="12">
        <v>2</v>
      </c>
      <c r="Q60" s="11" t="s">
        <v>82</v>
      </c>
      <c r="R60" s="11" t="s">
        <v>25</v>
      </c>
      <c r="S60" s="11" t="s">
        <v>98</v>
      </c>
      <c r="T60" s="12" t="s">
        <v>85</v>
      </c>
      <c r="U60" s="12" t="str">
        <f>IFERROR(VLOOKUP(T60,Library!N:O,2,FALSE)," ")</f>
        <v>Egalitarian</v>
      </c>
      <c r="V60" s="12" t="str">
        <f>VLOOKUP(T60,Library!$N:$S,3,FALSE)</f>
        <v>United States</v>
      </c>
      <c r="W60" s="12" t="str">
        <f>VLOOKUP(T60,Library!$N:$S,5,FALSE)</f>
        <v>United States</v>
      </c>
      <c r="X60" s="12" t="str">
        <f>VLOOKUP(T60,Library!$N:$S,6,FALSE)</f>
        <v>Positive</v>
      </c>
      <c r="Y60" s="12" t="s">
        <v>92</v>
      </c>
      <c r="Z60" s="12" t="str">
        <f>VLOOKUP(Y60,Library!$N:$S,2,FALSE)</f>
        <v>Hierarquical</v>
      </c>
      <c r="AA60" s="12" t="str">
        <f>VLOOKUP(Y60,Library!$N:$S,3,FALSE)</f>
        <v>JAPAC</v>
      </c>
      <c r="AB60" s="12" t="str">
        <f>VLOOKUP(Y60,Library!$N:$S,5,FALSE)</f>
        <v>SBU</v>
      </c>
      <c r="AC60" s="12" t="str">
        <f>VLOOKUP(Y60,Library!$N:$S,6,FALSE)</f>
        <v>Positive</v>
      </c>
      <c r="AD60" s="12" t="s">
        <v>83</v>
      </c>
      <c r="AE60" s="12">
        <v>35</v>
      </c>
      <c r="AF60" s="12" t="s">
        <v>54</v>
      </c>
      <c r="AG60" s="12" t="s">
        <v>94</v>
      </c>
      <c r="AH60" s="12" t="s">
        <v>106</v>
      </c>
      <c r="AI60" s="12" t="s">
        <v>114</v>
      </c>
      <c r="AJ60" s="12">
        <v>10</v>
      </c>
      <c r="AK60" s="14" t="s">
        <v>146</v>
      </c>
      <c r="AL60" s="15">
        <v>91.666666666666657</v>
      </c>
      <c r="AM60" s="16">
        <v>66.666666666666657</v>
      </c>
      <c r="AN60" s="14" t="s">
        <v>146</v>
      </c>
      <c r="AO60" s="14">
        <v>0</v>
      </c>
      <c r="AP60" s="14">
        <v>0</v>
      </c>
      <c r="AQ60" s="14" t="s">
        <v>146</v>
      </c>
      <c r="AR60" s="14">
        <v>0</v>
      </c>
      <c r="AS60" s="14">
        <v>75</v>
      </c>
      <c r="AT60" s="19" t="s">
        <v>146</v>
      </c>
      <c r="AU60" s="19">
        <v>100.64</v>
      </c>
      <c r="AV60" s="12">
        <v>3</v>
      </c>
      <c r="AW60" s="12" t="s">
        <v>7</v>
      </c>
      <c r="AX60" s="12" t="s">
        <v>44</v>
      </c>
      <c r="AY60" s="12"/>
    </row>
    <row r="61" spans="1:51" s="6" customFormat="1" ht="15" x14ac:dyDescent="0.25">
      <c r="A61" s="6">
        <v>10155730</v>
      </c>
      <c r="G61" s="38">
        <v>10354812</v>
      </c>
      <c r="H61" s="11">
        <v>60</v>
      </c>
      <c r="I61" s="11" t="s">
        <v>22</v>
      </c>
      <c r="J61" s="11" t="s">
        <v>28</v>
      </c>
      <c r="K61" s="11">
        <v>0</v>
      </c>
      <c r="L61" s="11" t="s">
        <v>260</v>
      </c>
      <c r="M61" s="11" t="s">
        <v>6</v>
      </c>
      <c r="N61" s="11" t="s">
        <v>7</v>
      </c>
      <c r="O61" s="11" t="s">
        <v>44</v>
      </c>
      <c r="P61" s="12">
        <v>3</v>
      </c>
      <c r="Q61" s="11" t="s">
        <v>82</v>
      </c>
      <c r="R61" s="11" t="s">
        <v>8</v>
      </c>
      <c r="S61" s="11" t="s">
        <v>78</v>
      </c>
      <c r="T61" s="12" t="s">
        <v>85</v>
      </c>
      <c r="U61" s="12" t="str">
        <f>IFERROR(VLOOKUP(T61,Library!N:O,2,FALSE)," ")</f>
        <v>Egalitarian</v>
      </c>
      <c r="V61" s="12" t="str">
        <f>VLOOKUP(T61,Library!$N:$S,3,FALSE)</f>
        <v>United States</v>
      </c>
      <c r="W61" s="12" t="str">
        <f>VLOOKUP(T61,Library!$N:$S,5,FALSE)</f>
        <v>United States</v>
      </c>
      <c r="X61" s="12" t="str">
        <f>VLOOKUP(T61,Library!$N:$S,6,FALSE)</f>
        <v>Positive</v>
      </c>
      <c r="Y61" s="12" t="s">
        <v>119</v>
      </c>
      <c r="Z61" s="12" t="str">
        <f>VLOOKUP(Y61,Library!$N:$S,2,FALSE)</f>
        <v>Hierarquical</v>
      </c>
      <c r="AA61" s="12" t="str">
        <f>VLOOKUP(Y61,Library!$N:$S,3,FALSE)</f>
        <v>EEMEA</v>
      </c>
      <c r="AB61" s="12" t="str">
        <f>VLOOKUP(Y61,Library!$N:$S,5,FALSE)</f>
        <v>LBU</v>
      </c>
      <c r="AC61" s="12" t="str">
        <f>VLOOKUP(Y61,Library!$N:$S,6,FALSE)</f>
        <v>Negative</v>
      </c>
      <c r="AD61" s="12" t="s">
        <v>83</v>
      </c>
      <c r="AE61" s="12">
        <v>49</v>
      </c>
      <c r="AF61" s="12" t="s">
        <v>54</v>
      </c>
      <c r="AG61" s="12" t="s">
        <v>53</v>
      </c>
      <c r="AH61" s="12" t="s">
        <v>106</v>
      </c>
      <c r="AI61" s="12" t="s">
        <v>101</v>
      </c>
      <c r="AJ61" s="12">
        <v>7</v>
      </c>
      <c r="AK61" s="14" t="s">
        <v>146</v>
      </c>
      <c r="AL61" s="15" t="s">
        <v>146</v>
      </c>
      <c r="AM61" s="16" t="s">
        <v>146</v>
      </c>
      <c r="AN61" s="14" t="s">
        <v>146</v>
      </c>
      <c r="AO61" s="14" t="s">
        <v>146</v>
      </c>
      <c r="AP61" s="14" t="s">
        <v>146</v>
      </c>
      <c r="AQ61" s="14" t="s">
        <v>146</v>
      </c>
      <c r="AR61" s="14" t="s">
        <v>146</v>
      </c>
      <c r="AS61" s="14" t="s">
        <v>146</v>
      </c>
      <c r="AT61" s="19" t="s">
        <v>146</v>
      </c>
      <c r="AU61" s="19" t="s">
        <v>146</v>
      </c>
      <c r="AV61" s="12">
        <v>3</v>
      </c>
      <c r="AW61" s="12" t="s">
        <v>7</v>
      </c>
      <c r="AX61" s="12" t="s">
        <v>44</v>
      </c>
      <c r="AY61" s="12"/>
    </row>
    <row r="62" spans="1:51" s="6" customFormat="1" ht="15" x14ac:dyDescent="0.25">
      <c r="A62" s="6">
        <v>10674122</v>
      </c>
      <c r="G62" s="38">
        <v>10413919</v>
      </c>
      <c r="H62" s="11">
        <v>61</v>
      </c>
      <c r="I62" s="11" t="s">
        <v>22</v>
      </c>
      <c r="J62" s="11" t="s">
        <v>28</v>
      </c>
      <c r="K62" s="13">
        <v>0</v>
      </c>
      <c r="L62" s="11" t="s">
        <v>260</v>
      </c>
      <c r="M62" s="11" t="s">
        <v>6</v>
      </c>
      <c r="N62" s="11" t="s">
        <v>11</v>
      </c>
      <c r="O62" s="11" t="s">
        <v>46</v>
      </c>
      <c r="P62" s="12">
        <v>3</v>
      </c>
      <c r="Q62" s="11" t="s">
        <v>83</v>
      </c>
      <c r="R62" s="11" t="s">
        <v>8</v>
      </c>
      <c r="S62" s="11" t="s">
        <v>78</v>
      </c>
      <c r="T62" s="12" t="s">
        <v>138</v>
      </c>
      <c r="U62" s="12" t="str">
        <f>IFERROR(VLOOKUP(T62,Library!N:O,2,FALSE)," ")</f>
        <v>Hierarquical</v>
      </c>
      <c r="V62" s="12" t="str">
        <f>VLOOKUP(T62,Library!$N:$S,3,FALSE)</f>
        <v>LATAM</v>
      </c>
      <c r="W62" s="12" t="str">
        <f>VLOOKUP(T62,Library!$N:$S,5,FALSE)</f>
        <v>SBU</v>
      </c>
      <c r="X62" s="12" t="str">
        <f>VLOOKUP(T62,Library!$N:$S,6,FALSE)</f>
        <v>Negative</v>
      </c>
      <c r="Y62" s="12" t="s">
        <v>134</v>
      </c>
      <c r="Z62" s="12" t="str">
        <f>VLOOKUP(Y62,Library!$N:$S,2,FALSE)</f>
        <v>Hierarquical</v>
      </c>
      <c r="AA62" s="12" t="str">
        <f>VLOOKUP(Y62,Library!$N:$S,3,FALSE)</f>
        <v>LATAM</v>
      </c>
      <c r="AB62" s="12" t="str">
        <f>VLOOKUP(Y62,Library!$N:$S,5,FALSE)</f>
        <v>LBU</v>
      </c>
      <c r="AC62" s="12" t="str">
        <f>VLOOKUP(Y62,Library!$N:$S,6,FALSE)</f>
        <v>Neutral</v>
      </c>
      <c r="AD62" s="12" t="s">
        <v>82</v>
      </c>
      <c r="AE62" s="12">
        <v>52</v>
      </c>
      <c r="AF62" s="12" t="s">
        <v>54</v>
      </c>
      <c r="AG62" s="12" t="s">
        <v>106</v>
      </c>
      <c r="AH62" s="12" t="s">
        <v>106</v>
      </c>
      <c r="AI62" s="12" t="s">
        <v>56</v>
      </c>
      <c r="AJ62" s="12">
        <v>22</v>
      </c>
      <c r="AK62" s="14" t="s">
        <v>146</v>
      </c>
      <c r="AL62" s="15">
        <v>0</v>
      </c>
      <c r="AM62" s="16">
        <v>40</v>
      </c>
      <c r="AN62" s="14" t="s">
        <v>146</v>
      </c>
      <c r="AO62" s="14">
        <v>0</v>
      </c>
      <c r="AP62" s="14">
        <v>100</v>
      </c>
      <c r="AQ62" s="14" t="s">
        <v>146</v>
      </c>
      <c r="AR62" s="14">
        <v>0</v>
      </c>
      <c r="AS62" s="14">
        <v>100</v>
      </c>
      <c r="AT62" s="19" t="s">
        <v>146</v>
      </c>
      <c r="AU62" s="19">
        <v>152.29</v>
      </c>
      <c r="AV62" s="12">
        <v>3</v>
      </c>
      <c r="AW62" s="12" t="s">
        <v>7</v>
      </c>
      <c r="AX62" s="12" t="s">
        <v>44</v>
      </c>
      <c r="AY62" s="12"/>
    </row>
    <row r="63" spans="1:51" s="6" customFormat="1" ht="15" x14ac:dyDescent="0.25">
      <c r="A63" s="6">
        <v>10155254</v>
      </c>
      <c r="G63" s="38">
        <v>10552627</v>
      </c>
      <c r="H63" s="11">
        <v>62</v>
      </c>
      <c r="I63" s="11" t="s">
        <v>22</v>
      </c>
      <c r="J63" s="11" t="s">
        <v>28</v>
      </c>
      <c r="K63" s="11">
        <v>0</v>
      </c>
      <c r="L63" s="11" t="s">
        <v>260</v>
      </c>
      <c r="M63" s="11" t="s">
        <v>6</v>
      </c>
      <c r="N63" s="11" t="s">
        <v>21</v>
      </c>
      <c r="O63" s="11" t="s">
        <v>43</v>
      </c>
      <c r="P63" s="12">
        <v>3</v>
      </c>
      <c r="Q63" s="11" t="s">
        <v>82</v>
      </c>
      <c r="R63" s="11" t="s">
        <v>18</v>
      </c>
      <c r="S63" s="11" t="s">
        <v>97</v>
      </c>
      <c r="T63" s="12" t="s">
        <v>104</v>
      </c>
      <c r="U63" s="12" t="str">
        <f>IFERROR(VLOOKUP(T63,Library!N:O,2,FALSE)," ")</f>
        <v>Hierarquical</v>
      </c>
      <c r="V63" s="12" t="str">
        <f>VLOOKUP(T63,Library!$N:$S,3,FALSE)</f>
        <v>WEC</v>
      </c>
      <c r="W63" s="12" t="str">
        <f>VLOOKUP(T63,Library!$N:$S,5,FALSE)</f>
        <v>LBU</v>
      </c>
      <c r="X63" s="12" t="str">
        <f>VLOOKUP(T63,Library!$N:$S,6,FALSE)</f>
        <v>Neutral</v>
      </c>
      <c r="Y63" s="12" t="s">
        <v>81</v>
      </c>
      <c r="Z63" s="12" t="str">
        <f>VLOOKUP(Y63,Library!$N:$S,2,FALSE)</f>
        <v>Consensual</v>
      </c>
      <c r="AA63" s="12" t="str">
        <f>VLOOKUP(Y63,Library!$N:$S,3,FALSE)</f>
        <v>WEC</v>
      </c>
      <c r="AB63" s="12" t="str">
        <f>VLOOKUP(Y63,Library!$N:$S,5,FALSE)</f>
        <v>LBU</v>
      </c>
      <c r="AC63" s="12" t="str">
        <f>VLOOKUP(Y63,Library!$N:$S,6,FALSE)</f>
        <v>Positive</v>
      </c>
      <c r="AD63" s="12" t="s">
        <v>82</v>
      </c>
      <c r="AE63" s="12">
        <v>38</v>
      </c>
      <c r="AF63" s="12" t="s">
        <v>54</v>
      </c>
      <c r="AG63" s="12" t="s">
        <v>53</v>
      </c>
      <c r="AH63" s="12" t="s">
        <v>106</v>
      </c>
      <c r="AI63" s="12" t="s">
        <v>56</v>
      </c>
      <c r="AJ63" s="12">
        <v>7</v>
      </c>
      <c r="AK63" s="14"/>
      <c r="AL63" s="15"/>
      <c r="AM63" s="16"/>
      <c r="AN63" s="14"/>
      <c r="AO63" s="14"/>
      <c r="AP63" s="14"/>
      <c r="AQ63" s="14"/>
      <c r="AR63" s="14"/>
      <c r="AS63" s="14"/>
      <c r="AT63" s="19"/>
      <c r="AU63" s="19"/>
      <c r="AV63" s="12">
        <v>3</v>
      </c>
      <c r="AW63" s="12" t="s">
        <v>7</v>
      </c>
      <c r="AX63" s="12" t="s">
        <v>44</v>
      </c>
      <c r="AY63" s="12"/>
    </row>
    <row r="64" spans="1:51" s="6" customFormat="1" ht="15" x14ac:dyDescent="0.25">
      <c r="A64" s="6">
        <v>10143128</v>
      </c>
      <c r="G64" s="38">
        <v>10694631</v>
      </c>
      <c r="H64" s="11">
        <v>63</v>
      </c>
      <c r="I64" s="11" t="s">
        <v>23</v>
      </c>
      <c r="J64" s="11" t="s">
        <v>28</v>
      </c>
      <c r="K64" s="13">
        <v>0</v>
      </c>
      <c r="L64" s="11" t="s">
        <v>260</v>
      </c>
      <c r="M64" s="11" t="s">
        <v>6</v>
      </c>
      <c r="N64" s="11" t="s">
        <v>11</v>
      </c>
      <c r="O64" s="11" t="s">
        <v>46</v>
      </c>
      <c r="P64" s="12">
        <v>3</v>
      </c>
      <c r="Q64" s="11" t="s">
        <v>82</v>
      </c>
      <c r="R64" s="11" t="s">
        <v>25</v>
      </c>
      <c r="S64" s="11" t="s">
        <v>98</v>
      </c>
      <c r="T64" s="12" t="s">
        <v>85</v>
      </c>
      <c r="U64" s="12" t="str">
        <f>IFERROR(VLOOKUP(T64,Library!N:O,2,FALSE)," ")</f>
        <v>Egalitarian</v>
      </c>
      <c r="V64" s="12" t="str">
        <f>VLOOKUP(T64,Library!$N:$S,3,FALSE)</f>
        <v>United States</v>
      </c>
      <c r="W64" s="12" t="str">
        <f>VLOOKUP(T64,Library!$N:$S,5,FALSE)</f>
        <v>United States</v>
      </c>
      <c r="X64" s="12" t="str">
        <f>VLOOKUP(T64,Library!$N:$S,6,FALSE)</f>
        <v>Positive</v>
      </c>
      <c r="Y64" s="12" t="s">
        <v>93</v>
      </c>
      <c r="Z64" s="12" t="str">
        <f>VLOOKUP(Y64,Library!$N:$S,2,FALSE)</f>
        <v>Egalitarian</v>
      </c>
      <c r="AA64" s="12" t="str">
        <f>VLOOKUP(Y64,Library!$N:$S,3,FALSE)</f>
        <v>JAPAC</v>
      </c>
      <c r="AB64" s="12" t="str">
        <f>VLOOKUP(Y64,Library!$N:$S,5,FALSE)</f>
        <v>LBU</v>
      </c>
      <c r="AC64" s="12" t="str">
        <f>VLOOKUP(Y64,Library!$N:$S,6,FALSE)</f>
        <v>Neutral</v>
      </c>
      <c r="AD64" s="12" t="s">
        <v>83</v>
      </c>
      <c r="AE64" s="12">
        <v>27</v>
      </c>
      <c r="AF64" s="12" t="s">
        <v>54</v>
      </c>
      <c r="AG64" s="12" t="s">
        <v>94</v>
      </c>
      <c r="AH64" s="12" t="s">
        <v>106</v>
      </c>
      <c r="AI64" s="12" t="s">
        <v>114</v>
      </c>
      <c r="AJ64" s="12">
        <v>3</v>
      </c>
      <c r="AK64" s="14">
        <v>0</v>
      </c>
      <c r="AL64" s="15">
        <v>111.1111111111111</v>
      </c>
      <c r="AM64" s="16">
        <v>100</v>
      </c>
      <c r="AN64" s="14">
        <v>90</v>
      </c>
      <c r="AO64" s="14">
        <v>100</v>
      </c>
      <c r="AP64" s="14">
        <v>100</v>
      </c>
      <c r="AQ64" s="14">
        <v>0</v>
      </c>
      <c r="AR64" s="14">
        <v>100</v>
      </c>
      <c r="AS64" s="14">
        <v>95</v>
      </c>
      <c r="AT64" s="19">
        <v>94.52</v>
      </c>
      <c r="AU64" s="19">
        <v>81.150000000000006</v>
      </c>
      <c r="AV64" s="12">
        <v>2</v>
      </c>
      <c r="AW64" s="12" t="s">
        <v>24</v>
      </c>
      <c r="AX64" s="12" t="s">
        <v>47</v>
      </c>
      <c r="AY64" s="12"/>
    </row>
    <row r="65" spans="1:51" s="6" customFormat="1" ht="15" x14ac:dyDescent="0.25">
      <c r="A65" s="6">
        <v>10032346</v>
      </c>
      <c r="G65" s="38">
        <v>10697992</v>
      </c>
      <c r="H65" s="11">
        <v>64</v>
      </c>
      <c r="I65" s="11" t="s">
        <v>20</v>
      </c>
      <c r="J65" s="11" t="s">
        <v>28</v>
      </c>
      <c r="K65" s="11">
        <v>0</v>
      </c>
      <c r="L65" s="11" t="s">
        <v>260</v>
      </c>
      <c r="M65" s="11" t="s">
        <v>6</v>
      </c>
      <c r="N65" s="11" t="s">
        <v>7</v>
      </c>
      <c r="O65" s="11" t="s">
        <v>44</v>
      </c>
      <c r="P65" s="12">
        <v>3</v>
      </c>
      <c r="Q65" s="11" t="s">
        <v>82</v>
      </c>
      <c r="R65" s="11" t="s">
        <v>18</v>
      </c>
      <c r="S65" s="11" t="s">
        <v>97</v>
      </c>
      <c r="T65" s="12" t="s">
        <v>85</v>
      </c>
      <c r="U65" s="12" t="str">
        <f>IFERROR(VLOOKUP(T65,Library!N:O,2,FALSE)," ")</f>
        <v>Egalitarian</v>
      </c>
      <c r="V65" s="12" t="str">
        <f>VLOOKUP(T65,Library!$N:$S,3,FALSE)</f>
        <v>United States</v>
      </c>
      <c r="W65" s="12" t="str">
        <f>VLOOKUP(T65,Library!$N:$S,5,FALSE)</f>
        <v>United States</v>
      </c>
      <c r="X65" s="12" t="str">
        <f>VLOOKUP(T65,Library!$N:$S,6,FALSE)</f>
        <v>Positive</v>
      </c>
      <c r="Y65" s="12" t="s">
        <v>105</v>
      </c>
      <c r="Z65" s="12" t="str">
        <f>VLOOKUP(Y65,Library!$N:$S,2,FALSE)</f>
        <v>Consensual</v>
      </c>
      <c r="AA65" s="12" t="str">
        <f>VLOOKUP(Y65,Library!$N:$S,3,FALSE)</f>
        <v>WEC</v>
      </c>
      <c r="AB65" s="12" t="str">
        <f>VLOOKUP(Y65,Library!$N:$S,5,FALSE)</f>
        <v>LBU</v>
      </c>
      <c r="AC65" s="12" t="str">
        <f>VLOOKUP(Y65,Library!$N:$S,6,FALSE)</f>
        <v>Neutral</v>
      </c>
      <c r="AD65" s="12" t="s">
        <v>82</v>
      </c>
      <c r="AE65" s="12">
        <v>67</v>
      </c>
      <c r="AF65" s="12" t="s">
        <v>54</v>
      </c>
      <c r="AG65" s="12" t="s">
        <v>53</v>
      </c>
      <c r="AH65" s="12" t="s">
        <v>106</v>
      </c>
      <c r="AI65" s="12" t="s">
        <v>112</v>
      </c>
      <c r="AJ65" s="12">
        <v>25</v>
      </c>
      <c r="AK65" s="14" t="s">
        <v>146</v>
      </c>
      <c r="AL65" s="15">
        <v>0</v>
      </c>
      <c r="AM65" s="16">
        <v>83.333333333333343</v>
      </c>
      <c r="AN65" s="14" t="s">
        <v>146</v>
      </c>
      <c r="AO65" s="14">
        <v>100</v>
      </c>
      <c r="AP65" s="14">
        <v>0</v>
      </c>
      <c r="AQ65" s="14" t="s">
        <v>146</v>
      </c>
      <c r="AR65" s="14">
        <v>100</v>
      </c>
      <c r="AS65" s="14">
        <v>100</v>
      </c>
      <c r="AT65" s="19" t="s">
        <v>146</v>
      </c>
      <c r="AU65" s="19">
        <v>103.46</v>
      </c>
      <c r="AV65" s="12">
        <v>3</v>
      </c>
      <c r="AW65" s="12" t="s">
        <v>7</v>
      </c>
      <c r="AX65" s="12" t="s">
        <v>44</v>
      </c>
      <c r="AY65" s="12"/>
    </row>
    <row r="66" spans="1:51" s="6" customFormat="1" ht="15" x14ac:dyDescent="0.25">
      <c r="A66" s="6">
        <v>10720942</v>
      </c>
      <c r="G66" s="38">
        <v>10766372</v>
      </c>
      <c r="H66" s="11">
        <v>65</v>
      </c>
      <c r="I66" s="11" t="s">
        <v>22</v>
      </c>
      <c r="J66" s="11" t="s">
        <v>28</v>
      </c>
      <c r="K66" s="13">
        <v>0</v>
      </c>
      <c r="L66" s="11" t="s">
        <v>260</v>
      </c>
      <c r="M66" s="11" t="s">
        <v>6</v>
      </c>
      <c r="N66" s="11" t="s">
        <v>7</v>
      </c>
      <c r="O66" s="11" t="s">
        <v>44</v>
      </c>
      <c r="P66" s="12">
        <v>3</v>
      </c>
      <c r="Q66" s="11" t="s">
        <v>82</v>
      </c>
      <c r="R66" s="11" t="s">
        <v>18</v>
      </c>
      <c r="S66" s="11" t="s">
        <v>97</v>
      </c>
      <c r="T66" s="12" t="s">
        <v>85</v>
      </c>
      <c r="U66" s="12" t="str">
        <f>IFERROR(VLOOKUP(T66,Library!N:O,2,FALSE)," ")</f>
        <v>Egalitarian</v>
      </c>
      <c r="V66" s="12" t="str">
        <f>VLOOKUP(T66,Library!$N:$S,3,FALSE)</f>
        <v>United States</v>
      </c>
      <c r="W66" s="12" t="str">
        <f>VLOOKUP(T66,Library!$N:$S,5,FALSE)</f>
        <v>United States</v>
      </c>
      <c r="X66" s="12" t="str">
        <f>VLOOKUP(T66,Library!$N:$S,6,FALSE)</f>
        <v>Positive</v>
      </c>
      <c r="Y66" s="12" t="s">
        <v>117</v>
      </c>
      <c r="Z66" s="12" t="str">
        <f>VLOOKUP(Y66,Library!$N:$S,2,FALSE)</f>
        <v>Top-Down</v>
      </c>
      <c r="AA66" s="12" t="str">
        <f>VLOOKUP(Y66,Library!$N:$S,3,FALSE)</f>
        <v>WEC</v>
      </c>
      <c r="AB66" s="12" t="str">
        <f>VLOOKUP(Y66,Library!$N:$S,5,FALSE)</f>
        <v>LBU</v>
      </c>
      <c r="AC66" s="12" t="str">
        <f>VLOOKUP(Y66,Library!$N:$S,6,FALSE)</f>
        <v>Negative</v>
      </c>
      <c r="AD66" s="12" t="s">
        <v>83</v>
      </c>
      <c r="AE66" s="12">
        <v>32</v>
      </c>
      <c r="AF66" s="12" t="s">
        <v>54</v>
      </c>
      <c r="AG66" s="12" t="s">
        <v>53</v>
      </c>
      <c r="AH66" s="12" t="s">
        <v>139</v>
      </c>
      <c r="AI66" s="12" t="s">
        <v>114</v>
      </c>
      <c r="AJ66" s="12">
        <v>3</v>
      </c>
      <c r="AK66" s="14" t="s">
        <v>146</v>
      </c>
      <c r="AL66" s="15">
        <v>100</v>
      </c>
      <c r="AM66" s="16">
        <v>83.333333333333343</v>
      </c>
      <c r="AN66" s="14" t="s">
        <v>146</v>
      </c>
      <c r="AO66" s="14">
        <v>105</v>
      </c>
      <c r="AP66" s="14">
        <v>0</v>
      </c>
      <c r="AQ66" s="14" t="s">
        <v>146</v>
      </c>
      <c r="AR66" s="14">
        <v>100</v>
      </c>
      <c r="AS66" s="14">
        <v>100</v>
      </c>
      <c r="AT66" s="19" t="s">
        <v>146</v>
      </c>
      <c r="AU66" s="19">
        <v>83.87</v>
      </c>
      <c r="AV66" s="12">
        <v>3</v>
      </c>
      <c r="AW66" s="12" t="s">
        <v>16</v>
      </c>
      <c r="AX66" s="12" t="s">
        <v>45</v>
      </c>
      <c r="AY66" s="12"/>
    </row>
    <row r="67" spans="1:51" s="6" customFormat="1" ht="15" x14ac:dyDescent="0.25">
      <c r="A67" s="6">
        <v>10679037</v>
      </c>
      <c r="G67" s="38">
        <v>10775577</v>
      </c>
      <c r="H67" s="11">
        <v>66</v>
      </c>
      <c r="I67" s="11" t="s">
        <v>19</v>
      </c>
      <c r="J67" s="11" t="s">
        <v>28</v>
      </c>
      <c r="K67" s="11">
        <v>0</v>
      </c>
      <c r="L67" s="11" t="s">
        <v>260</v>
      </c>
      <c r="M67" s="11" t="s">
        <v>6</v>
      </c>
      <c r="N67" s="11" t="s">
        <v>11</v>
      </c>
      <c r="O67" s="11" t="s">
        <v>46</v>
      </c>
      <c r="P67" s="12">
        <v>3</v>
      </c>
      <c r="Q67" s="11" t="s">
        <v>83</v>
      </c>
      <c r="R67" s="11" t="s">
        <v>25</v>
      </c>
      <c r="S67" s="11" t="s">
        <v>98</v>
      </c>
      <c r="T67" s="12" t="s">
        <v>92</v>
      </c>
      <c r="U67" s="12" t="str">
        <f>IFERROR(VLOOKUP(T67,Library!N:O,2,FALSE)," ")</f>
        <v>Hierarquical</v>
      </c>
      <c r="V67" s="12" t="str">
        <f>VLOOKUP(T67,Library!$N:$S,3,FALSE)</f>
        <v>JAPAC</v>
      </c>
      <c r="W67" s="12" t="str">
        <f>VLOOKUP(T67,Library!$N:$S,5,FALSE)</f>
        <v>SBU</v>
      </c>
      <c r="X67" s="12" t="str">
        <f>VLOOKUP(T67,Library!$N:$S,6,FALSE)</f>
        <v>Positive</v>
      </c>
      <c r="Y67" s="12" t="s">
        <v>85</v>
      </c>
      <c r="Z67" s="12" t="str">
        <f>VLOOKUP(Y67,Library!$N:$S,2,FALSE)</f>
        <v>Egalitarian</v>
      </c>
      <c r="AA67" s="12" t="str">
        <f>VLOOKUP(Y67,Library!$N:$S,3,FALSE)</f>
        <v>United States</v>
      </c>
      <c r="AB67" s="12" t="str">
        <f>VLOOKUP(Y67,Library!$N:$S,5,FALSE)</f>
        <v>United States</v>
      </c>
      <c r="AC67" s="12" t="str">
        <f>VLOOKUP(Y67,Library!$N:$S,6,FALSE)</f>
        <v>Positive</v>
      </c>
      <c r="AD67" s="12" t="s">
        <v>83</v>
      </c>
      <c r="AE67" s="12">
        <v>39</v>
      </c>
      <c r="AF67" s="12" t="s">
        <v>90</v>
      </c>
      <c r="AG67" s="12" t="s">
        <v>94</v>
      </c>
      <c r="AH67" s="12" t="s">
        <v>132</v>
      </c>
      <c r="AI67" s="12" t="s">
        <v>109</v>
      </c>
      <c r="AJ67" s="12">
        <v>2</v>
      </c>
      <c r="AK67" s="14" t="s">
        <v>146</v>
      </c>
      <c r="AL67" s="15" t="s">
        <v>146</v>
      </c>
      <c r="AM67" s="16">
        <v>83.333333333333329</v>
      </c>
      <c r="AN67" s="14" t="s">
        <v>146</v>
      </c>
      <c r="AO67" s="14" t="s">
        <v>146</v>
      </c>
      <c r="AP67" s="14">
        <v>100</v>
      </c>
      <c r="AQ67" s="14" t="s">
        <v>146</v>
      </c>
      <c r="AR67" s="14" t="s">
        <v>146</v>
      </c>
      <c r="AS67" s="14">
        <v>0</v>
      </c>
      <c r="AT67" s="19" t="s">
        <v>146</v>
      </c>
      <c r="AU67" s="19" t="s">
        <v>146</v>
      </c>
      <c r="AV67" s="12">
        <v>4</v>
      </c>
      <c r="AW67" s="12" t="s">
        <v>7</v>
      </c>
      <c r="AX67" s="12" t="s">
        <v>44</v>
      </c>
      <c r="AY67" s="12"/>
    </row>
    <row r="68" spans="1:51" s="6" customFormat="1" ht="15" x14ac:dyDescent="0.25">
      <c r="A68" s="6">
        <v>10150663</v>
      </c>
      <c r="G68" s="38">
        <v>15005005</v>
      </c>
      <c r="H68" s="11">
        <v>67</v>
      </c>
      <c r="I68" s="11" t="s">
        <v>19</v>
      </c>
      <c r="J68" s="11" t="s">
        <v>28</v>
      </c>
      <c r="K68" s="13">
        <v>0</v>
      </c>
      <c r="L68" s="11" t="s">
        <v>260</v>
      </c>
      <c r="M68" s="11" t="s">
        <v>6</v>
      </c>
      <c r="N68" s="11" t="s">
        <v>106</v>
      </c>
      <c r="O68" s="11" t="s">
        <v>106</v>
      </c>
      <c r="P68" s="12">
        <v>3</v>
      </c>
      <c r="Q68" s="11" t="s">
        <v>82</v>
      </c>
      <c r="R68" s="11" t="s">
        <v>25</v>
      </c>
      <c r="S68" s="11" t="s">
        <v>98</v>
      </c>
      <c r="T68" s="12" t="s">
        <v>140</v>
      </c>
      <c r="U68" s="12" t="str">
        <f>IFERROR(VLOOKUP(T68,Library!N:O,2,FALSE)," ")</f>
        <v>Hierarquical</v>
      </c>
      <c r="V68" s="12" t="str">
        <f>VLOOKUP(T68,Library!$N:$S,3,FALSE)</f>
        <v>JAPAC</v>
      </c>
      <c r="W68" s="12" t="str">
        <f>VLOOKUP(T68,Library!$N:$S,5,FALSE)</f>
        <v>LBU</v>
      </c>
      <c r="X68" s="12" t="str">
        <f>VLOOKUP(T68,Library!$N:$S,6,FALSE)</f>
        <v>Neutral</v>
      </c>
      <c r="Y68" s="12" t="s">
        <v>85</v>
      </c>
      <c r="Z68" s="12" t="str">
        <f>VLOOKUP(Y68,Library!$N:$S,2,FALSE)</f>
        <v>Egalitarian</v>
      </c>
      <c r="AA68" s="12" t="str">
        <f>VLOOKUP(Y68,Library!$N:$S,3,FALSE)</f>
        <v>United States</v>
      </c>
      <c r="AB68" s="12" t="str">
        <f>VLOOKUP(Y68,Library!$N:$S,5,FALSE)</f>
        <v>United States</v>
      </c>
      <c r="AC68" s="12" t="str">
        <f>VLOOKUP(Y68,Library!$N:$S,6,FALSE)</f>
        <v>Positive</v>
      </c>
      <c r="AD68" s="12" t="s">
        <v>83</v>
      </c>
      <c r="AE68" s="12">
        <v>31</v>
      </c>
      <c r="AF68" s="12" t="s">
        <v>54</v>
      </c>
      <c r="AG68" s="12" t="s">
        <v>53</v>
      </c>
      <c r="AH68" s="12" t="s">
        <v>106</v>
      </c>
      <c r="AI68" s="12" t="s">
        <v>135</v>
      </c>
      <c r="AJ68" s="12">
        <v>2</v>
      </c>
      <c r="AK68" s="14" t="s">
        <v>146</v>
      </c>
      <c r="AL68" s="15">
        <v>100</v>
      </c>
      <c r="AM68" s="16">
        <v>100</v>
      </c>
      <c r="AN68" s="14" t="s">
        <v>146</v>
      </c>
      <c r="AO68" s="14">
        <v>100</v>
      </c>
      <c r="AP68" s="14">
        <v>110</v>
      </c>
      <c r="AQ68" s="14" t="s">
        <v>146</v>
      </c>
      <c r="AR68" s="14">
        <v>0</v>
      </c>
      <c r="AS68" s="14">
        <v>0</v>
      </c>
      <c r="AT68" s="19" t="s">
        <v>146</v>
      </c>
      <c r="AU68" s="19">
        <v>83.51</v>
      </c>
      <c r="AV68" s="12">
        <v>3</v>
      </c>
      <c r="AW68" s="12" t="s">
        <v>7</v>
      </c>
      <c r="AX68" s="12" t="s">
        <v>44</v>
      </c>
      <c r="AY68" s="12"/>
    </row>
    <row r="69" spans="1:51" s="6" customFormat="1" ht="15" x14ac:dyDescent="0.25">
      <c r="A69" s="6">
        <v>10154270</v>
      </c>
      <c r="G69" s="38">
        <v>15018878</v>
      </c>
      <c r="H69" s="11">
        <v>68</v>
      </c>
      <c r="I69" s="11" t="s">
        <v>22</v>
      </c>
      <c r="J69" s="11" t="s">
        <v>28</v>
      </c>
      <c r="K69" s="11">
        <v>0</v>
      </c>
      <c r="L69" s="11" t="s">
        <v>260</v>
      </c>
      <c r="M69" s="11" t="s">
        <v>6</v>
      </c>
      <c r="N69" s="11" t="s">
        <v>106</v>
      </c>
      <c r="O69" s="11" t="s">
        <v>106</v>
      </c>
      <c r="P69" s="12">
        <v>3</v>
      </c>
      <c r="Q69" s="11" t="s">
        <v>82</v>
      </c>
      <c r="R69" s="11" t="s">
        <v>25</v>
      </c>
      <c r="S69" s="11" t="s">
        <v>98</v>
      </c>
      <c r="T69" s="12" t="s">
        <v>92</v>
      </c>
      <c r="U69" s="12" t="str">
        <f>IFERROR(VLOOKUP(T69,Library!N:O,2,FALSE)," ")</f>
        <v>Hierarquical</v>
      </c>
      <c r="V69" s="12" t="str">
        <f>VLOOKUP(T69,Library!$N:$S,3,FALSE)</f>
        <v>JAPAC</v>
      </c>
      <c r="W69" s="12" t="str">
        <f>VLOOKUP(T69,Library!$N:$S,5,FALSE)</f>
        <v>SBU</v>
      </c>
      <c r="X69" s="12" t="str">
        <f>VLOOKUP(T69,Library!$N:$S,6,FALSE)</f>
        <v>Positive</v>
      </c>
      <c r="Y69" s="12" t="s">
        <v>85</v>
      </c>
      <c r="Z69" s="12" t="str">
        <f>VLOOKUP(Y69,Library!$N:$S,2,FALSE)</f>
        <v>Egalitarian</v>
      </c>
      <c r="AA69" s="12" t="str">
        <f>VLOOKUP(Y69,Library!$N:$S,3,FALSE)</f>
        <v>United States</v>
      </c>
      <c r="AB69" s="12" t="str">
        <f>VLOOKUP(Y69,Library!$N:$S,5,FALSE)</f>
        <v>United States</v>
      </c>
      <c r="AC69" s="12" t="str">
        <f>VLOOKUP(Y69,Library!$N:$S,6,FALSE)</f>
        <v>Positive</v>
      </c>
      <c r="AD69" s="12" t="s">
        <v>82</v>
      </c>
      <c r="AE69" s="12">
        <v>33</v>
      </c>
      <c r="AF69" s="12" t="s">
        <v>54</v>
      </c>
      <c r="AG69" s="12" t="s">
        <v>94</v>
      </c>
      <c r="AH69" s="12" t="s">
        <v>106</v>
      </c>
      <c r="AI69" s="12" t="s">
        <v>112</v>
      </c>
      <c r="AJ69" s="12">
        <v>1</v>
      </c>
      <c r="AK69" s="14" t="s">
        <v>146</v>
      </c>
      <c r="AL69" s="15">
        <v>0</v>
      </c>
      <c r="AM69" s="16">
        <v>66.666666666666671</v>
      </c>
      <c r="AN69" s="14" t="s">
        <v>146</v>
      </c>
      <c r="AO69" s="14">
        <v>90</v>
      </c>
      <c r="AP69" s="14">
        <v>75</v>
      </c>
      <c r="AQ69" s="14" t="s">
        <v>146</v>
      </c>
      <c r="AR69" s="14">
        <v>0</v>
      </c>
      <c r="AS69" s="14">
        <v>0</v>
      </c>
      <c r="AT69" s="19" t="s">
        <v>146</v>
      </c>
      <c r="AU69" s="19">
        <v>116.77</v>
      </c>
      <c r="AV69" s="12">
        <v>3</v>
      </c>
      <c r="AW69" s="12" t="s">
        <v>16</v>
      </c>
      <c r="AX69" s="12" t="s">
        <v>45</v>
      </c>
      <c r="AY69" s="12"/>
    </row>
    <row r="70" spans="1:51" s="6" customFormat="1" ht="15" x14ac:dyDescent="0.25">
      <c r="A70" s="6">
        <v>10344037</v>
      </c>
      <c r="G70" s="38">
        <v>10142126</v>
      </c>
      <c r="H70" s="11">
        <v>69</v>
      </c>
      <c r="I70" s="11" t="s">
        <v>17</v>
      </c>
      <c r="J70" s="11" t="s">
        <v>30</v>
      </c>
      <c r="K70" s="11">
        <v>1</v>
      </c>
      <c r="L70" s="11" t="s">
        <v>259</v>
      </c>
      <c r="M70" s="11" t="s">
        <v>9</v>
      </c>
      <c r="N70" s="11" t="s">
        <v>7</v>
      </c>
      <c r="O70" s="11" t="s">
        <v>44</v>
      </c>
      <c r="P70" s="12">
        <v>3</v>
      </c>
      <c r="Q70" s="11" t="s">
        <v>82</v>
      </c>
      <c r="R70" s="11" t="s">
        <v>8</v>
      </c>
      <c r="S70" s="11" t="s">
        <v>78</v>
      </c>
      <c r="T70" s="12" t="s">
        <v>245</v>
      </c>
      <c r="U70" s="12" t="str">
        <f>IFERROR(VLOOKUP(T70,Library!N:O,2,FALSE)," ")</f>
        <v>Top-Down</v>
      </c>
      <c r="V70" s="12" t="str">
        <f>VLOOKUP(T70,Library!$N:$S,3,FALSE)</f>
        <v>WEC</v>
      </c>
      <c r="W70" s="12" t="str">
        <f>VLOOKUP(T70,Library!$N:$S,5,FALSE)</f>
        <v>LBU</v>
      </c>
      <c r="X70" s="12" t="str">
        <f>VLOOKUP(T70,Library!$N:$S,6,FALSE)</f>
        <v>Positive</v>
      </c>
      <c r="Y70" s="12" t="s">
        <v>92</v>
      </c>
      <c r="Z70" s="12" t="str">
        <f>VLOOKUP(Y70,Library!$N:$S,2,FALSE)</f>
        <v>Hierarquical</v>
      </c>
      <c r="AA70" s="12" t="str">
        <f>VLOOKUP(Y70,Library!$N:$S,3,FALSE)</f>
        <v>JAPAC</v>
      </c>
      <c r="AB70" s="12" t="str">
        <f>VLOOKUP(Y70,Library!$N:$S,5,FALSE)</f>
        <v>SBU</v>
      </c>
      <c r="AC70" s="12" t="str">
        <f>VLOOKUP(Y70,Library!$N:$S,6,FALSE)</f>
        <v>Positive</v>
      </c>
      <c r="AD70" s="12" t="s">
        <v>83</v>
      </c>
      <c r="AE70" s="12">
        <v>57</v>
      </c>
      <c r="AF70" s="12" t="s">
        <v>90</v>
      </c>
      <c r="AG70" s="12" t="s">
        <v>94</v>
      </c>
      <c r="AH70" s="12" t="s">
        <v>106</v>
      </c>
      <c r="AI70" s="12" t="s">
        <v>101</v>
      </c>
      <c r="AJ70" s="12">
        <v>22</v>
      </c>
      <c r="AK70" s="14" t="s">
        <v>146</v>
      </c>
      <c r="AL70" s="15">
        <v>33.333333333333329</v>
      </c>
      <c r="AM70" s="16">
        <v>100</v>
      </c>
      <c r="AN70" s="14" t="s">
        <v>146</v>
      </c>
      <c r="AO70" s="14">
        <v>95</v>
      </c>
      <c r="AP70" s="14">
        <v>100</v>
      </c>
      <c r="AQ70" s="14" t="s">
        <v>146</v>
      </c>
      <c r="AR70" s="14">
        <v>100</v>
      </c>
      <c r="AS70" s="14">
        <v>95</v>
      </c>
      <c r="AT70" s="19" t="s">
        <v>146</v>
      </c>
      <c r="AU70" s="19">
        <v>110.34</v>
      </c>
      <c r="AV70" s="12">
        <v>4</v>
      </c>
      <c r="AW70" s="12" t="s">
        <v>16</v>
      </c>
      <c r="AX70" s="12" t="s">
        <v>45</v>
      </c>
      <c r="AY70" s="12"/>
    </row>
    <row r="71" spans="1:51" s="6" customFormat="1" ht="15" x14ac:dyDescent="0.25">
      <c r="A71" s="6">
        <v>10029893</v>
      </c>
      <c r="G71" s="38">
        <v>10144019</v>
      </c>
      <c r="H71" s="11">
        <v>70</v>
      </c>
      <c r="I71" s="11" t="s">
        <v>13</v>
      </c>
      <c r="J71" s="11" t="s">
        <v>30</v>
      </c>
      <c r="K71" s="13">
        <v>1</v>
      </c>
      <c r="L71" s="11" t="s">
        <v>259</v>
      </c>
      <c r="M71" s="11" t="s">
        <v>9</v>
      </c>
      <c r="N71" s="11" t="s">
        <v>16</v>
      </c>
      <c r="O71" s="11" t="s">
        <v>45</v>
      </c>
      <c r="P71" s="12">
        <v>3</v>
      </c>
      <c r="Q71" s="11" t="s">
        <v>83</v>
      </c>
      <c r="R71" s="11" t="s">
        <v>8</v>
      </c>
      <c r="S71" s="11" t="s">
        <v>78</v>
      </c>
      <c r="T71" s="12" t="s">
        <v>138</v>
      </c>
      <c r="U71" s="12" t="str">
        <f>IFERROR(VLOOKUP(T71,Library!N:O,2,FALSE)," ")</f>
        <v>Hierarquical</v>
      </c>
      <c r="V71" s="12" t="str">
        <f>VLOOKUP(T71,Library!$N:$S,3,FALSE)</f>
        <v>LATAM</v>
      </c>
      <c r="W71" s="12" t="str">
        <f>VLOOKUP(T71,Library!$N:$S,5,FALSE)</f>
        <v>SBU</v>
      </c>
      <c r="X71" s="12" t="str">
        <f>VLOOKUP(T71,Library!$N:$S,6,FALSE)</f>
        <v>Negative</v>
      </c>
      <c r="Y71" s="12" t="s">
        <v>134</v>
      </c>
      <c r="Z71" s="12" t="str">
        <f>VLOOKUP(Y71,Library!$N:$S,2,FALSE)</f>
        <v>Hierarquical</v>
      </c>
      <c r="AA71" s="12" t="str">
        <f>VLOOKUP(Y71,Library!$N:$S,3,FALSE)</f>
        <v>LATAM</v>
      </c>
      <c r="AB71" s="12" t="str">
        <f>VLOOKUP(Y71,Library!$N:$S,5,FALSE)</f>
        <v>LBU</v>
      </c>
      <c r="AC71" s="12" t="str">
        <f>VLOOKUP(Y71,Library!$N:$S,6,FALSE)</f>
        <v>Neutral</v>
      </c>
      <c r="AD71" s="12" t="s">
        <v>83</v>
      </c>
      <c r="AE71" s="12">
        <v>47</v>
      </c>
      <c r="AF71" s="12" t="s">
        <v>90</v>
      </c>
      <c r="AG71" s="12" t="s">
        <v>106</v>
      </c>
      <c r="AH71" s="12" t="s">
        <v>106</v>
      </c>
      <c r="AI71" s="12" t="s">
        <v>56</v>
      </c>
      <c r="AJ71" s="12">
        <v>22</v>
      </c>
      <c r="AK71" s="14">
        <v>0</v>
      </c>
      <c r="AL71" s="15">
        <v>170.00000000000003</v>
      </c>
      <c r="AM71" s="16">
        <v>50</v>
      </c>
      <c r="AN71" s="14">
        <v>50</v>
      </c>
      <c r="AO71" s="14">
        <v>110</v>
      </c>
      <c r="AP71" s="14">
        <v>100</v>
      </c>
      <c r="AQ71" s="14">
        <v>0</v>
      </c>
      <c r="AR71" s="14">
        <v>110</v>
      </c>
      <c r="AS71" s="14">
        <v>100</v>
      </c>
      <c r="AT71" s="19">
        <v>166.04</v>
      </c>
      <c r="AU71" s="19">
        <v>152.34</v>
      </c>
      <c r="AV71" s="12">
        <v>3</v>
      </c>
      <c r="AW71" s="12" t="s">
        <v>7</v>
      </c>
      <c r="AX71" s="12" t="s">
        <v>44</v>
      </c>
      <c r="AY71" s="12"/>
    </row>
    <row r="72" spans="1:51" s="6" customFormat="1" ht="15" x14ac:dyDescent="0.25">
      <c r="A72" s="6">
        <v>10131359</v>
      </c>
      <c r="G72" s="38">
        <v>10145497</v>
      </c>
      <c r="H72" s="11">
        <v>71</v>
      </c>
      <c r="I72" s="11" t="s">
        <v>13</v>
      </c>
      <c r="J72" s="11" t="s">
        <v>30</v>
      </c>
      <c r="K72" s="11">
        <v>1</v>
      </c>
      <c r="L72" s="11" t="s">
        <v>259</v>
      </c>
      <c r="M72" s="11" t="s">
        <v>9</v>
      </c>
      <c r="N72" s="11" t="s">
        <v>7</v>
      </c>
      <c r="O72" s="11" t="s">
        <v>44</v>
      </c>
      <c r="P72" s="12">
        <v>3</v>
      </c>
      <c r="Q72" s="11" t="s">
        <v>82</v>
      </c>
      <c r="R72" s="11" t="s">
        <v>18</v>
      </c>
      <c r="S72" s="11" t="s">
        <v>97</v>
      </c>
      <c r="T72" s="12" t="s">
        <v>141</v>
      </c>
      <c r="U72" s="12" t="str">
        <f>IFERROR(VLOOKUP(T72,Library!N:O,2,FALSE)," ")</f>
        <v>Top-Down</v>
      </c>
      <c r="V72" s="12" t="str">
        <f>VLOOKUP(T72,Library!$N:$S,3,FALSE)</f>
        <v>LATAM</v>
      </c>
      <c r="W72" s="12" t="str">
        <f>VLOOKUP(T72,Library!$N:$S,5,FALSE)</f>
        <v>LBU</v>
      </c>
      <c r="X72" s="12" t="str">
        <f>VLOOKUP(T72,Library!$N:$S,6,FALSE)</f>
        <v>Neutral</v>
      </c>
      <c r="Y72" s="12" t="s">
        <v>85</v>
      </c>
      <c r="Z72" s="12" t="str">
        <f>VLOOKUP(Y72,Library!$N:$S,2,FALSE)</f>
        <v>Egalitarian</v>
      </c>
      <c r="AA72" s="12" t="str">
        <f>VLOOKUP(Y72,Library!$N:$S,3,FALSE)</f>
        <v>United States</v>
      </c>
      <c r="AB72" s="12" t="str">
        <f>VLOOKUP(Y72,Library!$N:$S,5,FALSE)</f>
        <v>United States</v>
      </c>
      <c r="AC72" s="12" t="str">
        <f>VLOOKUP(Y72,Library!$N:$S,6,FALSE)</f>
        <v>Positive</v>
      </c>
      <c r="AD72" s="12" t="s">
        <v>82</v>
      </c>
      <c r="AE72" s="12">
        <v>38</v>
      </c>
      <c r="AF72" s="12" t="s">
        <v>54</v>
      </c>
      <c r="AG72" s="12" t="s">
        <v>53</v>
      </c>
      <c r="AH72" s="12" t="s">
        <v>106</v>
      </c>
      <c r="AI72" s="12" t="s">
        <v>86</v>
      </c>
      <c r="AJ72" s="12">
        <v>14</v>
      </c>
      <c r="AK72" s="14" t="s">
        <v>146</v>
      </c>
      <c r="AL72" s="15">
        <v>83.333333333333343</v>
      </c>
      <c r="AM72" s="16">
        <v>83.333333333333343</v>
      </c>
      <c r="AN72" s="14" t="s">
        <v>146</v>
      </c>
      <c r="AO72" s="14">
        <v>90</v>
      </c>
      <c r="AP72" s="14">
        <v>95</v>
      </c>
      <c r="AQ72" s="14" t="s">
        <v>146</v>
      </c>
      <c r="AR72" s="14">
        <v>90</v>
      </c>
      <c r="AS72" s="14">
        <v>95</v>
      </c>
      <c r="AT72" s="19" t="s">
        <v>146</v>
      </c>
      <c r="AU72" s="19">
        <v>107.82</v>
      </c>
      <c r="AV72" s="12">
        <v>3</v>
      </c>
      <c r="AW72" s="12" t="s">
        <v>7</v>
      </c>
      <c r="AX72" s="12" t="s">
        <v>45</v>
      </c>
      <c r="AY72" s="12"/>
    </row>
    <row r="73" spans="1:51" s="6" customFormat="1" ht="15" x14ac:dyDescent="0.25">
      <c r="A73" s="6">
        <v>10028893</v>
      </c>
      <c r="G73" s="38">
        <v>10369241</v>
      </c>
      <c r="H73" s="11">
        <v>72</v>
      </c>
      <c r="I73" s="11" t="s">
        <v>10</v>
      </c>
      <c r="J73" s="11" t="s">
        <v>30</v>
      </c>
      <c r="K73" s="13">
        <v>1</v>
      </c>
      <c r="L73" s="11" t="s">
        <v>259</v>
      </c>
      <c r="M73" s="11" t="s">
        <v>9</v>
      </c>
      <c r="N73" s="11" t="s">
        <v>24</v>
      </c>
      <c r="O73" s="11" t="s">
        <v>47</v>
      </c>
      <c r="P73" s="12">
        <v>3</v>
      </c>
      <c r="Q73" s="11" t="s">
        <v>83</v>
      </c>
      <c r="R73" s="11" t="s">
        <v>8</v>
      </c>
      <c r="S73" s="11" t="s">
        <v>78</v>
      </c>
      <c r="T73" s="12" t="s">
        <v>105</v>
      </c>
      <c r="U73" s="12" t="str">
        <f>IFERROR(VLOOKUP(T73,Library!N:O,2,FALSE)," ")</f>
        <v>Consensual</v>
      </c>
      <c r="V73" s="12" t="str">
        <f>VLOOKUP(T73,Library!$N:$S,3,FALSE)</f>
        <v>WEC</v>
      </c>
      <c r="W73" s="12" t="str">
        <f>VLOOKUP(T73,Library!$N:$S,5,FALSE)</f>
        <v>LBU</v>
      </c>
      <c r="X73" s="12" t="str">
        <f>VLOOKUP(T73,Library!$N:$S,6,FALSE)</f>
        <v>Neutral</v>
      </c>
      <c r="Y73" s="12" t="s">
        <v>104</v>
      </c>
      <c r="Z73" s="12" t="str">
        <f>VLOOKUP(Y73,Library!$N:$S,2,FALSE)</f>
        <v>Hierarquical</v>
      </c>
      <c r="AA73" s="12" t="str">
        <f>VLOOKUP(Y73,Library!$N:$S,3,FALSE)</f>
        <v>WEC</v>
      </c>
      <c r="AB73" s="12" t="str">
        <f>VLOOKUP(Y73,Library!$N:$S,5,FALSE)</f>
        <v>LBU</v>
      </c>
      <c r="AC73" s="12" t="str">
        <f>VLOOKUP(Y73,Library!$N:$S,6,FALSE)</f>
        <v>Neutral</v>
      </c>
      <c r="AD73" s="12" t="s">
        <v>83</v>
      </c>
      <c r="AE73" s="12">
        <v>52</v>
      </c>
      <c r="AF73" s="12" t="s">
        <v>90</v>
      </c>
      <c r="AG73" s="12" t="s">
        <v>106</v>
      </c>
      <c r="AH73" s="12" t="s">
        <v>106</v>
      </c>
      <c r="AI73" s="12" t="s">
        <v>128</v>
      </c>
      <c r="AJ73" s="12">
        <v>9</v>
      </c>
      <c r="AK73" s="14" t="s">
        <v>146</v>
      </c>
      <c r="AL73" s="15">
        <v>0</v>
      </c>
      <c r="AM73" s="16">
        <v>72.72727272727272</v>
      </c>
      <c r="AN73" s="14" t="s">
        <v>146</v>
      </c>
      <c r="AO73" s="14">
        <v>90</v>
      </c>
      <c r="AP73" s="14">
        <v>90</v>
      </c>
      <c r="AQ73" s="14" t="s">
        <v>146</v>
      </c>
      <c r="AR73" s="14">
        <v>0</v>
      </c>
      <c r="AS73" s="14">
        <v>85</v>
      </c>
      <c r="AT73" s="19" t="s">
        <v>146</v>
      </c>
      <c r="AU73" s="19">
        <v>123.8</v>
      </c>
      <c r="AV73" s="12">
        <v>4</v>
      </c>
      <c r="AW73" s="12" t="s">
        <v>21</v>
      </c>
      <c r="AX73" s="12" t="s">
        <v>43</v>
      </c>
      <c r="AY73" s="12"/>
    </row>
    <row r="74" spans="1:51" s="6" customFormat="1" ht="15" x14ac:dyDescent="0.25">
      <c r="A74" s="6">
        <v>10142487</v>
      </c>
      <c r="G74" s="38">
        <v>10573998</v>
      </c>
      <c r="H74" s="11">
        <v>73</v>
      </c>
      <c r="I74" s="11" t="s">
        <v>13</v>
      </c>
      <c r="J74" s="11" t="s">
        <v>30</v>
      </c>
      <c r="K74" s="11">
        <v>1</v>
      </c>
      <c r="L74" s="11" t="s">
        <v>259</v>
      </c>
      <c r="M74" s="11" t="s">
        <v>9</v>
      </c>
      <c r="N74" s="11" t="s">
        <v>7</v>
      </c>
      <c r="O74" s="11" t="s">
        <v>44</v>
      </c>
      <c r="P74" s="12">
        <v>3</v>
      </c>
      <c r="Q74" s="11" t="s">
        <v>82</v>
      </c>
      <c r="R74" s="11" t="s">
        <v>8</v>
      </c>
      <c r="S74" s="11" t="s">
        <v>78</v>
      </c>
      <c r="T74" s="12" t="s">
        <v>126</v>
      </c>
      <c r="U74" s="12" t="str">
        <f>IFERROR(VLOOKUP(T74,Library!N:O,2,FALSE)," ")</f>
        <v>Top-Down</v>
      </c>
      <c r="V74" s="12" t="str">
        <f>VLOOKUP(T74,Library!$N:$S,3,FALSE)</f>
        <v>LATAM</v>
      </c>
      <c r="W74" s="12" t="str">
        <f>VLOOKUP(T74,Library!$N:$S,5,FALSE)</f>
        <v>MBU</v>
      </c>
      <c r="X74" s="12" t="str">
        <f>VLOOKUP(T74,Library!$N:$S,6,FALSE)</f>
        <v>Positive</v>
      </c>
      <c r="Y74" s="12" t="s">
        <v>85</v>
      </c>
      <c r="Z74" s="12" t="str">
        <f>VLOOKUP(Y74,Library!$N:$S,2,FALSE)</f>
        <v>Egalitarian</v>
      </c>
      <c r="AA74" s="12" t="str">
        <f>VLOOKUP(Y74,Library!$N:$S,3,FALSE)</f>
        <v>United States</v>
      </c>
      <c r="AB74" s="12" t="str">
        <f>VLOOKUP(Y74,Library!$N:$S,5,FALSE)</f>
        <v>United States</v>
      </c>
      <c r="AC74" s="12" t="str">
        <f>VLOOKUP(Y74,Library!$N:$S,6,FALSE)</f>
        <v>Positive</v>
      </c>
      <c r="AD74" s="12" t="s">
        <v>83</v>
      </c>
      <c r="AE74" s="12">
        <v>52</v>
      </c>
      <c r="AF74" s="12" t="s">
        <v>54</v>
      </c>
      <c r="AG74" s="12" t="s">
        <v>53</v>
      </c>
      <c r="AH74" s="12" t="s">
        <v>106</v>
      </c>
      <c r="AI74" s="12" t="s">
        <v>135</v>
      </c>
      <c r="AJ74" s="12">
        <v>7</v>
      </c>
      <c r="AK74" s="14" t="s">
        <v>146</v>
      </c>
      <c r="AL74" s="15">
        <v>100</v>
      </c>
      <c r="AM74" s="16">
        <v>100</v>
      </c>
      <c r="AN74" s="14" t="s">
        <v>146</v>
      </c>
      <c r="AO74" s="14">
        <v>100</v>
      </c>
      <c r="AP74" s="14">
        <v>100</v>
      </c>
      <c r="AQ74" s="14" t="s">
        <v>146</v>
      </c>
      <c r="AR74" s="14">
        <v>90</v>
      </c>
      <c r="AS74" s="14">
        <v>100</v>
      </c>
      <c r="AT74" s="19" t="s">
        <v>146</v>
      </c>
      <c r="AU74" s="19">
        <v>133.04</v>
      </c>
      <c r="AV74" s="12">
        <v>3</v>
      </c>
      <c r="AW74" s="12" t="s">
        <v>16</v>
      </c>
      <c r="AX74" s="12" t="s">
        <v>45</v>
      </c>
      <c r="AY74" s="12"/>
    </row>
    <row r="75" spans="1:51" s="6" customFormat="1" ht="15" x14ac:dyDescent="0.25">
      <c r="A75" s="6">
        <v>10216867</v>
      </c>
      <c r="G75" s="38">
        <v>10674325</v>
      </c>
      <c r="H75" s="11">
        <v>74</v>
      </c>
      <c r="I75" s="11" t="s">
        <v>13</v>
      </c>
      <c r="J75" s="11" t="s">
        <v>30</v>
      </c>
      <c r="K75" s="13">
        <v>1</v>
      </c>
      <c r="L75" s="11" t="s">
        <v>259</v>
      </c>
      <c r="M75" s="11" t="s">
        <v>9</v>
      </c>
      <c r="N75" s="11" t="s">
        <v>24</v>
      </c>
      <c r="O75" s="11" t="s">
        <v>47</v>
      </c>
      <c r="P75" s="12">
        <v>2</v>
      </c>
      <c r="Q75" s="11" t="s">
        <v>83</v>
      </c>
      <c r="R75" s="11" t="s">
        <v>8</v>
      </c>
      <c r="S75" s="11" t="s">
        <v>78</v>
      </c>
      <c r="T75" s="12" t="s">
        <v>93</v>
      </c>
      <c r="U75" s="12" t="str">
        <f>IFERROR(VLOOKUP(T75,Library!N:O,2,FALSE)," ")</f>
        <v>Egalitarian</v>
      </c>
      <c r="V75" s="12" t="str">
        <f>VLOOKUP(T75,Library!$N:$S,3,FALSE)</f>
        <v>JAPAC</v>
      </c>
      <c r="W75" s="12" t="str">
        <f>VLOOKUP(T75,Library!$N:$S,5,FALSE)</f>
        <v>LBU</v>
      </c>
      <c r="X75" s="12" t="str">
        <f>VLOOKUP(T75,Library!$N:$S,6,FALSE)</f>
        <v>Neutral</v>
      </c>
      <c r="Y75" s="12" t="s">
        <v>142</v>
      </c>
      <c r="Z75" s="12" t="str">
        <f>VLOOKUP(Y75,Library!$N:$S,2,FALSE)</f>
        <v>Top-Down</v>
      </c>
      <c r="AA75" s="12" t="str">
        <f>VLOOKUP(Y75,Library!$N:$S,3,FALSE)</f>
        <v>LATAM</v>
      </c>
      <c r="AB75" s="12" t="str">
        <f>VLOOKUP(Y75,Library!$N:$S,5,FALSE)</f>
        <v>SBU</v>
      </c>
      <c r="AC75" s="12" t="str">
        <f>VLOOKUP(Y75,Library!$N:$S,6,FALSE)</f>
        <v>Negative</v>
      </c>
      <c r="AD75" s="12" t="s">
        <v>82</v>
      </c>
      <c r="AE75" s="12">
        <v>43</v>
      </c>
      <c r="AF75" s="12" t="s">
        <v>54</v>
      </c>
      <c r="AG75" s="12" t="s">
        <v>94</v>
      </c>
      <c r="AH75" s="12" t="s">
        <v>106</v>
      </c>
      <c r="AI75" s="12" t="s">
        <v>56</v>
      </c>
      <c r="AJ75" s="12">
        <v>4</v>
      </c>
      <c r="AK75" s="14" t="s">
        <v>146</v>
      </c>
      <c r="AL75" s="15" t="s">
        <v>146</v>
      </c>
      <c r="AM75" s="16">
        <v>71.428571428571416</v>
      </c>
      <c r="AN75" s="14" t="s">
        <v>146</v>
      </c>
      <c r="AO75" s="14" t="s">
        <v>146</v>
      </c>
      <c r="AP75" s="14">
        <v>90</v>
      </c>
      <c r="AQ75" s="14" t="s">
        <v>146</v>
      </c>
      <c r="AR75" s="14" t="s">
        <v>146</v>
      </c>
      <c r="AS75" s="14">
        <v>75</v>
      </c>
      <c r="AT75" s="19" t="s">
        <v>146</v>
      </c>
      <c r="AU75" s="19" t="s">
        <v>146</v>
      </c>
      <c r="AV75" s="12">
        <v>4</v>
      </c>
      <c r="AW75" s="12" t="s">
        <v>16</v>
      </c>
      <c r="AX75" s="12" t="s">
        <v>45</v>
      </c>
      <c r="AY75" s="12"/>
    </row>
    <row r="76" spans="1:51" s="6" customFormat="1" ht="15" x14ac:dyDescent="0.25">
      <c r="A76" s="6">
        <v>10674276</v>
      </c>
      <c r="G76" s="38">
        <v>10771478</v>
      </c>
      <c r="H76" s="11">
        <v>75</v>
      </c>
      <c r="I76" s="11" t="s">
        <v>17</v>
      </c>
      <c r="J76" s="11" t="s">
        <v>30</v>
      </c>
      <c r="K76" s="11">
        <v>1</v>
      </c>
      <c r="L76" s="11" t="s">
        <v>259</v>
      </c>
      <c r="M76" s="11" t="s">
        <v>9</v>
      </c>
      <c r="N76" s="11" t="s">
        <v>7</v>
      </c>
      <c r="O76" s="11" t="s">
        <v>44</v>
      </c>
      <c r="P76" s="12">
        <v>3</v>
      </c>
      <c r="Q76" s="11" t="s">
        <v>82</v>
      </c>
      <c r="R76" s="11" t="s">
        <v>25</v>
      </c>
      <c r="S76" s="11" t="s">
        <v>98</v>
      </c>
      <c r="T76" s="12" t="s">
        <v>143</v>
      </c>
      <c r="U76" s="12" t="str">
        <f>IFERROR(VLOOKUP(T76,Library!N:O,2,FALSE)," ")</f>
        <v>Consensual</v>
      </c>
      <c r="V76" s="12" t="str">
        <f>VLOOKUP(T76,Library!$N:$S,3,FALSE)</f>
        <v>JAPAC</v>
      </c>
      <c r="W76" s="12" t="str">
        <f>VLOOKUP(T76,Library!$N:$S,5,FALSE)</f>
        <v>SBU</v>
      </c>
      <c r="X76" s="12" t="str">
        <f>VLOOKUP(T76,Library!$N:$S,6,FALSE)</f>
        <v>Positive</v>
      </c>
      <c r="Y76" s="12" t="s">
        <v>144</v>
      </c>
      <c r="Z76" s="12" t="str">
        <f>VLOOKUP(Y76,Library!$N:$S,2,FALSE)</f>
        <v>Hierarquical</v>
      </c>
      <c r="AA76" s="12" t="str">
        <f>VLOOKUP(Y76,Library!$N:$S,3,FALSE)</f>
        <v>JAPAC</v>
      </c>
      <c r="AB76" s="12" t="str">
        <f>VLOOKUP(Y76,Library!$N:$S,5,FALSE)</f>
        <v>SBU</v>
      </c>
      <c r="AC76" s="12" t="str">
        <f>VLOOKUP(Y76,Library!$N:$S,6,FALSE)</f>
        <v>Neutral</v>
      </c>
      <c r="AD76" s="12" t="s">
        <v>83</v>
      </c>
      <c r="AE76" s="12">
        <v>35</v>
      </c>
      <c r="AF76" s="12" t="s">
        <v>90</v>
      </c>
      <c r="AG76" s="12" t="s">
        <v>106</v>
      </c>
      <c r="AH76" s="12" t="s">
        <v>106</v>
      </c>
      <c r="AI76" s="12" t="s">
        <v>145</v>
      </c>
      <c r="AJ76" s="12">
        <v>4</v>
      </c>
      <c r="AK76" s="14">
        <v>100</v>
      </c>
      <c r="AL76" s="15">
        <v>100</v>
      </c>
      <c r="AM76" s="16">
        <v>100</v>
      </c>
      <c r="AN76" s="14">
        <v>100</v>
      </c>
      <c r="AO76" s="14">
        <v>100</v>
      </c>
      <c r="AP76" s="14">
        <v>100</v>
      </c>
      <c r="AQ76" s="14">
        <v>0</v>
      </c>
      <c r="AR76" s="14">
        <v>0</v>
      </c>
      <c r="AS76" s="14">
        <v>0</v>
      </c>
      <c r="AT76" s="19">
        <v>84.8</v>
      </c>
      <c r="AU76" s="19">
        <v>76.709999999999994</v>
      </c>
      <c r="AV76" s="12" t="s">
        <v>89</v>
      </c>
      <c r="AW76" s="12" t="s">
        <v>7</v>
      </c>
      <c r="AX76" s="12" t="s">
        <v>44</v>
      </c>
      <c r="AY76" s="12"/>
    </row>
    <row r="77" spans="1:51" s="6" customFormat="1" ht="15" x14ac:dyDescent="0.25">
      <c r="A77" s="6">
        <v>10743814</v>
      </c>
      <c r="G77" s="38">
        <v>10163241</v>
      </c>
      <c r="H77" s="11">
        <v>76</v>
      </c>
      <c r="I77" s="11" t="s">
        <v>23</v>
      </c>
      <c r="J77" s="11" t="s">
        <v>30</v>
      </c>
      <c r="K77" s="11">
        <v>0</v>
      </c>
      <c r="L77" s="11" t="s">
        <v>260</v>
      </c>
      <c r="M77" s="11" t="s">
        <v>6</v>
      </c>
      <c r="N77" s="11" t="s">
        <v>24</v>
      </c>
      <c r="O77" s="11" t="s">
        <v>47</v>
      </c>
      <c r="P77" s="12">
        <v>2</v>
      </c>
      <c r="Q77" s="11" t="s">
        <v>83</v>
      </c>
      <c r="R77" s="11" t="s">
        <v>8</v>
      </c>
      <c r="S77" s="11" t="s">
        <v>78</v>
      </c>
      <c r="T77" s="12" t="s">
        <v>81</v>
      </c>
      <c r="U77" s="12" t="str">
        <f>IFERROR(VLOOKUP(T77,Library!N:O,2,FALSE)," ")</f>
        <v>Consensual</v>
      </c>
      <c r="V77" s="12" t="str">
        <f>VLOOKUP(T77,Library!$N:$S,3,FALSE)</f>
        <v>WEC</v>
      </c>
      <c r="W77" s="12" t="str">
        <f>VLOOKUP(T77,Library!$N:$S,5,FALSE)</f>
        <v>LBU</v>
      </c>
      <c r="X77" s="12" t="str">
        <f>VLOOKUP(T77,Library!$N:$S,6,FALSE)</f>
        <v>Positive</v>
      </c>
      <c r="Y77" s="12" t="s">
        <v>85</v>
      </c>
      <c r="Z77" s="12" t="str">
        <f>VLOOKUP(Y77,Library!$N:$S,2,FALSE)</f>
        <v>Egalitarian</v>
      </c>
      <c r="AA77" s="12" t="str">
        <f>VLOOKUP(Y77,Library!$N:$S,3,FALSE)</f>
        <v>United States</v>
      </c>
      <c r="AB77" s="12" t="str">
        <f>VLOOKUP(Y77,Library!$N:$S,5,FALSE)</f>
        <v>United States</v>
      </c>
      <c r="AC77" s="12" t="str">
        <f>VLOOKUP(Y77,Library!$N:$S,6,FALSE)</f>
        <v>Positive</v>
      </c>
      <c r="AD77" s="12" t="s">
        <v>82</v>
      </c>
      <c r="AE77" s="12">
        <v>45</v>
      </c>
      <c r="AF77" s="12" t="s">
        <v>54</v>
      </c>
      <c r="AG77" s="12" t="s">
        <v>106</v>
      </c>
      <c r="AH77" s="12" t="s">
        <v>111</v>
      </c>
      <c r="AI77" s="12" t="s">
        <v>56</v>
      </c>
      <c r="AJ77" s="12">
        <v>15</v>
      </c>
      <c r="AK77" s="14" t="s">
        <v>146</v>
      </c>
      <c r="AL77" s="15">
        <v>0</v>
      </c>
      <c r="AM77" s="16">
        <v>50</v>
      </c>
      <c r="AN77" s="14" t="s">
        <v>146</v>
      </c>
      <c r="AO77" s="14">
        <v>35</v>
      </c>
      <c r="AP77" s="14">
        <v>65</v>
      </c>
      <c r="AQ77" s="14" t="s">
        <v>146</v>
      </c>
      <c r="AR77" s="14">
        <v>35</v>
      </c>
      <c r="AS77" s="14">
        <v>50</v>
      </c>
      <c r="AT77" s="19" t="s">
        <v>146</v>
      </c>
      <c r="AU77" s="19">
        <v>97.17</v>
      </c>
      <c r="AV77" s="12">
        <v>3</v>
      </c>
      <c r="AW77" s="12" t="s">
        <v>7</v>
      </c>
      <c r="AX77" s="12" t="s">
        <v>44</v>
      </c>
      <c r="AY77" s="12"/>
    </row>
    <row r="78" spans="1:51" s="6" customFormat="1" ht="15" x14ac:dyDescent="0.25">
      <c r="A78" s="6">
        <v>10636697</v>
      </c>
      <c r="G78" s="38">
        <v>10171155</v>
      </c>
      <c r="H78" s="11">
        <v>77</v>
      </c>
      <c r="I78" s="11" t="s">
        <v>22</v>
      </c>
      <c r="J78" s="11" t="s">
        <v>30</v>
      </c>
      <c r="K78" s="13">
        <v>0</v>
      </c>
      <c r="L78" s="11" t="s">
        <v>260</v>
      </c>
      <c r="M78" s="11" t="s">
        <v>6</v>
      </c>
      <c r="N78" s="11" t="s">
        <v>7</v>
      </c>
      <c r="O78" s="11" t="s">
        <v>44</v>
      </c>
      <c r="P78" s="12">
        <v>3</v>
      </c>
      <c r="Q78" s="11" t="s">
        <v>82</v>
      </c>
      <c r="R78" s="11" t="s">
        <v>18</v>
      </c>
      <c r="S78" s="11" t="s">
        <v>97</v>
      </c>
      <c r="T78" s="12" t="s">
        <v>85</v>
      </c>
      <c r="U78" s="12" t="str">
        <f>IFERROR(VLOOKUP(T78,Library!N:O,2,FALSE)," ")</f>
        <v>Egalitarian</v>
      </c>
      <c r="V78" s="12" t="str">
        <f>VLOOKUP(T78,Library!$N:$S,3,FALSE)</f>
        <v>United States</v>
      </c>
      <c r="W78" s="12" t="str">
        <f>VLOOKUP(T78,Library!$N:$S,5,FALSE)</f>
        <v>United States</v>
      </c>
      <c r="X78" s="12" t="str">
        <f>VLOOKUP(T78,Library!$N:$S,6,FALSE)</f>
        <v>Positive</v>
      </c>
      <c r="Y78" s="12" t="s">
        <v>104</v>
      </c>
      <c r="Z78" s="12" t="str">
        <f>VLOOKUP(Y78,Library!$N:$S,2,FALSE)</f>
        <v>Hierarquical</v>
      </c>
      <c r="AA78" s="12" t="str">
        <f>VLOOKUP(Y78,Library!$N:$S,3,FALSE)</f>
        <v>WEC</v>
      </c>
      <c r="AB78" s="12" t="str">
        <f>VLOOKUP(Y78,Library!$N:$S,5,FALSE)</f>
        <v>LBU</v>
      </c>
      <c r="AC78" s="12" t="str">
        <f>VLOOKUP(Y78,Library!$N:$S,6,FALSE)</f>
        <v>Neutral</v>
      </c>
      <c r="AD78" s="12" t="s">
        <v>83</v>
      </c>
      <c r="AE78" s="12">
        <v>42</v>
      </c>
      <c r="AF78" s="12" t="s">
        <v>90</v>
      </c>
      <c r="AG78" s="12" t="s">
        <v>53</v>
      </c>
      <c r="AH78" s="12" t="s">
        <v>106</v>
      </c>
      <c r="AI78" s="12" t="s">
        <v>101</v>
      </c>
      <c r="AJ78" s="12">
        <v>12</v>
      </c>
      <c r="AK78" s="14">
        <v>95</v>
      </c>
      <c r="AL78" s="15">
        <v>100</v>
      </c>
      <c r="AM78" s="16">
        <v>100</v>
      </c>
      <c r="AN78" s="14">
        <v>95</v>
      </c>
      <c r="AO78" s="14">
        <v>100</v>
      </c>
      <c r="AP78" s="14">
        <v>0</v>
      </c>
      <c r="AQ78" s="14">
        <v>95</v>
      </c>
      <c r="AR78" s="14">
        <v>105</v>
      </c>
      <c r="AS78" s="14">
        <v>100</v>
      </c>
      <c r="AT78" s="19">
        <v>117.91</v>
      </c>
      <c r="AU78" s="19">
        <v>117.27</v>
      </c>
      <c r="AV78" s="12">
        <v>4</v>
      </c>
      <c r="AW78" s="12" t="s">
        <v>16</v>
      </c>
      <c r="AX78" s="12" t="s">
        <v>45</v>
      </c>
      <c r="AY78" s="12"/>
    </row>
    <row r="79" spans="1:51" s="6" customFormat="1" ht="15" x14ac:dyDescent="0.25">
      <c r="A79" s="6">
        <v>10001904</v>
      </c>
      <c r="G79" s="38">
        <v>10352518</v>
      </c>
      <c r="H79" s="11">
        <v>78</v>
      </c>
      <c r="I79" s="11" t="s">
        <v>19</v>
      </c>
      <c r="J79" s="11" t="s">
        <v>30</v>
      </c>
      <c r="K79" s="13">
        <v>0</v>
      </c>
      <c r="L79" s="11" t="s">
        <v>260</v>
      </c>
      <c r="M79" s="11" t="s">
        <v>6</v>
      </c>
      <c r="N79" s="11" t="s">
        <v>21</v>
      </c>
      <c r="O79" s="11" t="s">
        <v>43</v>
      </c>
      <c r="P79" s="12">
        <v>3</v>
      </c>
      <c r="Q79" s="11" t="s">
        <v>83</v>
      </c>
      <c r="R79" s="11" t="s">
        <v>18</v>
      </c>
      <c r="S79" s="11" t="s">
        <v>97</v>
      </c>
      <c r="T79" s="12" t="s">
        <v>117</v>
      </c>
      <c r="U79" s="12" t="str">
        <f>IFERROR(VLOOKUP(T79,Library!N:O,2,FALSE)," ")</f>
        <v>Top-Down</v>
      </c>
      <c r="V79" s="12" t="str">
        <f>VLOOKUP(T79,Library!$N:$S,3,FALSE)</f>
        <v>WEC</v>
      </c>
      <c r="W79" s="12" t="str">
        <f>VLOOKUP(T79,Library!$N:$S,5,FALSE)</f>
        <v>LBU</v>
      </c>
      <c r="X79" s="12" t="str">
        <f>VLOOKUP(T79,Library!$N:$S,6,FALSE)</f>
        <v>Negative</v>
      </c>
      <c r="Y79" s="12" t="s">
        <v>245</v>
      </c>
      <c r="Z79" s="12" t="str">
        <f>VLOOKUP(Y79,Library!$N:$S,2,FALSE)</f>
        <v>Top-Down</v>
      </c>
      <c r="AA79" s="12" t="str">
        <f>VLOOKUP(Y79,Library!$N:$S,3,FALSE)</f>
        <v>WEC</v>
      </c>
      <c r="AB79" s="12" t="str">
        <f>VLOOKUP(Y79,Library!$N:$S,5,FALSE)</f>
        <v>LBU</v>
      </c>
      <c r="AC79" s="12" t="str">
        <f>VLOOKUP(Y79,Library!$N:$S,6,FALSE)</f>
        <v>Positive</v>
      </c>
      <c r="AD79" s="12" t="s">
        <v>83</v>
      </c>
      <c r="AE79" s="12">
        <v>41</v>
      </c>
      <c r="AF79" s="12" t="s">
        <v>54</v>
      </c>
      <c r="AG79" s="12" t="s">
        <v>53</v>
      </c>
      <c r="AH79" s="12" t="s">
        <v>106</v>
      </c>
      <c r="AI79" s="12" t="s">
        <v>86</v>
      </c>
      <c r="AJ79" s="12">
        <v>10</v>
      </c>
      <c r="AK79" s="14" t="s">
        <v>146</v>
      </c>
      <c r="AL79" s="15">
        <v>0</v>
      </c>
      <c r="AM79" s="16">
        <v>100</v>
      </c>
      <c r="AN79" s="14" t="s">
        <v>146</v>
      </c>
      <c r="AO79" s="14">
        <v>90</v>
      </c>
      <c r="AP79" s="14">
        <v>110</v>
      </c>
      <c r="AQ79" s="14" t="s">
        <v>146</v>
      </c>
      <c r="AR79" s="14">
        <v>0</v>
      </c>
      <c r="AS79" s="14">
        <v>100</v>
      </c>
      <c r="AT79" s="19" t="s">
        <v>146</v>
      </c>
      <c r="AU79" s="19">
        <v>103.98</v>
      </c>
      <c r="AV79" s="12">
        <v>4</v>
      </c>
      <c r="AW79" s="12" t="s">
        <v>7</v>
      </c>
      <c r="AX79" s="12" t="s">
        <v>45</v>
      </c>
      <c r="AY79" s="12"/>
    </row>
    <row r="80" spans="1:51" s="6" customFormat="1" ht="15" x14ac:dyDescent="0.25">
      <c r="A80" s="6">
        <v>10696778</v>
      </c>
      <c r="G80" s="38">
        <v>10732817</v>
      </c>
      <c r="H80" s="11">
        <v>79</v>
      </c>
      <c r="I80" s="11" t="s">
        <v>31</v>
      </c>
      <c r="J80" s="11" t="s">
        <v>30</v>
      </c>
      <c r="K80" s="13">
        <v>0</v>
      </c>
      <c r="L80" s="11" t="s">
        <v>260</v>
      </c>
      <c r="M80" s="11" t="s">
        <v>6</v>
      </c>
      <c r="N80" s="11" t="s">
        <v>16</v>
      </c>
      <c r="O80" s="11" t="s">
        <v>45</v>
      </c>
      <c r="P80" s="12">
        <v>3</v>
      </c>
      <c r="Q80" s="11" t="s">
        <v>82</v>
      </c>
      <c r="R80" s="11" t="s">
        <v>25</v>
      </c>
      <c r="S80" s="11" t="s">
        <v>98</v>
      </c>
      <c r="T80" s="12" t="s">
        <v>117</v>
      </c>
      <c r="U80" s="12" t="str">
        <f>IFERROR(VLOOKUP(T80,Library!N:O,2,FALSE)," ")</f>
        <v>Top-Down</v>
      </c>
      <c r="V80" s="12" t="str">
        <f>VLOOKUP(T80,Library!$N:$S,3,FALSE)</f>
        <v>WEC</v>
      </c>
      <c r="W80" s="12" t="str">
        <f>VLOOKUP(T80,Library!$N:$S,5,FALSE)</f>
        <v>LBU</v>
      </c>
      <c r="X80" s="12" t="str">
        <f>VLOOKUP(T80,Library!$N:$S,6,FALSE)</f>
        <v>Negative</v>
      </c>
      <c r="Y80" s="12" t="s">
        <v>105</v>
      </c>
      <c r="Z80" s="12" t="str">
        <f>VLOOKUP(Y80,Library!$N:$S,2,FALSE)</f>
        <v>Consensual</v>
      </c>
      <c r="AA80" s="12" t="str">
        <f>VLOOKUP(Y80,Library!$N:$S,3,FALSE)</f>
        <v>WEC</v>
      </c>
      <c r="AB80" s="12" t="str">
        <f>VLOOKUP(Y80,Library!$N:$S,5,FALSE)</f>
        <v>LBU</v>
      </c>
      <c r="AC80" s="12" t="str">
        <f>VLOOKUP(Y80,Library!$N:$S,6,FALSE)</f>
        <v>Neutral</v>
      </c>
      <c r="AD80" s="12" t="s">
        <v>83</v>
      </c>
      <c r="AE80" s="12">
        <v>28</v>
      </c>
      <c r="AF80" s="12" t="s">
        <v>54</v>
      </c>
      <c r="AG80" s="12" t="s">
        <v>94</v>
      </c>
      <c r="AH80" s="12" t="s">
        <v>106</v>
      </c>
      <c r="AI80" s="12" t="s">
        <v>112</v>
      </c>
      <c r="AJ80" s="12"/>
      <c r="AK80" s="14" t="s">
        <v>146</v>
      </c>
      <c r="AL80" s="15">
        <v>96.15384615384616</v>
      </c>
      <c r="AM80" s="16">
        <v>123.63636363636365</v>
      </c>
      <c r="AN80" s="14" t="s">
        <v>146</v>
      </c>
      <c r="AO80" s="14">
        <v>100</v>
      </c>
      <c r="AP80" s="14">
        <v>110</v>
      </c>
      <c r="AQ80" s="14" t="s">
        <v>146</v>
      </c>
      <c r="AR80" s="14">
        <v>0</v>
      </c>
      <c r="AS80" s="14">
        <v>0</v>
      </c>
      <c r="AT80" s="19" t="s">
        <v>146</v>
      </c>
      <c r="AU80" s="19">
        <v>71.84</v>
      </c>
      <c r="AV80" s="12">
        <v>4</v>
      </c>
      <c r="AW80" s="12" t="s">
        <v>21</v>
      </c>
      <c r="AX80" s="12" t="s">
        <v>43</v>
      </c>
      <c r="AY80" s="12"/>
    </row>
    <row r="81" spans="1:51" s="6" customFormat="1" ht="15" x14ac:dyDescent="0.25">
      <c r="A81" s="6">
        <v>10150943</v>
      </c>
      <c r="G81" s="38">
        <v>10754106</v>
      </c>
      <c r="H81" s="11">
        <v>80</v>
      </c>
      <c r="I81" s="11" t="s">
        <v>22</v>
      </c>
      <c r="J81" s="11" t="s">
        <v>30</v>
      </c>
      <c r="K81" s="13">
        <v>0</v>
      </c>
      <c r="L81" s="11" t="s">
        <v>260</v>
      </c>
      <c r="M81" s="11" t="s">
        <v>6</v>
      </c>
      <c r="N81" s="11" t="s">
        <v>7</v>
      </c>
      <c r="O81" s="11" t="s">
        <v>44</v>
      </c>
      <c r="P81" s="12">
        <v>3</v>
      </c>
      <c r="Q81" s="11" t="s">
        <v>83</v>
      </c>
      <c r="R81" s="11" t="s">
        <v>18</v>
      </c>
      <c r="S81" s="11" t="s">
        <v>97</v>
      </c>
      <c r="T81" s="12" t="s">
        <v>93</v>
      </c>
      <c r="U81" s="12" t="str">
        <f>IFERROR(VLOOKUP(T81,Library!N:O,2,FALSE)," ")</f>
        <v>Egalitarian</v>
      </c>
      <c r="V81" s="12" t="str">
        <f>VLOOKUP(T81,Library!$N:$S,3,FALSE)</f>
        <v>JAPAC</v>
      </c>
      <c r="W81" s="12" t="str">
        <f>VLOOKUP(T81,Library!$N:$S,5,FALSE)</f>
        <v>LBU</v>
      </c>
      <c r="X81" s="12" t="str">
        <f>VLOOKUP(T81,Library!$N:$S,6,FALSE)</f>
        <v>Neutral</v>
      </c>
      <c r="Y81" s="12" t="s">
        <v>92</v>
      </c>
      <c r="Z81" s="12" t="str">
        <f>VLOOKUP(Y81,Library!$N:$S,2,FALSE)</f>
        <v>Hierarquical</v>
      </c>
      <c r="AA81" s="12" t="str">
        <f>VLOOKUP(Y81,Library!$N:$S,3,FALSE)</f>
        <v>JAPAC</v>
      </c>
      <c r="AB81" s="12" t="str">
        <f>VLOOKUP(Y81,Library!$N:$S,5,FALSE)</f>
        <v>SBU</v>
      </c>
      <c r="AC81" s="12" t="str">
        <f>VLOOKUP(Y81,Library!$N:$S,6,FALSE)</f>
        <v>Positive</v>
      </c>
      <c r="AD81" s="12" t="s">
        <v>82</v>
      </c>
      <c r="AE81" s="12">
        <v>41</v>
      </c>
      <c r="AF81" s="12" t="s">
        <v>54</v>
      </c>
      <c r="AG81" s="12" t="s">
        <v>94</v>
      </c>
      <c r="AH81" s="12" t="s">
        <v>106</v>
      </c>
      <c r="AI81" s="12" t="s">
        <v>99</v>
      </c>
      <c r="AJ81" s="12">
        <v>4</v>
      </c>
      <c r="AK81" s="14" t="s">
        <v>146</v>
      </c>
      <c r="AL81" s="15">
        <v>85.714285714285708</v>
      </c>
      <c r="AM81" s="16">
        <v>100</v>
      </c>
      <c r="AN81" s="14" t="s">
        <v>146</v>
      </c>
      <c r="AO81" s="14">
        <v>100</v>
      </c>
      <c r="AP81" s="14">
        <v>100</v>
      </c>
      <c r="AQ81" s="14" t="s">
        <v>146</v>
      </c>
      <c r="AR81" s="14">
        <v>90</v>
      </c>
      <c r="AS81" s="14">
        <v>100</v>
      </c>
      <c r="AT81" s="19" t="s">
        <v>146</v>
      </c>
      <c r="AU81" s="19">
        <v>102.66</v>
      </c>
      <c r="AV81" s="12">
        <v>3</v>
      </c>
      <c r="AW81" s="12" t="s">
        <v>21</v>
      </c>
      <c r="AX81" s="12" t="s">
        <v>43</v>
      </c>
      <c r="AY81" s="12"/>
    </row>
    <row r="82" spans="1:51" s="6" customFormat="1" ht="15" x14ac:dyDescent="0.25">
      <c r="A82" s="6">
        <v>10117962</v>
      </c>
      <c r="G82" s="38">
        <v>10755582</v>
      </c>
      <c r="H82" s="11">
        <v>81</v>
      </c>
      <c r="I82" s="11" t="s">
        <v>22</v>
      </c>
      <c r="J82" s="11" t="s">
        <v>30</v>
      </c>
      <c r="K82" s="13">
        <v>0</v>
      </c>
      <c r="L82" s="11" t="s">
        <v>260</v>
      </c>
      <c r="M82" s="11" t="s">
        <v>6</v>
      </c>
      <c r="N82" s="11" t="s">
        <v>7</v>
      </c>
      <c r="O82" s="11" t="s">
        <v>44</v>
      </c>
      <c r="P82" s="12">
        <v>3</v>
      </c>
      <c r="Q82" s="11" t="s">
        <v>82</v>
      </c>
      <c r="R82" s="11" t="s">
        <v>25</v>
      </c>
      <c r="S82" s="11" t="s">
        <v>98</v>
      </c>
      <c r="T82" s="12" t="s">
        <v>85</v>
      </c>
      <c r="U82" s="12" t="str">
        <f>IFERROR(VLOOKUP(T82,Library!N:O,2,FALSE)," ")</f>
        <v>Egalitarian</v>
      </c>
      <c r="V82" s="12" t="str">
        <f>VLOOKUP(T82,Library!$N:$S,3,FALSE)</f>
        <v>United States</v>
      </c>
      <c r="W82" s="12" t="str">
        <f>VLOOKUP(T82,Library!$N:$S,5,FALSE)</f>
        <v>United States</v>
      </c>
      <c r="X82" s="12" t="str">
        <f>VLOOKUP(T82,Library!$N:$S,6,FALSE)</f>
        <v>Positive</v>
      </c>
      <c r="Y82" s="12" t="s">
        <v>113</v>
      </c>
      <c r="Z82" s="12" t="str">
        <f>VLOOKUP(Y82,Library!$N:$S,2,FALSE)</f>
        <v>Top-Down</v>
      </c>
      <c r="AA82" s="12" t="str">
        <f>VLOOKUP(Y82,Library!$N:$S,3,FALSE)</f>
        <v>LATAM</v>
      </c>
      <c r="AB82" s="12" t="str">
        <f>VLOOKUP(Y82,Library!$N:$S,5,FALSE)</f>
        <v>LBU</v>
      </c>
      <c r="AC82" s="12" t="str">
        <f>VLOOKUP(Y82,Library!$N:$S,6,FALSE)</f>
        <v>Neutral</v>
      </c>
      <c r="AD82" s="12" t="s">
        <v>82</v>
      </c>
      <c r="AE82" s="12">
        <v>27</v>
      </c>
      <c r="AF82" s="12" t="s">
        <v>54</v>
      </c>
      <c r="AG82" s="12" t="s">
        <v>94</v>
      </c>
      <c r="AH82" s="12" t="s">
        <v>106</v>
      </c>
      <c r="AI82" s="12" t="s">
        <v>114</v>
      </c>
      <c r="AJ82" s="12">
        <v>3</v>
      </c>
      <c r="AK82" s="14" t="s">
        <v>146</v>
      </c>
      <c r="AL82" s="15" t="s">
        <v>146</v>
      </c>
      <c r="AM82" s="16">
        <v>116.66666666666667</v>
      </c>
      <c r="AN82" s="14" t="s">
        <v>146</v>
      </c>
      <c r="AO82" s="14" t="s">
        <v>146</v>
      </c>
      <c r="AP82" s="14">
        <v>0</v>
      </c>
      <c r="AQ82" s="14" t="s">
        <v>146</v>
      </c>
      <c r="AR82" s="14" t="s">
        <v>146</v>
      </c>
      <c r="AS82" s="14">
        <v>0</v>
      </c>
      <c r="AT82" s="19" t="s">
        <v>146</v>
      </c>
      <c r="AU82" s="19" t="s">
        <v>146</v>
      </c>
      <c r="AV82" s="12">
        <v>3</v>
      </c>
      <c r="AW82" s="12" t="s">
        <v>16</v>
      </c>
      <c r="AX82" s="12" t="s">
        <v>45</v>
      </c>
      <c r="AY82" s="12"/>
    </row>
    <row r="83" spans="1:51" x14ac:dyDescent="0.25">
      <c r="A83" s="22">
        <v>10151032</v>
      </c>
    </row>
    <row r="84" spans="1:51" x14ac:dyDescent="0.25">
      <c r="A84" s="22">
        <v>10177853</v>
      </c>
    </row>
    <row r="85" spans="1:51" x14ac:dyDescent="0.25">
      <c r="A85" s="22">
        <v>10153007</v>
      </c>
    </row>
    <row r="86" spans="1:51" x14ac:dyDescent="0.25">
      <c r="A86" s="22">
        <v>10654408</v>
      </c>
    </row>
    <row r="87" spans="1:51" x14ac:dyDescent="0.25">
      <c r="A87" s="22">
        <v>10153214</v>
      </c>
    </row>
    <row r="88" spans="1:51" x14ac:dyDescent="0.25">
      <c r="A88" s="22">
        <v>10658039</v>
      </c>
    </row>
    <row r="89" spans="1:51" x14ac:dyDescent="0.25">
      <c r="A89" s="22">
        <v>10732899</v>
      </c>
    </row>
    <row r="90" spans="1:51" x14ac:dyDescent="0.25">
      <c r="A90" s="22">
        <v>10124043</v>
      </c>
    </row>
    <row r="91" spans="1:51" x14ac:dyDescent="0.25">
      <c r="A91" s="22">
        <v>10323849</v>
      </c>
    </row>
    <row r="92" spans="1:51" x14ac:dyDescent="0.25">
      <c r="A92" s="22">
        <v>10651923</v>
      </c>
    </row>
    <row r="93" spans="1:51" x14ac:dyDescent="0.25">
      <c r="A93" s="22">
        <v>10006040</v>
      </c>
    </row>
    <row r="94" spans="1:51" x14ac:dyDescent="0.25">
      <c r="A94" s="22">
        <v>10734499</v>
      </c>
    </row>
    <row r="95" spans="1:51" x14ac:dyDescent="0.25">
      <c r="A95" s="22">
        <v>10151548</v>
      </c>
    </row>
    <row r="96" spans="1:51" x14ac:dyDescent="0.25">
      <c r="A96" s="22">
        <v>15005010</v>
      </c>
    </row>
    <row r="97" spans="1:1" x14ac:dyDescent="0.25">
      <c r="A97" s="22">
        <v>10658077</v>
      </c>
    </row>
    <row r="98" spans="1:1" x14ac:dyDescent="0.25">
      <c r="A98" s="22">
        <v>10414124</v>
      </c>
    </row>
    <row r="99" spans="1:1" x14ac:dyDescent="0.25">
      <c r="A99" s="22">
        <v>10545249</v>
      </c>
    </row>
    <row r="100" spans="1:1" x14ac:dyDescent="0.25">
      <c r="A100" s="22">
        <v>10694982</v>
      </c>
    </row>
    <row r="101" spans="1:1" x14ac:dyDescent="0.25">
      <c r="A101" s="22">
        <v>10206357</v>
      </c>
    </row>
    <row r="102" spans="1:1" x14ac:dyDescent="0.25">
      <c r="A102" s="22">
        <v>10240795</v>
      </c>
    </row>
    <row r="103" spans="1:1" x14ac:dyDescent="0.25">
      <c r="A103" s="22">
        <v>10406476</v>
      </c>
    </row>
    <row r="104" spans="1:1" x14ac:dyDescent="0.25">
      <c r="A104" s="22">
        <v>10012140</v>
      </c>
    </row>
    <row r="105" spans="1:1" x14ac:dyDescent="0.25">
      <c r="A105" s="22">
        <v>10013193</v>
      </c>
    </row>
    <row r="106" spans="1:1" x14ac:dyDescent="0.25">
      <c r="A106" s="22">
        <v>10466068</v>
      </c>
    </row>
    <row r="107" spans="1:1" x14ac:dyDescent="0.25">
      <c r="A107" s="22">
        <v>10728076</v>
      </c>
    </row>
    <row r="108" spans="1:1" x14ac:dyDescent="0.25">
      <c r="A108" s="22">
        <v>10653677</v>
      </c>
    </row>
    <row r="109" spans="1:1" x14ac:dyDescent="0.25">
      <c r="A109" s="22">
        <v>10371386</v>
      </c>
    </row>
    <row r="110" spans="1:1" x14ac:dyDescent="0.25">
      <c r="A110" s="22">
        <v>10168723</v>
      </c>
    </row>
    <row r="111" spans="1:1" x14ac:dyDescent="0.25">
      <c r="A111" s="22">
        <v>10668496</v>
      </c>
    </row>
    <row r="112" spans="1:1" x14ac:dyDescent="0.25">
      <c r="A112" s="22">
        <v>10411165</v>
      </c>
    </row>
    <row r="113" spans="1:1" x14ac:dyDescent="0.25">
      <c r="A113" s="22">
        <v>10142884</v>
      </c>
    </row>
    <row r="114" spans="1:1" x14ac:dyDescent="0.25">
      <c r="A114" s="22">
        <v>15005131</v>
      </c>
    </row>
    <row r="115" spans="1:1" x14ac:dyDescent="0.25">
      <c r="A115" s="22">
        <v>10142550</v>
      </c>
    </row>
    <row r="116" spans="1:1" x14ac:dyDescent="0.25">
      <c r="A116" s="22">
        <v>10034882</v>
      </c>
    </row>
    <row r="117" spans="1:1" x14ac:dyDescent="0.25">
      <c r="A117" s="22">
        <v>10552627</v>
      </c>
    </row>
    <row r="118" spans="1:1" x14ac:dyDescent="0.25">
      <c r="A118" s="22">
        <v>15006238</v>
      </c>
    </row>
    <row r="119" spans="1:1" x14ac:dyDescent="0.25">
      <c r="A119" s="22">
        <v>10019114</v>
      </c>
    </row>
    <row r="120" spans="1:1" x14ac:dyDescent="0.25">
      <c r="A120" s="22">
        <v>15009135</v>
      </c>
    </row>
    <row r="121" spans="1:1" x14ac:dyDescent="0.25">
      <c r="A121" s="22">
        <v>10565218</v>
      </c>
    </row>
    <row r="122" spans="1:1" x14ac:dyDescent="0.25">
      <c r="A122" s="22">
        <v>10395424</v>
      </c>
    </row>
    <row r="123" spans="1:1" x14ac:dyDescent="0.25">
      <c r="A123" s="22">
        <v>10667381</v>
      </c>
    </row>
    <row r="124" spans="1:1" x14ac:dyDescent="0.25">
      <c r="A124" s="22">
        <v>10022375</v>
      </c>
    </row>
    <row r="125" spans="1:1" x14ac:dyDescent="0.25">
      <c r="A125" s="22">
        <v>10334227</v>
      </c>
    </row>
    <row r="126" spans="1:1" x14ac:dyDescent="0.25">
      <c r="A126" s="22">
        <v>10690369</v>
      </c>
    </row>
    <row r="127" spans="1:1" x14ac:dyDescent="0.25">
      <c r="A127" s="22">
        <v>10755999</v>
      </c>
    </row>
    <row r="128" spans="1:1" x14ac:dyDescent="0.25">
      <c r="A128" s="22">
        <v>10027255</v>
      </c>
    </row>
    <row r="129" spans="1:1" x14ac:dyDescent="0.25">
      <c r="A129" s="22">
        <v>15009730</v>
      </c>
    </row>
    <row r="130" spans="1:1" x14ac:dyDescent="0.25">
      <c r="A130" s="22">
        <v>10720426</v>
      </c>
    </row>
    <row r="131" spans="1:1" x14ac:dyDescent="0.25">
      <c r="A131" s="22">
        <v>10158334</v>
      </c>
    </row>
    <row r="132" spans="1:1" x14ac:dyDescent="0.25">
      <c r="A132" s="22">
        <v>10426944</v>
      </c>
    </row>
    <row r="133" spans="1:1" x14ac:dyDescent="0.25">
      <c r="A133" s="22">
        <v>15018883</v>
      </c>
    </row>
    <row r="134" spans="1:1" x14ac:dyDescent="0.25">
      <c r="A134" s="22">
        <v>10125529</v>
      </c>
    </row>
    <row r="135" spans="1:1" x14ac:dyDescent="0.25">
      <c r="A135" s="22">
        <v>10749273</v>
      </c>
    </row>
    <row r="136" spans="1:1" x14ac:dyDescent="0.25">
      <c r="A136" s="22">
        <v>10165857</v>
      </c>
    </row>
    <row r="137" spans="1:1" x14ac:dyDescent="0.25">
      <c r="A137" s="22">
        <v>15031430</v>
      </c>
    </row>
    <row r="138" spans="1:1" x14ac:dyDescent="0.25">
      <c r="A138" s="22">
        <v>10628111</v>
      </c>
    </row>
    <row r="139" spans="1:1" x14ac:dyDescent="0.25">
      <c r="A139" s="22">
        <v>10749275</v>
      </c>
    </row>
    <row r="140" spans="1:1" x14ac:dyDescent="0.25">
      <c r="A140" s="22">
        <v>15000306</v>
      </c>
    </row>
    <row r="141" spans="1:1" x14ac:dyDescent="0.25">
      <c r="A141" s="22">
        <v>10749271</v>
      </c>
    </row>
    <row r="142" spans="1:1" x14ac:dyDescent="0.25">
      <c r="A142" s="22">
        <v>10140349</v>
      </c>
    </row>
    <row r="143" spans="1:1" x14ac:dyDescent="0.25">
      <c r="A143" s="22">
        <v>10754106</v>
      </c>
    </row>
    <row r="144" spans="1:1" x14ac:dyDescent="0.25">
      <c r="A144" s="22">
        <v>10014961</v>
      </c>
    </row>
    <row r="145" spans="1:1" x14ac:dyDescent="0.25">
      <c r="A145" s="22">
        <v>15015302</v>
      </c>
    </row>
    <row r="146" spans="1:1" x14ac:dyDescent="0.25">
      <c r="A146" s="22">
        <v>15010268</v>
      </c>
    </row>
    <row r="147" spans="1:1" x14ac:dyDescent="0.25">
      <c r="A147" s="22">
        <v>10508185</v>
      </c>
    </row>
    <row r="148" spans="1:1" x14ac:dyDescent="0.25">
      <c r="A148" s="22">
        <v>10749881</v>
      </c>
    </row>
    <row r="149" spans="1:1" x14ac:dyDescent="0.25">
      <c r="A149" s="22">
        <v>10766372</v>
      </c>
    </row>
    <row r="150" spans="1:1" x14ac:dyDescent="0.25">
      <c r="A150" s="22">
        <v>10656906</v>
      </c>
    </row>
    <row r="151" spans="1:1" x14ac:dyDescent="0.25">
      <c r="A151" s="22">
        <v>10770384</v>
      </c>
    </row>
    <row r="152" spans="1:1" x14ac:dyDescent="0.25">
      <c r="A152" s="22">
        <v>10404275</v>
      </c>
    </row>
    <row r="153" spans="1:1" x14ac:dyDescent="0.25">
      <c r="A153" s="22">
        <v>10783880</v>
      </c>
    </row>
    <row r="154" spans="1:1" x14ac:dyDescent="0.25">
      <c r="A154" s="22">
        <v>15007636</v>
      </c>
    </row>
    <row r="155" spans="1:1" x14ac:dyDescent="0.25">
      <c r="A155" s="22">
        <v>10147567</v>
      </c>
    </row>
    <row r="156" spans="1:1" x14ac:dyDescent="0.25">
      <c r="A156" s="22">
        <v>15018646</v>
      </c>
    </row>
    <row r="157" spans="1:1" x14ac:dyDescent="0.25">
      <c r="A157" s="22">
        <v>15018878</v>
      </c>
    </row>
    <row r="158" spans="1:1" x14ac:dyDescent="0.25">
      <c r="A158" s="22">
        <v>15018880</v>
      </c>
    </row>
    <row r="159" spans="1:1" x14ac:dyDescent="0.25">
      <c r="A159" s="22">
        <v>15021145</v>
      </c>
    </row>
    <row r="160" spans="1:1" x14ac:dyDescent="0.25">
      <c r="A160" s="22">
        <v>10162245</v>
      </c>
    </row>
    <row r="161" spans="1:1" x14ac:dyDescent="0.25">
      <c r="A161" s="22">
        <v>10749282</v>
      </c>
    </row>
    <row r="162" spans="1:1" x14ac:dyDescent="0.25">
      <c r="A162" s="22">
        <v>10749415</v>
      </c>
    </row>
    <row r="163" spans="1:1" x14ac:dyDescent="0.25">
      <c r="A163" s="22">
        <v>10683233</v>
      </c>
    </row>
    <row r="164" spans="1:1" x14ac:dyDescent="0.25">
      <c r="A164" s="22">
        <v>10366924</v>
      </c>
    </row>
    <row r="165" spans="1:1" x14ac:dyDescent="0.25">
      <c r="A165" s="22">
        <v>10709071</v>
      </c>
    </row>
    <row r="166" spans="1:1" x14ac:dyDescent="0.25">
      <c r="A166" s="22">
        <v>15004117</v>
      </c>
    </row>
    <row r="167" spans="1:1" x14ac:dyDescent="0.25">
      <c r="A167" s="22">
        <v>10009488</v>
      </c>
    </row>
    <row r="168" spans="1:1" x14ac:dyDescent="0.25">
      <c r="A168" s="22">
        <v>10598991</v>
      </c>
    </row>
    <row r="169" spans="1:1" x14ac:dyDescent="0.25">
      <c r="A169" s="22">
        <v>10381683</v>
      </c>
    </row>
    <row r="170" spans="1:1" x14ac:dyDescent="0.25">
      <c r="A170" s="22">
        <v>10370926</v>
      </c>
    </row>
    <row r="171" spans="1:1" x14ac:dyDescent="0.25">
      <c r="A171" s="22">
        <v>10015233</v>
      </c>
    </row>
    <row r="172" spans="1:1" x14ac:dyDescent="0.25">
      <c r="A172" s="22">
        <v>15009113</v>
      </c>
    </row>
    <row r="173" spans="1:1" x14ac:dyDescent="0.25">
      <c r="A173" s="22">
        <v>15013731</v>
      </c>
    </row>
    <row r="174" spans="1:1" x14ac:dyDescent="0.25">
      <c r="A174" s="22">
        <v>10022167</v>
      </c>
    </row>
    <row r="175" spans="1:1" x14ac:dyDescent="0.25">
      <c r="A175" s="22">
        <v>10005779</v>
      </c>
    </row>
    <row r="176" spans="1:1" x14ac:dyDescent="0.25">
      <c r="A176" s="22">
        <v>10776942</v>
      </c>
    </row>
    <row r="177" spans="1:1" x14ac:dyDescent="0.25">
      <c r="A177" s="22">
        <v>10746160</v>
      </c>
    </row>
    <row r="178" spans="1:1" x14ac:dyDescent="0.25">
      <c r="A178" s="22">
        <v>15003573</v>
      </c>
    </row>
    <row r="179" spans="1:1" x14ac:dyDescent="0.25">
      <c r="A179" s="22">
        <v>15035482</v>
      </c>
    </row>
    <row r="180" spans="1:1" x14ac:dyDescent="0.25">
      <c r="A180" s="22">
        <v>10169533</v>
      </c>
    </row>
    <row r="181" spans="1:1" x14ac:dyDescent="0.25">
      <c r="A181" s="22">
        <v>10115871</v>
      </c>
    </row>
    <row r="182" spans="1:1" x14ac:dyDescent="0.25">
      <c r="A182" s="22">
        <v>10741242</v>
      </c>
    </row>
    <row r="183" spans="1:1" x14ac:dyDescent="0.25">
      <c r="A183" s="22">
        <v>10564859</v>
      </c>
    </row>
    <row r="184" spans="1:1" x14ac:dyDescent="0.25">
      <c r="A184" s="22">
        <v>10150433</v>
      </c>
    </row>
    <row r="185" spans="1:1" x14ac:dyDescent="0.25">
      <c r="A185" s="22">
        <v>10698827</v>
      </c>
    </row>
    <row r="186" spans="1:1" x14ac:dyDescent="0.25">
      <c r="A186" s="22">
        <v>10510158</v>
      </c>
    </row>
    <row r="187" spans="1:1" x14ac:dyDescent="0.25">
      <c r="A187" s="22">
        <v>15003570</v>
      </c>
    </row>
    <row r="188" spans="1:1" x14ac:dyDescent="0.25">
      <c r="A188" s="22">
        <v>10749513</v>
      </c>
    </row>
    <row r="189" spans="1:1" x14ac:dyDescent="0.25">
      <c r="A189" s="22">
        <v>10744866</v>
      </c>
    </row>
    <row r="190" spans="1:1" x14ac:dyDescent="0.25">
      <c r="A190" s="22">
        <v>10130903</v>
      </c>
    </row>
    <row r="191" spans="1:1" x14ac:dyDescent="0.25">
      <c r="A191" s="22">
        <v>10767485</v>
      </c>
    </row>
    <row r="192" spans="1:1" x14ac:dyDescent="0.25">
      <c r="A192" s="22">
        <v>10431758</v>
      </c>
    </row>
    <row r="193" spans="1:1" x14ac:dyDescent="0.25">
      <c r="A193" s="22">
        <v>10157656</v>
      </c>
    </row>
    <row r="194" spans="1:1" x14ac:dyDescent="0.25">
      <c r="A194" s="22">
        <v>10143278</v>
      </c>
    </row>
    <row r="195" spans="1:1" x14ac:dyDescent="0.25">
      <c r="A195" s="22">
        <v>10355052</v>
      </c>
    </row>
    <row r="196" spans="1:1" x14ac:dyDescent="0.25">
      <c r="A196" s="22">
        <v>10688859</v>
      </c>
    </row>
    <row r="197" spans="1:1" x14ac:dyDescent="0.25">
      <c r="A197" s="22">
        <v>10156616</v>
      </c>
    </row>
    <row r="198" spans="1:1" x14ac:dyDescent="0.25">
      <c r="A198" s="22">
        <v>10514665</v>
      </c>
    </row>
    <row r="199" spans="1:1" x14ac:dyDescent="0.25">
      <c r="A199" s="22">
        <v>10208957</v>
      </c>
    </row>
    <row r="200" spans="1:1" x14ac:dyDescent="0.25">
      <c r="A200" s="22">
        <v>10015702</v>
      </c>
    </row>
    <row r="201" spans="1:1" x14ac:dyDescent="0.25">
      <c r="A201" s="22">
        <v>10169361</v>
      </c>
    </row>
    <row r="202" spans="1:1" x14ac:dyDescent="0.25">
      <c r="A202" s="22">
        <v>10472995</v>
      </c>
    </row>
    <row r="203" spans="1:1" x14ac:dyDescent="0.25">
      <c r="A203" s="22">
        <v>10374910</v>
      </c>
    </row>
    <row r="204" spans="1:1" x14ac:dyDescent="0.25">
      <c r="A204" s="22">
        <v>10155467</v>
      </c>
    </row>
    <row r="205" spans="1:1" x14ac:dyDescent="0.25">
      <c r="A205" s="22">
        <v>10363245</v>
      </c>
    </row>
    <row r="206" spans="1:1" x14ac:dyDescent="0.25">
      <c r="A206" s="22">
        <v>10143185</v>
      </c>
    </row>
    <row r="207" spans="1:1" x14ac:dyDescent="0.25">
      <c r="A207" s="22">
        <v>10156315</v>
      </c>
    </row>
    <row r="208" spans="1:1" x14ac:dyDescent="0.25">
      <c r="A208" s="22">
        <v>10185317</v>
      </c>
    </row>
    <row r="209" spans="1:1" x14ac:dyDescent="0.25">
      <c r="A209" s="22">
        <v>10548826</v>
      </c>
    </row>
    <row r="210" spans="1:1" x14ac:dyDescent="0.25">
      <c r="A210" s="22">
        <v>10513288</v>
      </c>
    </row>
    <row r="211" spans="1:1" x14ac:dyDescent="0.25">
      <c r="A211" s="22">
        <v>10659421</v>
      </c>
    </row>
    <row r="212" spans="1:1" x14ac:dyDescent="0.25">
      <c r="A212" s="22">
        <v>15003576</v>
      </c>
    </row>
    <row r="213" spans="1:1" x14ac:dyDescent="0.25">
      <c r="A213" s="22">
        <v>10669989</v>
      </c>
    </row>
    <row r="214" spans="1:1" x14ac:dyDescent="0.25">
      <c r="A214" s="22">
        <v>14999353</v>
      </c>
    </row>
    <row r="215" spans="1:1" x14ac:dyDescent="0.25">
      <c r="A215" s="22">
        <v>10742816</v>
      </c>
    </row>
    <row r="216" spans="1:1" x14ac:dyDescent="0.25">
      <c r="A216" s="22">
        <v>15020741</v>
      </c>
    </row>
    <row r="217" spans="1:1" x14ac:dyDescent="0.25">
      <c r="A217" s="22">
        <v>10391673</v>
      </c>
    </row>
    <row r="218" spans="1:1" x14ac:dyDescent="0.25">
      <c r="A218" s="22">
        <v>10224653</v>
      </c>
    </row>
    <row r="219" spans="1:1" x14ac:dyDescent="0.25">
      <c r="A219" s="22">
        <v>10433286</v>
      </c>
    </row>
    <row r="220" spans="1:1" x14ac:dyDescent="0.25">
      <c r="A220" s="22">
        <v>15037333</v>
      </c>
    </row>
    <row r="221" spans="1:1" x14ac:dyDescent="0.25">
      <c r="A221" s="22">
        <v>15023847</v>
      </c>
    </row>
    <row r="222" spans="1:1" x14ac:dyDescent="0.25">
      <c r="A222" s="22">
        <v>10602188</v>
      </c>
    </row>
    <row r="223" spans="1:1" x14ac:dyDescent="0.25">
      <c r="A223" s="22">
        <v>10024815</v>
      </c>
    </row>
    <row r="224" spans="1:1" x14ac:dyDescent="0.25">
      <c r="A224" s="22">
        <v>10125836</v>
      </c>
    </row>
    <row r="225" spans="1:1" x14ac:dyDescent="0.25">
      <c r="A225" s="22">
        <v>10629946</v>
      </c>
    </row>
    <row r="226" spans="1:1" x14ac:dyDescent="0.25">
      <c r="A226" s="22">
        <v>10010815</v>
      </c>
    </row>
    <row r="227" spans="1:1" x14ac:dyDescent="0.25">
      <c r="A227" s="22">
        <v>15036225</v>
      </c>
    </row>
  </sheetData>
  <autoFilter ref="H1:BA82" xr:uid="{00000000-0009-0000-0000-000002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F98"/>
  <sheetViews>
    <sheetView showGridLines="0" topLeftCell="A73" zoomScale="85" zoomScaleNormal="85" workbookViewId="0">
      <selection activeCell="A99" sqref="A99:XFD114"/>
    </sheetView>
  </sheetViews>
  <sheetFormatPr defaultRowHeight="15" x14ac:dyDescent="0.25"/>
  <cols>
    <col min="1" max="1" width="15.85546875" bestFit="1" customWidth="1"/>
    <col min="2" max="2" width="24.28515625" bestFit="1" customWidth="1"/>
    <col min="3" max="3" width="22.140625" bestFit="1" customWidth="1"/>
    <col min="4" max="4" width="23.5703125" style="35" bestFit="1" customWidth="1"/>
    <col min="5" max="6" width="15" style="35" customWidth="1"/>
  </cols>
  <sheetData>
    <row r="1" spans="1:6" x14ac:dyDescent="0.25">
      <c r="A1" s="30" t="s">
        <v>258</v>
      </c>
      <c r="B1" s="30" t="s">
        <v>263</v>
      </c>
      <c r="C1" s="30" t="s">
        <v>4</v>
      </c>
      <c r="D1" s="30" t="s">
        <v>41</v>
      </c>
      <c r="E1" s="30" t="s">
        <v>261</v>
      </c>
      <c r="F1" s="30" t="s">
        <v>262</v>
      </c>
    </row>
    <row r="2" spans="1:6" x14ac:dyDescent="0.25">
      <c r="A2" s="33" t="s">
        <v>259</v>
      </c>
      <c r="B2" s="33"/>
      <c r="C2" s="33"/>
      <c r="D2" s="33"/>
      <c r="E2" s="31">
        <v>31</v>
      </c>
      <c r="F2" s="31">
        <f>IF(NOT(ISBLANK(D2)),4,IF(NOT(ISBLANK(C2)),3,IF(NOT(ISBLANK(B2)),2,1)))</f>
        <v>1</v>
      </c>
    </row>
    <row r="3" spans="1:6" x14ac:dyDescent="0.25">
      <c r="A3" t="s">
        <v>259</v>
      </c>
      <c r="B3" s="34" t="s">
        <v>44</v>
      </c>
      <c r="C3" s="34"/>
      <c r="D3" s="34"/>
      <c r="E3" s="32">
        <v>11</v>
      </c>
      <c r="F3" s="32">
        <f t="shared" ref="F3:F66" si="0">IF(NOT(ISBLANK(D3)),4,IF(NOT(ISBLANK(C3)),3,IF(NOT(ISBLANK(B3)),2,1)))</f>
        <v>2</v>
      </c>
    </row>
    <row r="4" spans="1:6" x14ac:dyDescent="0.25">
      <c r="A4" t="s">
        <v>259</v>
      </c>
      <c r="B4" t="s">
        <v>44</v>
      </c>
      <c r="C4" t="s">
        <v>15</v>
      </c>
      <c r="D4"/>
      <c r="E4" s="29">
        <v>1</v>
      </c>
      <c r="F4" s="29">
        <f t="shared" si="0"/>
        <v>3</v>
      </c>
    </row>
    <row r="5" spans="1:6" x14ac:dyDescent="0.25">
      <c r="A5" t="s">
        <v>259</v>
      </c>
      <c r="B5" t="s">
        <v>44</v>
      </c>
      <c r="C5" t="s">
        <v>15</v>
      </c>
      <c r="D5" t="s">
        <v>56</v>
      </c>
      <c r="E5" s="29">
        <v>1</v>
      </c>
      <c r="F5" s="29">
        <f t="shared" si="0"/>
        <v>4</v>
      </c>
    </row>
    <row r="6" spans="1:6" x14ac:dyDescent="0.25">
      <c r="A6" t="s">
        <v>259</v>
      </c>
      <c r="B6" t="s">
        <v>44</v>
      </c>
      <c r="C6" t="s">
        <v>17</v>
      </c>
      <c r="D6"/>
      <c r="E6" s="29">
        <v>3</v>
      </c>
      <c r="F6" s="29">
        <f t="shared" si="0"/>
        <v>3</v>
      </c>
    </row>
    <row r="7" spans="1:6" x14ac:dyDescent="0.25">
      <c r="A7" t="s">
        <v>259</v>
      </c>
      <c r="B7" t="s">
        <v>44</v>
      </c>
      <c r="C7" t="s">
        <v>17</v>
      </c>
      <c r="D7" t="s">
        <v>145</v>
      </c>
      <c r="E7" s="29">
        <v>1</v>
      </c>
      <c r="F7" s="29">
        <f t="shared" si="0"/>
        <v>4</v>
      </c>
    </row>
    <row r="8" spans="1:6" x14ac:dyDescent="0.25">
      <c r="A8" t="s">
        <v>259</v>
      </c>
      <c r="B8" t="s">
        <v>44</v>
      </c>
      <c r="C8" t="s">
        <v>17</v>
      </c>
      <c r="D8" t="s">
        <v>56</v>
      </c>
      <c r="E8" s="29">
        <v>1</v>
      </c>
      <c r="F8" s="29">
        <f t="shared" si="0"/>
        <v>4</v>
      </c>
    </row>
    <row r="9" spans="1:6" x14ac:dyDescent="0.25">
      <c r="A9" t="s">
        <v>259</v>
      </c>
      <c r="B9" t="s">
        <v>44</v>
      </c>
      <c r="C9" t="s">
        <v>17</v>
      </c>
      <c r="D9" t="s">
        <v>99</v>
      </c>
      <c r="E9" s="29">
        <v>1</v>
      </c>
      <c r="F9" s="29">
        <f t="shared" si="0"/>
        <v>4</v>
      </c>
    </row>
    <row r="10" spans="1:6" x14ac:dyDescent="0.25">
      <c r="A10" t="s">
        <v>259</v>
      </c>
      <c r="B10" t="s">
        <v>44</v>
      </c>
      <c r="C10" t="s">
        <v>10</v>
      </c>
      <c r="D10"/>
      <c r="E10" s="29">
        <v>4</v>
      </c>
      <c r="F10" s="29">
        <f t="shared" si="0"/>
        <v>3</v>
      </c>
    </row>
    <row r="11" spans="1:6" x14ac:dyDescent="0.25">
      <c r="A11" t="s">
        <v>259</v>
      </c>
      <c r="B11" t="s">
        <v>44</v>
      </c>
      <c r="C11" t="s">
        <v>10</v>
      </c>
      <c r="D11" t="s">
        <v>56</v>
      </c>
      <c r="E11" s="29">
        <v>1</v>
      </c>
      <c r="F11" s="29">
        <f t="shared" si="0"/>
        <v>4</v>
      </c>
    </row>
    <row r="12" spans="1:6" x14ac:dyDescent="0.25">
      <c r="A12" t="s">
        <v>259</v>
      </c>
      <c r="B12" t="s">
        <v>44</v>
      </c>
      <c r="C12" t="s">
        <v>10</v>
      </c>
      <c r="D12" t="s">
        <v>114</v>
      </c>
      <c r="E12" s="29">
        <v>1</v>
      </c>
      <c r="F12" s="29">
        <f t="shared" si="0"/>
        <v>4</v>
      </c>
    </row>
    <row r="13" spans="1:6" x14ac:dyDescent="0.25">
      <c r="A13" t="s">
        <v>259</v>
      </c>
      <c r="B13" t="s">
        <v>44</v>
      </c>
      <c r="C13" t="s">
        <v>10</v>
      </c>
      <c r="D13" t="s">
        <v>86</v>
      </c>
      <c r="E13" s="29">
        <v>2</v>
      </c>
      <c r="F13" s="29">
        <f t="shared" si="0"/>
        <v>4</v>
      </c>
    </row>
    <row r="14" spans="1:6" x14ac:dyDescent="0.25">
      <c r="A14" t="s">
        <v>259</v>
      </c>
      <c r="B14" t="s">
        <v>44</v>
      </c>
      <c r="C14" t="s">
        <v>13</v>
      </c>
      <c r="D14"/>
      <c r="E14" s="29">
        <v>3</v>
      </c>
      <c r="F14" s="29">
        <f t="shared" si="0"/>
        <v>3</v>
      </c>
    </row>
    <row r="15" spans="1:6" x14ac:dyDescent="0.25">
      <c r="A15" t="s">
        <v>259</v>
      </c>
      <c r="B15" t="s">
        <v>44</v>
      </c>
      <c r="C15" t="s">
        <v>13</v>
      </c>
      <c r="D15" t="s">
        <v>56</v>
      </c>
      <c r="E15" s="29">
        <v>2</v>
      </c>
      <c r="F15" s="29">
        <f t="shared" si="0"/>
        <v>4</v>
      </c>
    </row>
    <row r="16" spans="1:6" x14ac:dyDescent="0.25">
      <c r="A16" t="s">
        <v>259</v>
      </c>
      <c r="B16" t="s">
        <v>44</v>
      </c>
      <c r="C16" t="s">
        <v>13</v>
      </c>
      <c r="D16" t="s">
        <v>95</v>
      </c>
      <c r="E16" s="29">
        <v>1</v>
      </c>
      <c r="F16" s="29">
        <f t="shared" si="0"/>
        <v>4</v>
      </c>
    </row>
    <row r="17" spans="1:6" x14ac:dyDescent="0.25">
      <c r="A17" t="s">
        <v>259</v>
      </c>
      <c r="B17" s="34" t="s">
        <v>43</v>
      </c>
      <c r="C17" s="34"/>
      <c r="D17" s="34"/>
      <c r="E17" s="32">
        <v>6</v>
      </c>
      <c r="F17" s="32">
        <f t="shared" si="0"/>
        <v>2</v>
      </c>
    </row>
    <row r="18" spans="1:6" x14ac:dyDescent="0.25">
      <c r="A18" t="s">
        <v>259</v>
      </c>
      <c r="B18" t="s">
        <v>43</v>
      </c>
      <c r="C18" t="s">
        <v>15</v>
      </c>
      <c r="D18"/>
      <c r="E18" s="29">
        <v>1</v>
      </c>
      <c r="F18" s="29">
        <f t="shared" si="0"/>
        <v>3</v>
      </c>
    </row>
    <row r="19" spans="1:6" x14ac:dyDescent="0.25">
      <c r="A19" t="s">
        <v>259</v>
      </c>
      <c r="B19" t="s">
        <v>43</v>
      </c>
      <c r="C19" t="s">
        <v>15</v>
      </c>
      <c r="D19" t="s">
        <v>56</v>
      </c>
      <c r="E19" s="29">
        <v>1</v>
      </c>
      <c r="F19" s="29">
        <f t="shared" si="0"/>
        <v>4</v>
      </c>
    </row>
    <row r="20" spans="1:6" x14ac:dyDescent="0.25">
      <c r="A20" t="s">
        <v>259</v>
      </c>
      <c r="B20" t="s">
        <v>43</v>
      </c>
      <c r="C20" t="s">
        <v>17</v>
      </c>
      <c r="D20"/>
      <c r="E20" s="29">
        <v>2</v>
      </c>
      <c r="F20" s="29">
        <f t="shared" si="0"/>
        <v>3</v>
      </c>
    </row>
    <row r="21" spans="1:6" x14ac:dyDescent="0.25">
      <c r="A21" t="s">
        <v>259</v>
      </c>
      <c r="B21" t="s">
        <v>43</v>
      </c>
      <c r="C21" t="s">
        <v>17</v>
      </c>
      <c r="D21" t="s">
        <v>56</v>
      </c>
      <c r="E21" s="29">
        <v>1</v>
      </c>
      <c r="F21" s="29">
        <f t="shared" si="0"/>
        <v>4</v>
      </c>
    </row>
    <row r="22" spans="1:6" x14ac:dyDescent="0.25">
      <c r="A22" t="s">
        <v>259</v>
      </c>
      <c r="B22" t="s">
        <v>43</v>
      </c>
      <c r="C22" t="s">
        <v>17</v>
      </c>
      <c r="D22" t="s">
        <v>109</v>
      </c>
      <c r="E22" s="29">
        <v>1</v>
      </c>
      <c r="F22" s="29">
        <f t="shared" si="0"/>
        <v>4</v>
      </c>
    </row>
    <row r="23" spans="1:6" x14ac:dyDescent="0.25">
      <c r="A23" t="s">
        <v>259</v>
      </c>
      <c r="B23" t="s">
        <v>43</v>
      </c>
      <c r="C23" t="s">
        <v>10</v>
      </c>
      <c r="D23"/>
      <c r="E23" s="29">
        <v>3</v>
      </c>
      <c r="F23" s="29">
        <f t="shared" si="0"/>
        <v>3</v>
      </c>
    </row>
    <row r="24" spans="1:6" x14ac:dyDescent="0.25">
      <c r="A24" t="s">
        <v>259</v>
      </c>
      <c r="B24" t="s">
        <v>43</v>
      </c>
      <c r="C24" t="s">
        <v>10</v>
      </c>
      <c r="D24" t="s">
        <v>56</v>
      </c>
      <c r="E24" s="29">
        <v>1</v>
      </c>
      <c r="F24" s="29">
        <f t="shared" si="0"/>
        <v>4</v>
      </c>
    </row>
    <row r="25" spans="1:6" x14ac:dyDescent="0.25">
      <c r="A25" t="s">
        <v>259</v>
      </c>
      <c r="B25" t="s">
        <v>43</v>
      </c>
      <c r="C25" t="s">
        <v>10</v>
      </c>
      <c r="D25" t="s">
        <v>128</v>
      </c>
      <c r="E25" s="29">
        <v>1</v>
      </c>
      <c r="F25" s="29">
        <f t="shared" si="0"/>
        <v>4</v>
      </c>
    </row>
    <row r="26" spans="1:6" x14ac:dyDescent="0.25">
      <c r="A26" t="s">
        <v>259</v>
      </c>
      <c r="B26" t="s">
        <v>43</v>
      </c>
      <c r="C26" t="s">
        <v>10</v>
      </c>
      <c r="D26" t="s">
        <v>99</v>
      </c>
      <c r="E26" s="29">
        <v>1</v>
      </c>
      <c r="F26" s="29">
        <f t="shared" si="0"/>
        <v>4</v>
      </c>
    </row>
    <row r="27" spans="1:6" x14ac:dyDescent="0.25">
      <c r="A27" t="s">
        <v>259</v>
      </c>
      <c r="B27" s="34" t="s">
        <v>47</v>
      </c>
      <c r="C27" s="34"/>
      <c r="D27" s="34"/>
      <c r="E27" s="32">
        <v>1</v>
      </c>
      <c r="F27" s="32">
        <f t="shared" si="0"/>
        <v>2</v>
      </c>
    </row>
    <row r="28" spans="1:6" x14ac:dyDescent="0.25">
      <c r="A28" t="s">
        <v>259</v>
      </c>
      <c r="B28" t="s">
        <v>47</v>
      </c>
      <c r="C28" t="s">
        <v>10</v>
      </c>
      <c r="D28"/>
      <c r="E28" s="29">
        <v>1</v>
      </c>
      <c r="F28" s="29">
        <f t="shared" si="0"/>
        <v>3</v>
      </c>
    </row>
    <row r="29" spans="1:6" x14ac:dyDescent="0.25">
      <c r="A29" t="s">
        <v>259</v>
      </c>
      <c r="B29" t="s">
        <v>47</v>
      </c>
      <c r="C29" t="s">
        <v>10</v>
      </c>
      <c r="D29" t="s">
        <v>128</v>
      </c>
      <c r="E29" s="29">
        <v>1</v>
      </c>
      <c r="F29" s="29">
        <f t="shared" si="0"/>
        <v>4</v>
      </c>
    </row>
    <row r="30" spans="1:6" x14ac:dyDescent="0.25">
      <c r="A30" t="s">
        <v>259</v>
      </c>
      <c r="B30" s="34" t="s">
        <v>45</v>
      </c>
      <c r="C30" s="34"/>
      <c r="D30" s="34"/>
      <c r="E30" s="32">
        <v>13</v>
      </c>
      <c r="F30" s="32">
        <f t="shared" si="0"/>
        <v>2</v>
      </c>
    </row>
    <row r="31" spans="1:6" x14ac:dyDescent="0.25">
      <c r="A31" t="s">
        <v>259</v>
      </c>
      <c r="B31" t="s">
        <v>45</v>
      </c>
      <c r="C31" t="s">
        <v>17</v>
      </c>
      <c r="D31"/>
      <c r="E31" s="29">
        <v>3</v>
      </c>
      <c r="F31" s="29">
        <f t="shared" si="0"/>
        <v>3</v>
      </c>
    </row>
    <row r="32" spans="1:6" x14ac:dyDescent="0.25">
      <c r="A32" t="s">
        <v>259</v>
      </c>
      <c r="B32" t="s">
        <v>45</v>
      </c>
      <c r="C32" t="s">
        <v>17</v>
      </c>
      <c r="D32" t="s">
        <v>56</v>
      </c>
      <c r="E32" s="29">
        <v>1</v>
      </c>
      <c r="F32" s="29">
        <f t="shared" si="0"/>
        <v>4</v>
      </c>
    </row>
    <row r="33" spans="1:6" x14ac:dyDescent="0.25">
      <c r="A33" t="s">
        <v>259</v>
      </c>
      <c r="B33" t="s">
        <v>45</v>
      </c>
      <c r="C33" t="s">
        <v>17</v>
      </c>
      <c r="D33" t="s">
        <v>101</v>
      </c>
      <c r="E33" s="29">
        <v>1</v>
      </c>
      <c r="F33" s="29">
        <f t="shared" si="0"/>
        <v>4</v>
      </c>
    </row>
    <row r="34" spans="1:6" x14ac:dyDescent="0.25">
      <c r="A34" t="s">
        <v>259</v>
      </c>
      <c r="B34" t="s">
        <v>45</v>
      </c>
      <c r="C34" t="s">
        <v>17</v>
      </c>
      <c r="D34" t="s">
        <v>86</v>
      </c>
      <c r="E34" s="29">
        <v>1</v>
      </c>
      <c r="F34" s="29">
        <f t="shared" si="0"/>
        <v>4</v>
      </c>
    </row>
    <row r="35" spans="1:6" x14ac:dyDescent="0.25">
      <c r="A35" t="s">
        <v>259</v>
      </c>
      <c r="B35" t="s">
        <v>45</v>
      </c>
      <c r="C35" t="s">
        <v>10</v>
      </c>
      <c r="D35"/>
      <c r="E35" s="29">
        <v>2</v>
      </c>
      <c r="F35" s="29">
        <f t="shared" si="0"/>
        <v>3</v>
      </c>
    </row>
    <row r="36" spans="1:6" x14ac:dyDescent="0.25">
      <c r="A36" t="s">
        <v>259</v>
      </c>
      <c r="B36" t="s">
        <v>45</v>
      </c>
      <c r="C36" t="s">
        <v>10</v>
      </c>
      <c r="D36" t="s">
        <v>114</v>
      </c>
      <c r="E36" s="29">
        <v>1</v>
      </c>
      <c r="F36" s="29">
        <f t="shared" si="0"/>
        <v>4</v>
      </c>
    </row>
    <row r="37" spans="1:6" x14ac:dyDescent="0.25">
      <c r="A37" t="s">
        <v>259</v>
      </c>
      <c r="B37" t="s">
        <v>45</v>
      </c>
      <c r="C37" t="s">
        <v>10</v>
      </c>
      <c r="D37" t="s">
        <v>86</v>
      </c>
      <c r="E37" s="29">
        <v>1</v>
      </c>
      <c r="F37" s="29">
        <f t="shared" si="0"/>
        <v>4</v>
      </c>
    </row>
    <row r="38" spans="1:6" x14ac:dyDescent="0.25">
      <c r="A38" t="s">
        <v>259</v>
      </c>
      <c r="B38" t="s">
        <v>45</v>
      </c>
      <c r="C38" t="s">
        <v>29</v>
      </c>
      <c r="D38"/>
      <c r="E38" s="29">
        <v>1</v>
      </c>
      <c r="F38" s="29">
        <f t="shared" si="0"/>
        <v>3</v>
      </c>
    </row>
    <row r="39" spans="1:6" x14ac:dyDescent="0.25">
      <c r="A39" t="s">
        <v>259</v>
      </c>
      <c r="B39" t="s">
        <v>45</v>
      </c>
      <c r="C39" t="s">
        <v>29</v>
      </c>
      <c r="D39" t="s">
        <v>112</v>
      </c>
      <c r="E39" s="29">
        <v>1</v>
      </c>
      <c r="F39" s="29">
        <f t="shared" si="0"/>
        <v>4</v>
      </c>
    </row>
    <row r="40" spans="1:6" x14ac:dyDescent="0.25">
      <c r="A40" t="s">
        <v>259</v>
      </c>
      <c r="B40" t="s">
        <v>45</v>
      </c>
      <c r="C40" t="s">
        <v>13</v>
      </c>
      <c r="D40"/>
      <c r="E40" s="29">
        <v>7</v>
      </c>
      <c r="F40" s="29">
        <f t="shared" si="0"/>
        <v>3</v>
      </c>
    </row>
    <row r="41" spans="1:6" x14ac:dyDescent="0.25">
      <c r="A41" t="s">
        <v>259</v>
      </c>
      <c r="B41" t="s">
        <v>45</v>
      </c>
      <c r="C41" t="s">
        <v>13</v>
      </c>
      <c r="D41" t="s">
        <v>56</v>
      </c>
      <c r="E41" s="29">
        <v>2</v>
      </c>
      <c r="F41" s="29">
        <f t="shared" si="0"/>
        <v>4</v>
      </c>
    </row>
    <row r="42" spans="1:6" x14ac:dyDescent="0.25">
      <c r="A42" t="s">
        <v>259</v>
      </c>
      <c r="B42" t="s">
        <v>45</v>
      </c>
      <c r="C42" t="s">
        <v>13</v>
      </c>
      <c r="D42" t="s">
        <v>128</v>
      </c>
      <c r="E42" s="29">
        <v>1</v>
      </c>
      <c r="F42" s="29">
        <f t="shared" si="0"/>
        <v>4</v>
      </c>
    </row>
    <row r="43" spans="1:6" x14ac:dyDescent="0.25">
      <c r="A43" t="s">
        <v>259</v>
      </c>
      <c r="B43" t="s">
        <v>45</v>
      </c>
      <c r="C43" t="s">
        <v>13</v>
      </c>
      <c r="D43" t="s">
        <v>101</v>
      </c>
      <c r="E43" s="29">
        <v>1</v>
      </c>
      <c r="F43" s="29">
        <f t="shared" si="0"/>
        <v>4</v>
      </c>
    </row>
    <row r="44" spans="1:6" x14ac:dyDescent="0.25">
      <c r="A44" t="s">
        <v>259</v>
      </c>
      <c r="B44" t="s">
        <v>45</v>
      </c>
      <c r="C44" t="s">
        <v>13</v>
      </c>
      <c r="D44" t="s">
        <v>135</v>
      </c>
      <c r="E44" s="29">
        <v>1</v>
      </c>
      <c r="F44" s="29">
        <f t="shared" si="0"/>
        <v>4</v>
      </c>
    </row>
    <row r="45" spans="1:6" x14ac:dyDescent="0.25">
      <c r="A45" t="s">
        <v>259</v>
      </c>
      <c r="B45" t="s">
        <v>45</v>
      </c>
      <c r="C45" t="s">
        <v>13</v>
      </c>
      <c r="D45" t="s">
        <v>86</v>
      </c>
      <c r="E45" s="29">
        <v>2</v>
      </c>
      <c r="F45" s="29">
        <f t="shared" si="0"/>
        <v>4</v>
      </c>
    </row>
    <row r="46" spans="1:6" x14ac:dyDescent="0.25">
      <c r="A46" s="33" t="s">
        <v>260</v>
      </c>
      <c r="B46" s="33"/>
      <c r="C46" s="33"/>
      <c r="D46" s="33"/>
      <c r="E46" s="31">
        <v>50</v>
      </c>
      <c r="F46" s="31">
        <f t="shared" si="0"/>
        <v>1</v>
      </c>
    </row>
    <row r="47" spans="1:6" x14ac:dyDescent="0.25">
      <c r="A47" t="s">
        <v>260</v>
      </c>
      <c r="B47" s="34" t="s">
        <v>44</v>
      </c>
      <c r="C47" s="34"/>
      <c r="D47" s="34"/>
      <c r="E47" s="32">
        <v>24</v>
      </c>
      <c r="F47" s="32">
        <f t="shared" si="0"/>
        <v>2</v>
      </c>
    </row>
    <row r="48" spans="1:6" x14ac:dyDescent="0.25">
      <c r="A48" t="s">
        <v>260</v>
      </c>
      <c r="B48" t="s">
        <v>44</v>
      </c>
      <c r="C48" t="s">
        <v>22</v>
      </c>
      <c r="D48"/>
      <c r="E48" s="29">
        <v>7</v>
      </c>
      <c r="F48" s="29">
        <f t="shared" si="0"/>
        <v>3</v>
      </c>
    </row>
    <row r="49" spans="1:6" x14ac:dyDescent="0.25">
      <c r="A49" t="s">
        <v>260</v>
      </c>
      <c r="B49" t="s">
        <v>44</v>
      </c>
      <c r="C49" t="s">
        <v>22</v>
      </c>
      <c r="D49" t="s">
        <v>56</v>
      </c>
      <c r="E49" s="29">
        <v>3</v>
      </c>
      <c r="F49" s="29">
        <f t="shared" si="0"/>
        <v>4</v>
      </c>
    </row>
    <row r="50" spans="1:6" x14ac:dyDescent="0.25">
      <c r="A50" t="s">
        <v>260</v>
      </c>
      <c r="B50" t="s">
        <v>44</v>
      </c>
      <c r="C50" t="s">
        <v>22</v>
      </c>
      <c r="D50" t="s">
        <v>114</v>
      </c>
      <c r="E50" s="29">
        <v>2</v>
      </c>
      <c r="F50" s="29">
        <f t="shared" si="0"/>
        <v>4</v>
      </c>
    </row>
    <row r="51" spans="1:6" x14ac:dyDescent="0.25">
      <c r="A51" t="s">
        <v>260</v>
      </c>
      <c r="B51" t="s">
        <v>44</v>
      </c>
      <c r="C51" t="s">
        <v>22</v>
      </c>
      <c r="D51" t="s">
        <v>101</v>
      </c>
      <c r="E51" s="29">
        <v>1</v>
      </c>
      <c r="F51" s="29">
        <f t="shared" si="0"/>
        <v>4</v>
      </c>
    </row>
    <row r="52" spans="1:6" x14ac:dyDescent="0.25">
      <c r="A52" t="s">
        <v>260</v>
      </c>
      <c r="B52" t="s">
        <v>44</v>
      </c>
      <c r="C52" t="s">
        <v>22</v>
      </c>
      <c r="D52" t="s">
        <v>99</v>
      </c>
      <c r="E52" s="29">
        <v>1</v>
      </c>
      <c r="F52" s="29">
        <f t="shared" si="0"/>
        <v>4</v>
      </c>
    </row>
    <row r="53" spans="1:6" x14ac:dyDescent="0.25">
      <c r="A53" t="s">
        <v>260</v>
      </c>
      <c r="B53" t="s">
        <v>44</v>
      </c>
      <c r="C53" t="s">
        <v>27</v>
      </c>
      <c r="D53"/>
      <c r="E53" s="29">
        <v>1</v>
      </c>
      <c r="F53" s="29">
        <f t="shared" si="0"/>
        <v>3</v>
      </c>
    </row>
    <row r="54" spans="1:6" x14ac:dyDescent="0.25">
      <c r="A54" t="s">
        <v>260</v>
      </c>
      <c r="B54" t="s">
        <v>44</v>
      </c>
      <c r="C54" t="s">
        <v>27</v>
      </c>
      <c r="D54" t="s">
        <v>86</v>
      </c>
      <c r="E54" s="29">
        <v>1</v>
      </c>
      <c r="F54" s="29">
        <f t="shared" si="0"/>
        <v>4</v>
      </c>
    </row>
    <row r="55" spans="1:6" x14ac:dyDescent="0.25">
      <c r="A55" t="s">
        <v>260</v>
      </c>
      <c r="B55" t="s">
        <v>44</v>
      </c>
      <c r="C55" t="s">
        <v>10</v>
      </c>
      <c r="D55"/>
      <c r="E55" s="29">
        <v>1</v>
      </c>
      <c r="F55" s="29">
        <f t="shared" si="0"/>
        <v>3</v>
      </c>
    </row>
    <row r="56" spans="1:6" x14ac:dyDescent="0.25">
      <c r="A56" t="s">
        <v>260</v>
      </c>
      <c r="B56" t="s">
        <v>44</v>
      </c>
      <c r="C56" t="s">
        <v>10</v>
      </c>
      <c r="D56" t="s">
        <v>101</v>
      </c>
      <c r="E56" s="29">
        <v>1</v>
      </c>
      <c r="F56" s="29">
        <f t="shared" si="0"/>
        <v>4</v>
      </c>
    </row>
    <row r="57" spans="1:6" x14ac:dyDescent="0.25">
      <c r="A57" t="s">
        <v>260</v>
      </c>
      <c r="B57" t="s">
        <v>44</v>
      </c>
      <c r="C57" t="s">
        <v>19</v>
      </c>
      <c r="D57"/>
      <c r="E57" s="29">
        <v>12</v>
      </c>
      <c r="F57" s="29">
        <f t="shared" si="0"/>
        <v>3</v>
      </c>
    </row>
    <row r="58" spans="1:6" x14ac:dyDescent="0.25">
      <c r="A58" t="s">
        <v>260</v>
      </c>
      <c r="B58" t="s">
        <v>44</v>
      </c>
      <c r="C58" t="s">
        <v>19</v>
      </c>
      <c r="D58" t="s">
        <v>56</v>
      </c>
      <c r="E58" s="29">
        <v>4</v>
      </c>
      <c r="F58" s="29">
        <f t="shared" si="0"/>
        <v>4</v>
      </c>
    </row>
    <row r="59" spans="1:6" x14ac:dyDescent="0.25">
      <c r="A59" t="s">
        <v>260</v>
      </c>
      <c r="B59" t="s">
        <v>44</v>
      </c>
      <c r="C59" t="s">
        <v>19</v>
      </c>
      <c r="D59" t="s">
        <v>114</v>
      </c>
      <c r="E59" s="29">
        <v>3</v>
      </c>
      <c r="F59" s="29">
        <f t="shared" si="0"/>
        <v>4</v>
      </c>
    </row>
    <row r="60" spans="1:6" x14ac:dyDescent="0.25">
      <c r="A60" t="s">
        <v>260</v>
      </c>
      <c r="B60" t="s">
        <v>44</v>
      </c>
      <c r="C60" t="s">
        <v>19</v>
      </c>
      <c r="D60" t="s">
        <v>135</v>
      </c>
      <c r="E60" s="29">
        <v>2</v>
      </c>
      <c r="F60" s="29">
        <f t="shared" si="0"/>
        <v>4</v>
      </c>
    </row>
    <row r="61" spans="1:6" x14ac:dyDescent="0.25">
      <c r="A61" t="s">
        <v>260</v>
      </c>
      <c r="B61" t="s">
        <v>44</v>
      </c>
      <c r="C61" t="s">
        <v>19</v>
      </c>
      <c r="D61" t="s">
        <v>86</v>
      </c>
      <c r="E61" s="29">
        <v>1</v>
      </c>
      <c r="F61" s="29">
        <f t="shared" si="0"/>
        <v>4</v>
      </c>
    </row>
    <row r="62" spans="1:6" x14ac:dyDescent="0.25">
      <c r="A62" t="s">
        <v>260</v>
      </c>
      <c r="B62" t="s">
        <v>44</v>
      </c>
      <c r="C62" t="s">
        <v>19</v>
      </c>
      <c r="D62" t="s">
        <v>112</v>
      </c>
      <c r="E62" s="29">
        <v>1</v>
      </c>
      <c r="F62" s="29">
        <f t="shared" si="0"/>
        <v>4</v>
      </c>
    </row>
    <row r="63" spans="1:6" x14ac:dyDescent="0.25">
      <c r="A63" t="s">
        <v>260</v>
      </c>
      <c r="B63" t="s">
        <v>44</v>
      </c>
      <c r="C63" t="s">
        <v>19</v>
      </c>
      <c r="D63" t="s">
        <v>109</v>
      </c>
      <c r="E63" s="29">
        <v>1</v>
      </c>
      <c r="F63" s="29">
        <f t="shared" si="0"/>
        <v>4</v>
      </c>
    </row>
    <row r="64" spans="1:6" x14ac:dyDescent="0.25">
      <c r="A64" t="s">
        <v>260</v>
      </c>
      <c r="B64" t="s">
        <v>44</v>
      </c>
      <c r="C64" t="s">
        <v>23</v>
      </c>
      <c r="D64"/>
      <c r="E64" s="29">
        <v>1</v>
      </c>
      <c r="F64" s="29">
        <f t="shared" si="0"/>
        <v>3</v>
      </c>
    </row>
    <row r="65" spans="1:6" x14ac:dyDescent="0.25">
      <c r="A65" t="s">
        <v>260</v>
      </c>
      <c r="B65" t="s">
        <v>44</v>
      </c>
      <c r="C65" t="s">
        <v>23</v>
      </c>
      <c r="D65" t="s">
        <v>56</v>
      </c>
      <c r="E65" s="29">
        <v>1</v>
      </c>
      <c r="F65" s="29">
        <f t="shared" si="0"/>
        <v>4</v>
      </c>
    </row>
    <row r="66" spans="1:6" x14ac:dyDescent="0.25">
      <c r="A66" t="s">
        <v>260</v>
      </c>
      <c r="B66" t="s">
        <v>44</v>
      </c>
      <c r="C66" t="s">
        <v>20</v>
      </c>
      <c r="D66"/>
      <c r="E66" s="29">
        <v>2</v>
      </c>
      <c r="F66" s="29">
        <f t="shared" si="0"/>
        <v>3</v>
      </c>
    </row>
    <row r="67" spans="1:6" x14ac:dyDescent="0.25">
      <c r="A67" t="s">
        <v>260</v>
      </c>
      <c r="B67" t="s">
        <v>44</v>
      </c>
      <c r="C67" t="s">
        <v>20</v>
      </c>
      <c r="D67" t="s">
        <v>112</v>
      </c>
      <c r="E67" s="29">
        <v>2</v>
      </c>
      <c r="F67" s="29">
        <f t="shared" ref="F67:F98" si="1">IF(NOT(ISBLANK(D67)),4,IF(NOT(ISBLANK(C67)),3,IF(NOT(ISBLANK(B67)),2,1)))</f>
        <v>4</v>
      </c>
    </row>
    <row r="68" spans="1:6" x14ac:dyDescent="0.25">
      <c r="A68" t="s">
        <v>260</v>
      </c>
      <c r="B68" s="34" t="s">
        <v>43</v>
      </c>
      <c r="C68" s="34"/>
      <c r="D68" s="34"/>
      <c r="E68" s="32">
        <v>10</v>
      </c>
      <c r="F68" s="32">
        <f t="shared" si="1"/>
        <v>2</v>
      </c>
    </row>
    <row r="69" spans="1:6" x14ac:dyDescent="0.25">
      <c r="A69" t="s">
        <v>260</v>
      </c>
      <c r="B69" t="s">
        <v>43</v>
      </c>
      <c r="C69" t="s">
        <v>22</v>
      </c>
      <c r="D69"/>
      <c r="E69" s="29">
        <v>1</v>
      </c>
      <c r="F69" s="29">
        <f t="shared" si="1"/>
        <v>3</v>
      </c>
    </row>
    <row r="70" spans="1:6" x14ac:dyDescent="0.25">
      <c r="A70" t="s">
        <v>260</v>
      </c>
      <c r="B70" t="s">
        <v>43</v>
      </c>
      <c r="C70" t="s">
        <v>22</v>
      </c>
      <c r="D70" t="s">
        <v>99</v>
      </c>
      <c r="E70" s="29">
        <v>1</v>
      </c>
      <c r="F70" s="29">
        <f t="shared" si="1"/>
        <v>4</v>
      </c>
    </row>
    <row r="71" spans="1:6" x14ac:dyDescent="0.25">
      <c r="A71" t="s">
        <v>260</v>
      </c>
      <c r="B71" t="s">
        <v>43</v>
      </c>
      <c r="C71" t="s">
        <v>31</v>
      </c>
      <c r="D71"/>
      <c r="E71" s="29">
        <v>1</v>
      </c>
      <c r="F71" s="29">
        <f t="shared" si="1"/>
        <v>3</v>
      </c>
    </row>
    <row r="72" spans="1:6" x14ac:dyDescent="0.25">
      <c r="A72" t="s">
        <v>260</v>
      </c>
      <c r="B72" t="s">
        <v>43</v>
      </c>
      <c r="C72" t="s">
        <v>31</v>
      </c>
      <c r="D72" t="s">
        <v>112</v>
      </c>
      <c r="E72" s="29">
        <v>1</v>
      </c>
      <c r="F72" s="29">
        <f t="shared" si="1"/>
        <v>4</v>
      </c>
    </row>
    <row r="73" spans="1:6" x14ac:dyDescent="0.25">
      <c r="A73" t="s">
        <v>260</v>
      </c>
      <c r="B73" t="s">
        <v>43</v>
      </c>
      <c r="C73" t="s">
        <v>19</v>
      </c>
      <c r="D73"/>
      <c r="E73" s="29">
        <v>7</v>
      </c>
      <c r="F73" s="29">
        <f t="shared" si="1"/>
        <v>3</v>
      </c>
    </row>
    <row r="74" spans="1:6" x14ac:dyDescent="0.25">
      <c r="A74" t="s">
        <v>260</v>
      </c>
      <c r="B74" t="s">
        <v>43</v>
      </c>
      <c r="C74" t="s">
        <v>19</v>
      </c>
      <c r="D74" t="s">
        <v>56</v>
      </c>
      <c r="E74" s="29">
        <v>3</v>
      </c>
      <c r="F74" s="29">
        <f t="shared" si="1"/>
        <v>4</v>
      </c>
    </row>
    <row r="75" spans="1:6" x14ac:dyDescent="0.25">
      <c r="A75" t="s">
        <v>260</v>
      </c>
      <c r="B75" t="s">
        <v>43</v>
      </c>
      <c r="C75" t="s">
        <v>19</v>
      </c>
      <c r="D75" t="s">
        <v>133</v>
      </c>
      <c r="E75" s="29">
        <v>1</v>
      </c>
      <c r="F75" s="29">
        <f t="shared" si="1"/>
        <v>4</v>
      </c>
    </row>
    <row r="76" spans="1:6" x14ac:dyDescent="0.25">
      <c r="A76" t="s">
        <v>260</v>
      </c>
      <c r="B76" t="s">
        <v>43</v>
      </c>
      <c r="C76" t="s">
        <v>19</v>
      </c>
      <c r="D76" t="s">
        <v>86</v>
      </c>
      <c r="E76" s="29">
        <v>1</v>
      </c>
      <c r="F76" s="29">
        <f t="shared" si="1"/>
        <v>4</v>
      </c>
    </row>
    <row r="77" spans="1:6" x14ac:dyDescent="0.25">
      <c r="A77" t="s">
        <v>260</v>
      </c>
      <c r="B77" t="s">
        <v>43</v>
      </c>
      <c r="C77" t="s">
        <v>19</v>
      </c>
      <c r="D77" t="s">
        <v>99</v>
      </c>
      <c r="E77" s="29">
        <v>1</v>
      </c>
      <c r="F77" s="29">
        <f t="shared" si="1"/>
        <v>4</v>
      </c>
    </row>
    <row r="78" spans="1:6" x14ac:dyDescent="0.25">
      <c r="A78" t="s">
        <v>260</v>
      </c>
      <c r="B78" t="s">
        <v>43</v>
      </c>
      <c r="C78" t="s">
        <v>19</v>
      </c>
      <c r="D78" t="s">
        <v>112</v>
      </c>
      <c r="E78" s="29">
        <v>1</v>
      </c>
      <c r="F78" s="29">
        <f t="shared" si="1"/>
        <v>4</v>
      </c>
    </row>
    <row r="79" spans="1:6" x14ac:dyDescent="0.25">
      <c r="A79" t="s">
        <v>260</v>
      </c>
      <c r="B79" t="s">
        <v>43</v>
      </c>
      <c r="C79" t="s">
        <v>20</v>
      </c>
      <c r="D79"/>
      <c r="E79" s="29">
        <v>1</v>
      </c>
      <c r="F79" s="29">
        <f t="shared" si="1"/>
        <v>3</v>
      </c>
    </row>
    <row r="80" spans="1:6" x14ac:dyDescent="0.25">
      <c r="A80" t="s">
        <v>260</v>
      </c>
      <c r="B80" t="s">
        <v>43</v>
      </c>
      <c r="C80" t="s">
        <v>20</v>
      </c>
      <c r="D80" t="s">
        <v>112</v>
      </c>
      <c r="E80" s="29">
        <v>1</v>
      </c>
      <c r="F80" s="29">
        <f t="shared" si="1"/>
        <v>4</v>
      </c>
    </row>
    <row r="81" spans="1:6" x14ac:dyDescent="0.25">
      <c r="A81" t="s">
        <v>260</v>
      </c>
      <c r="B81" s="34" t="s">
        <v>47</v>
      </c>
      <c r="C81" s="34"/>
      <c r="D81" s="34"/>
      <c r="E81" s="32">
        <v>1</v>
      </c>
      <c r="F81" s="32">
        <f t="shared" si="1"/>
        <v>2</v>
      </c>
    </row>
    <row r="82" spans="1:6" x14ac:dyDescent="0.25">
      <c r="A82" t="s">
        <v>260</v>
      </c>
      <c r="B82" t="s">
        <v>47</v>
      </c>
      <c r="C82" t="s">
        <v>23</v>
      </c>
      <c r="D82"/>
      <c r="E82" s="29">
        <v>1</v>
      </c>
      <c r="F82" s="29">
        <f t="shared" si="1"/>
        <v>3</v>
      </c>
    </row>
    <row r="83" spans="1:6" x14ac:dyDescent="0.25">
      <c r="A83" t="s">
        <v>260</v>
      </c>
      <c r="B83" t="s">
        <v>47</v>
      </c>
      <c r="C83" t="s">
        <v>23</v>
      </c>
      <c r="D83" t="s">
        <v>114</v>
      </c>
      <c r="E83" s="29">
        <v>1</v>
      </c>
      <c r="F83" s="29">
        <f t="shared" si="1"/>
        <v>4</v>
      </c>
    </row>
    <row r="84" spans="1:6" x14ac:dyDescent="0.25">
      <c r="A84" t="s">
        <v>260</v>
      </c>
      <c r="B84" s="34" t="s">
        <v>45</v>
      </c>
      <c r="C84" s="34"/>
      <c r="D84" s="34"/>
      <c r="E84" s="32">
        <v>15</v>
      </c>
      <c r="F84" s="32">
        <f t="shared" si="1"/>
        <v>2</v>
      </c>
    </row>
    <row r="85" spans="1:6" x14ac:dyDescent="0.25">
      <c r="A85" t="s">
        <v>260</v>
      </c>
      <c r="B85" t="s">
        <v>45</v>
      </c>
      <c r="C85" t="s">
        <v>22</v>
      </c>
      <c r="D85"/>
      <c r="E85" s="29">
        <v>5</v>
      </c>
      <c r="F85" s="29">
        <f t="shared" si="1"/>
        <v>3</v>
      </c>
    </row>
    <row r="86" spans="1:6" x14ac:dyDescent="0.25">
      <c r="A86" t="s">
        <v>260</v>
      </c>
      <c r="B86" t="s">
        <v>45</v>
      </c>
      <c r="C86" t="s">
        <v>22</v>
      </c>
      <c r="D86" t="s">
        <v>114</v>
      </c>
      <c r="E86" s="29">
        <v>2</v>
      </c>
      <c r="F86" s="29">
        <f t="shared" si="1"/>
        <v>4</v>
      </c>
    </row>
    <row r="87" spans="1:6" x14ac:dyDescent="0.25">
      <c r="A87" t="s">
        <v>260</v>
      </c>
      <c r="B87" t="s">
        <v>45</v>
      </c>
      <c r="C87" t="s">
        <v>22</v>
      </c>
      <c r="D87" t="s">
        <v>101</v>
      </c>
      <c r="E87" s="29">
        <v>2</v>
      </c>
      <c r="F87" s="29">
        <f t="shared" si="1"/>
        <v>4</v>
      </c>
    </row>
    <row r="88" spans="1:6" x14ac:dyDescent="0.25">
      <c r="A88" t="s">
        <v>260</v>
      </c>
      <c r="B88" t="s">
        <v>45</v>
      </c>
      <c r="C88" t="s">
        <v>22</v>
      </c>
      <c r="D88" t="s">
        <v>112</v>
      </c>
      <c r="E88" s="29">
        <v>1</v>
      </c>
      <c r="F88" s="29">
        <f t="shared" si="1"/>
        <v>4</v>
      </c>
    </row>
    <row r="89" spans="1:6" x14ac:dyDescent="0.25">
      <c r="A89" t="s">
        <v>260</v>
      </c>
      <c r="B89" t="s">
        <v>45</v>
      </c>
      <c r="C89" t="s">
        <v>10</v>
      </c>
      <c r="D89"/>
      <c r="E89" s="29">
        <v>1</v>
      </c>
      <c r="F89" s="29">
        <f t="shared" si="1"/>
        <v>3</v>
      </c>
    </row>
    <row r="90" spans="1:6" x14ac:dyDescent="0.25">
      <c r="A90" t="s">
        <v>260</v>
      </c>
      <c r="B90" t="s">
        <v>45</v>
      </c>
      <c r="C90" t="s">
        <v>10</v>
      </c>
      <c r="D90" t="s">
        <v>86</v>
      </c>
      <c r="E90" s="29">
        <v>1</v>
      </c>
      <c r="F90" s="29">
        <f t="shared" si="1"/>
        <v>4</v>
      </c>
    </row>
    <row r="91" spans="1:6" x14ac:dyDescent="0.25">
      <c r="A91" t="s">
        <v>260</v>
      </c>
      <c r="B91" t="s">
        <v>45</v>
      </c>
      <c r="C91" t="s">
        <v>19</v>
      </c>
      <c r="D91"/>
      <c r="E91" s="29">
        <v>7</v>
      </c>
      <c r="F91" s="29">
        <f t="shared" si="1"/>
        <v>3</v>
      </c>
    </row>
    <row r="92" spans="1:6" x14ac:dyDescent="0.25">
      <c r="A92" t="s">
        <v>260</v>
      </c>
      <c r="B92" t="s">
        <v>45</v>
      </c>
      <c r="C92" t="s">
        <v>19</v>
      </c>
      <c r="D92" t="s">
        <v>56</v>
      </c>
      <c r="E92" s="29">
        <v>1</v>
      </c>
      <c r="F92" s="29">
        <f t="shared" si="1"/>
        <v>4</v>
      </c>
    </row>
    <row r="93" spans="1:6" x14ac:dyDescent="0.25">
      <c r="A93" t="s">
        <v>260</v>
      </c>
      <c r="B93" t="s">
        <v>45</v>
      </c>
      <c r="C93" t="s">
        <v>19</v>
      </c>
      <c r="D93" t="s">
        <v>86</v>
      </c>
      <c r="E93" s="29">
        <v>5</v>
      </c>
      <c r="F93" s="29">
        <f t="shared" si="1"/>
        <v>4</v>
      </c>
    </row>
    <row r="94" spans="1:6" x14ac:dyDescent="0.25">
      <c r="A94" t="s">
        <v>260</v>
      </c>
      <c r="B94" t="s">
        <v>45</v>
      </c>
      <c r="C94" t="s">
        <v>19</v>
      </c>
      <c r="D94" t="s">
        <v>112</v>
      </c>
      <c r="E94" s="29">
        <v>1</v>
      </c>
      <c r="F94" s="29">
        <f t="shared" si="1"/>
        <v>4</v>
      </c>
    </row>
    <row r="95" spans="1:6" x14ac:dyDescent="0.25">
      <c r="A95" t="s">
        <v>260</v>
      </c>
      <c r="B95" t="s">
        <v>45</v>
      </c>
      <c r="C95" t="s">
        <v>23</v>
      </c>
      <c r="D95"/>
      <c r="E95" s="29">
        <v>1</v>
      </c>
      <c r="F95" s="29">
        <f t="shared" si="1"/>
        <v>3</v>
      </c>
    </row>
    <row r="96" spans="1:6" x14ac:dyDescent="0.25">
      <c r="A96" t="s">
        <v>260</v>
      </c>
      <c r="B96" t="s">
        <v>45</v>
      </c>
      <c r="C96" t="s">
        <v>23</v>
      </c>
      <c r="D96" t="s">
        <v>56</v>
      </c>
      <c r="E96" s="29">
        <v>1</v>
      </c>
      <c r="F96" s="29">
        <f t="shared" si="1"/>
        <v>4</v>
      </c>
    </row>
    <row r="97" spans="1:6" x14ac:dyDescent="0.25">
      <c r="A97" t="s">
        <v>260</v>
      </c>
      <c r="B97" t="s">
        <v>45</v>
      </c>
      <c r="C97" t="s">
        <v>20</v>
      </c>
      <c r="D97"/>
      <c r="E97" s="29">
        <v>1</v>
      </c>
      <c r="F97" s="29">
        <f t="shared" si="1"/>
        <v>3</v>
      </c>
    </row>
    <row r="98" spans="1:6" x14ac:dyDescent="0.25">
      <c r="A98" t="s">
        <v>260</v>
      </c>
      <c r="B98" t="s">
        <v>45</v>
      </c>
      <c r="C98" t="s">
        <v>20</v>
      </c>
      <c r="D98" t="s">
        <v>56</v>
      </c>
      <c r="E98" s="29">
        <v>1</v>
      </c>
      <c r="F98" s="29">
        <f t="shared" si="1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02"/>
  <sheetViews>
    <sheetView showGridLines="0" topLeftCell="A76" zoomScale="85" zoomScaleNormal="85" workbookViewId="0">
      <selection activeCell="C89" activeCellId="2" sqref="C50:C54 C71:C72 C87:C90 E50:E54 E71:E72 E87:E90"/>
      <pivotSelection pane="bottomRight" showHeader="1" extendable="1" axis="axisRow" dimension="2" start="85" min="82" max="97" activeRow="88" activeCol="2" previousRow="88" previousCol="2" click="1" r:id="rId1">
        <pivotArea dataOnly="0" outline="0" fieldPosition="0">
          <references count="1">
            <reference field="1" count="1">
              <x v="0"/>
            </reference>
          </references>
        </pivotArea>
      </pivotSelection>
    </sheetView>
  </sheetViews>
  <sheetFormatPr defaultRowHeight="15" x14ac:dyDescent="0.25"/>
  <cols>
    <col min="1" max="1" width="19.42578125" customWidth="1"/>
    <col min="2" max="2" width="33" customWidth="1"/>
    <col min="3" max="3" width="24.140625" customWidth="1"/>
    <col min="4" max="4" width="16.28515625" customWidth="1"/>
    <col min="5" max="5" width="10.28515625" bestFit="1" customWidth="1"/>
  </cols>
  <sheetData>
    <row r="3" spans="1:5" x14ac:dyDescent="0.25">
      <c r="A3" s="28" t="s">
        <v>258</v>
      </c>
      <c r="B3" s="28" t="s">
        <v>263</v>
      </c>
      <c r="C3" s="28" t="s">
        <v>4</v>
      </c>
      <c r="D3" s="28" t="s">
        <v>41</v>
      </c>
      <c r="E3" t="s">
        <v>261</v>
      </c>
    </row>
    <row r="4" spans="1:5" x14ac:dyDescent="0.25">
      <c r="A4" t="s">
        <v>259</v>
      </c>
      <c r="E4" s="29">
        <v>31</v>
      </c>
    </row>
    <row r="5" spans="1:5" x14ac:dyDescent="0.25">
      <c r="A5" t="s">
        <v>259</v>
      </c>
      <c r="B5" t="s">
        <v>44</v>
      </c>
      <c r="E5" s="29">
        <v>11</v>
      </c>
    </row>
    <row r="6" spans="1:5" x14ac:dyDescent="0.25">
      <c r="A6" t="s">
        <v>259</v>
      </c>
      <c r="B6" t="s">
        <v>44</v>
      </c>
      <c r="C6" t="s">
        <v>15</v>
      </c>
      <c r="E6" s="29">
        <v>1</v>
      </c>
    </row>
    <row r="7" spans="1:5" x14ac:dyDescent="0.25">
      <c r="A7" t="s">
        <v>259</v>
      </c>
      <c r="B7" t="s">
        <v>44</v>
      </c>
      <c r="C7" t="s">
        <v>15</v>
      </c>
      <c r="D7" t="s">
        <v>56</v>
      </c>
      <c r="E7" s="29">
        <v>1</v>
      </c>
    </row>
    <row r="8" spans="1:5" x14ac:dyDescent="0.25">
      <c r="A8" t="s">
        <v>259</v>
      </c>
      <c r="B8" t="s">
        <v>44</v>
      </c>
      <c r="C8" t="s">
        <v>17</v>
      </c>
      <c r="E8" s="29">
        <v>3</v>
      </c>
    </row>
    <row r="9" spans="1:5" x14ac:dyDescent="0.25">
      <c r="A9" t="s">
        <v>259</v>
      </c>
      <c r="B9" t="s">
        <v>44</v>
      </c>
      <c r="C9" t="s">
        <v>17</v>
      </c>
      <c r="D9" t="s">
        <v>145</v>
      </c>
      <c r="E9" s="29">
        <v>1</v>
      </c>
    </row>
    <row r="10" spans="1:5" x14ac:dyDescent="0.25">
      <c r="A10" t="s">
        <v>259</v>
      </c>
      <c r="B10" t="s">
        <v>44</v>
      </c>
      <c r="C10" t="s">
        <v>17</v>
      </c>
      <c r="D10" t="s">
        <v>56</v>
      </c>
      <c r="E10" s="29">
        <v>1</v>
      </c>
    </row>
    <row r="11" spans="1:5" x14ac:dyDescent="0.25">
      <c r="A11" t="s">
        <v>259</v>
      </c>
      <c r="B11" t="s">
        <v>44</v>
      </c>
      <c r="C11" t="s">
        <v>17</v>
      </c>
      <c r="D11" t="s">
        <v>99</v>
      </c>
      <c r="E11" s="29">
        <v>1</v>
      </c>
    </row>
    <row r="12" spans="1:5" x14ac:dyDescent="0.25">
      <c r="A12" t="s">
        <v>259</v>
      </c>
      <c r="B12" t="s">
        <v>44</v>
      </c>
      <c r="C12" t="s">
        <v>10</v>
      </c>
      <c r="E12" s="29">
        <v>4</v>
      </c>
    </row>
    <row r="13" spans="1:5" x14ac:dyDescent="0.25">
      <c r="A13" t="s">
        <v>259</v>
      </c>
      <c r="B13" t="s">
        <v>44</v>
      </c>
      <c r="C13" t="s">
        <v>10</v>
      </c>
      <c r="D13" t="s">
        <v>56</v>
      </c>
      <c r="E13" s="29">
        <v>1</v>
      </c>
    </row>
    <row r="14" spans="1:5" x14ac:dyDescent="0.25">
      <c r="A14" t="s">
        <v>259</v>
      </c>
      <c r="B14" t="s">
        <v>44</v>
      </c>
      <c r="C14" t="s">
        <v>10</v>
      </c>
      <c r="D14" t="s">
        <v>114</v>
      </c>
      <c r="E14" s="29">
        <v>1</v>
      </c>
    </row>
    <row r="15" spans="1:5" x14ac:dyDescent="0.25">
      <c r="A15" t="s">
        <v>259</v>
      </c>
      <c r="B15" t="s">
        <v>44</v>
      </c>
      <c r="C15" t="s">
        <v>10</v>
      </c>
      <c r="D15" t="s">
        <v>86</v>
      </c>
      <c r="E15" s="29">
        <v>2</v>
      </c>
    </row>
    <row r="16" spans="1:5" x14ac:dyDescent="0.25">
      <c r="A16" t="s">
        <v>259</v>
      </c>
      <c r="B16" t="s">
        <v>44</v>
      </c>
      <c r="C16" t="s">
        <v>13</v>
      </c>
      <c r="E16" s="29">
        <v>3</v>
      </c>
    </row>
    <row r="17" spans="1:5" x14ac:dyDescent="0.25">
      <c r="A17" t="s">
        <v>259</v>
      </c>
      <c r="B17" t="s">
        <v>44</v>
      </c>
      <c r="C17" t="s">
        <v>13</v>
      </c>
      <c r="D17" t="s">
        <v>56</v>
      </c>
      <c r="E17" s="29">
        <v>2</v>
      </c>
    </row>
    <row r="18" spans="1:5" x14ac:dyDescent="0.25">
      <c r="A18" t="s">
        <v>259</v>
      </c>
      <c r="B18" t="s">
        <v>44</v>
      </c>
      <c r="C18" t="s">
        <v>13</v>
      </c>
      <c r="D18" t="s">
        <v>95</v>
      </c>
      <c r="E18" s="29">
        <v>1</v>
      </c>
    </row>
    <row r="19" spans="1:5" x14ac:dyDescent="0.25">
      <c r="A19" t="s">
        <v>259</v>
      </c>
      <c r="B19" t="s">
        <v>43</v>
      </c>
      <c r="E19" s="29">
        <v>6</v>
      </c>
    </row>
    <row r="20" spans="1:5" x14ac:dyDescent="0.25">
      <c r="A20" t="s">
        <v>259</v>
      </c>
      <c r="B20" t="s">
        <v>43</v>
      </c>
      <c r="C20" t="s">
        <v>15</v>
      </c>
      <c r="E20" s="29">
        <v>1</v>
      </c>
    </row>
    <row r="21" spans="1:5" x14ac:dyDescent="0.25">
      <c r="A21" t="s">
        <v>259</v>
      </c>
      <c r="B21" t="s">
        <v>43</v>
      </c>
      <c r="C21" t="s">
        <v>15</v>
      </c>
      <c r="D21" t="s">
        <v>56</v>
      </c>
      <c r="E21" s="29">
        <v>1</v>
      </c>
    </row>
    <row r="22" spans="1:5" x14ac:dyDescent="0.25">
      <c r="A22" t="s">
        <v>259</v>
      </c>
      <c r="B22" t="s">
        <v>43</v>
      </c>
      <c r="C22" t="s">
        <v>17</v>
      </c>
      <c r="E22" s="29">
        <v>2</v>
      </c>
    </row>
    <row r="23" spans="1:5" x14ac:dyDescent="0.25">
      <c r="A23" t="s">
        <v>259</v>
      </c>
      <c r="B23" t="s">
        <v>43</v>
      </c>
      <c r="C23" t="s">
        <v>17</v>
      </c>
      <c r="D23" t="s">
        <v>56</v>
      </c>
      <c r="E23" s="29">
        <v>1</v>
      </c>
    </row>
    <row r="24" spans="1:5" x14ac:dyDescent="0.25">
      <c r="A24" t="s">
        <v>259</v>
      </c>
      <c r="B24" t="s">
        <v>43</v>
      </c>
      <c r="C24" t="s">
        <v>17</v>
      </c>
      <c r="D24" t="s">
        <v>109</v>
      </c>
      <c r="E24" s="29">
        <v>1</v>
      </c>
    </row>
    <row r="25" spans="1:5" x14ac:dyDescent="0.25">
      <c r="A25" t="s">
        <v>259</v>
      </c>
      <c r="B25" t="s">
        <v>43</v>
      </c>
      <c r="C25" t="s">
        <v>10</v>
      </c>
      <c r="E25" s="29">
        <v>3</v>
      </c>
    </row>
    <row r="26" spans="1:5" x14ac:dyDescent="0.25">
      <c r="A26" t="s">
        <v>259</v>
      </c>
      <c r="B26" t="s">
        <v>43</v>
      </c>
      <c r="C26" t="s">
        <v>10</v>
      </c>
      <c r="D26" t="s">
        <v>56</v>
      </c>
      <c r="E26" s="29">
        <v>1</v>
      </c>
    </row>
    <row r="27" spans="1:5" x14ac:dyDescent="0.25">
      <c r="A27" t="s">
        <v>259</v>
      </c>
      <c r="B27" t="s">
        <v>43</v>
      </c>
      <c r="C27" t="s">
        <v>10</v>
      </c>
      <c r="D27" t="s">
        <v>128</v>
      </c>
      <c r="E27" s="29">
        <v>1</v>
      </c>
    </row>
    <row r="28" spans="1:5" x14ac:dyDescent="0.25">
      <c r="A28" t="s">
        <v>259</v>
      </c>
      <c r="B28" t="s">
        <v>43</v>
      </c>
      <c r="C28" t="s">
        <v>10</v>
      </c>
      <c r="D28" t="s">
        <v>99</v>
      </c>
      <c r="E28" s="29">
        <v>1</v>
      </c>
    </row>
    <row r="29" spans="1:5" x14ac:dyDescent="0.25">
      <c r="A29" t="s">
        <v>259</v>
      </c>
      <c r="B29" t="s">
        <v>47</v>
      </c>
      <c r="E29" s="29">
        <v>1</v>
      </c>
    </row>
    <row r="30" spans="1:5" x14ac:dyDescent="0.25">
      <c r="A30" t="s">
        <v>259</v>
      </c>
      <c r="B30" t="s">
        <v>47</v>
      </c>
      <c r="C30" t="s">
        <v>10</v>
      </c>
      <c r="E30" s="29">
        <v>1</v>
      </c>
    </row>
    <row r="31" spans="1:5" x14ac:dyDescent="0.25">
      <c r="A31" t="s">
        <v>259</v>
      </c>
      <c r="B31" t="s">
        <v>47</v>
      </c>
      <c r="C31" t="s">
        <v>10</v>
      </c>
      <c r="D31" t="s">
        <v>128</v>
      </c>
      <c r="E31" s="29">
        <v>1</v>
      </c>
    </row>
    <row r="32" spans="1:5" x14ac:dyDescent="0.25">
      <c r="A32" t="s">
        <v>259</v>
      </c>
      <c r="B32" t="s">
        <v>45</v>
      </c>
      <c r="E32" s="29">
        <v>13</v>
      </c>
    </row>
    <row r="33" spans="1:7" x14ac:dyDescent="0.25">
      <c r="A33" t="s">
        <v>259</v>
      </c>
      <c r="B33" t="s">
        <v>45</v>
      </c>
      <c r="C33" t="s">
        <v>17</v>
      </c>
      <c r="E33" s="29">
        <v>3</v>
      </c>
    </row>
    <row r="34" spans="1:7" x14ac:dyDescent="0.25">
      <c r="A34" t="s">
        <v>259</v>
      </c>
      <c r="B34" t="s">
        <v>45</v>
      </c>
      <c r="C34" t="s">
        <v>17</v>
      </c>
      <c r="D34" t="s">
        <v>56</v>
      </c>
      <c r="E34" s="29">
        <v>1</v>
      </c>
    </row>
    <row r="35" spans="1:7" x14ac:dyDescent="0.25">
      <c r="A35" t="s">
        <v>259</v>
      </c>
      <c r="B35" t="s">
        <v>45</v>
      </c>
      <c r="C35" t="s">
        <v>17</v>
      </c>
      <c r="D35" t="s">
        <v>101</v>
      </c>
      <c r="E35" s="29">
        <v>1</v>
      </c>
    </row>
    <row r="36" spans="1:7" x14ac:dyDescent="0.25">
      <c r="A36" t="s">
        <v>259</v>
      </c>
      <c r="B36" t="s">
        <v>45</v>
      </c>
      <c r="C36" t="s">
        <v>17</v>
      </c>
      <c r="D36" t="s">
        <v>86</v>
      </c>
      <c r="E36" s="29">
        <v>1</v>
      </c>
    </row>
    <row r="37" spans="1:7" x14ac:dyDescent="0.25">
      <c r="A37" t="s">
        <v>259</v>
      </c>
      <c r="B37" t="s">
        <v>45</v>
      </c>
      <c r="C37" t="s">
        <v>10</v>
      </c>
      <c r="E37" s="29">
        <v>2</v>
      </c>
    </row>
    <row r="38" spans="1:7" x14ac:dyDescent="0.25">
      <c r="A38" t="s">
        <v>259</v>
      </c>
      <c r="B38" t="s">
        <v>45</v>
      </c>
      <c r="C38" t="s">
        <v>10</v>
      </c>
      <c r="D38" t="s">
        <v>114</v>
      </c>
      <c r="E38" s="29">
        <v>1</v>
      </c>
    </row>
    <row r="39" spans="1:7" x14ac:dyDescent="0.25">
      <c r="A39" t="s">
        <v>259</v>
      </c>
      <c r="B39" t="s">
        <v>45</v>
      </c>
      <c r="C39" t="s">
        <v>10</v>
      </c>
      <c r="D39" t="s">
        <v>86</v>
      </c>
      <c r="E39" s="29">
        <v>1</v>
      </c>
    </row>
    <row r="40" spans="1:7" x14ac:dyDescent="0.25">
      <c r="A40" t="s">
        <v>259</v>
      </c>
      <c r="B40" t="s">
        <v>45</v>
      </c>
      <c r="C40" t="s">
        <v>29</v>
      </c>
      <c r="E40" s="29">
        <v>1</v>
      </c>
    </row>
    <row r="41" spans="1:7" x14ac:dyDescent="0.25">
      <c r="A41" t="s">
        <v>259</v>
      </c>
      <c r="B41" t="s">
        <v>45</v>
      </c>
      <c r="C41" t="s">
        <v>29</v>
      </c>
      <c r="D41" t="s">
        <v>112</v>
      </c>
      <c r="E41" s="29">
        <v>1</v>
      </c>
    </row>
    <row r="42" spans="1:7" x14ac:dyDescent="0.25">
      <c r="A42" t="s">
        <v>259</v>
      </c>
      <c r="B42" t="s">
        <v>45</v>
      </c>
      <c r="C42" t="s">
        <v>13</v>
      </c>
      <c r="E42" s="29">
        <v>7</v>
      </c>
    </row>
    <row r="43" spans="1:7" x14ac:dyDescent="0.25">
      <c r="A43" t="s">
        <v>259</v>
      </c>
      <c r="B43" t="s">
        <v>45</v>
      </c>
      <c r="C43" t="s">
        <v>13</v>
      </c>
      <c r="D43" t="s">
        <v>56</v>
      </c>
      <c r="E43" s="29">
        <v>2</v>
      </c>
    </row>
    <row r="44" spans="1:7" x14ac:dyDescent="0.25">
      <c r="A44" t="s">
        <v>259</v>
      </c>
      <c r="B44" t="s">
        <v>45</v>
      </c>
      <c r="C44" t="s">
        <v>13</v>
      </c>
      <c r="D44" t="s">
        <v>128</v>
      </c>
      <c r="E44" s="29">
        <v>1</v>
      </c>
    </row>
    <row r="45" spans="1:7" x14ac:dyDescent="0.25">
      <c r="A45" t="s">
        <v>259</v>
      </c>
      <c r="B45" t="s">
        <v>45</v>
      </c>
      <c r="C45" t="s">
        <v>13</v>
      </c>
      <c r="D45" t="s">
        <v>101</v>
      </c>
      <c r="E45" s="29">
        <v>1</v>
      </c>
    </row>
    <row r="46" spans="1:7" x14ac:dyDescent="0.25">
      <c r="A46" t="s">
        <v>259</v>
      </c>
      <c r="B46" t="s">
        <v>45</v>
      </c>
      <c r="C46" t="s">
        <v>13</v>
      </c>
      <c r="D46" t="s">
        <v>135</v>
      </c>
      <c r="E46" s="29">
        <v>1</v>
      </c>
    </row>
    <row r="47" spans="1:7" x14ac:dyDescent="0.25">
      <c r="A47" t="s">
        <v>259</v>
      </c>
      <c r="B47" t="s">
        <v>45</v>
      </c>
      <c r="C47" t="s">
        <v>13</v>
      </c>
      <c r="D47" t="s">
        <v>86</v>
      </c>
      <c r="E47" s="29">
        <v>2</v>
      </c>
    </row>
    <row r="48" spans="1:7" x14ac:dyDescent="0.25">
      <c r="A48" t="s">
        <v>260</v>
      </c>
      <c r="E48" s="29">
        <v>50</v>
      </c>
      <c r="G48">
        <f>GETPIVOTDATA("#",$A$3,"Type Termination","Voluntary","Description Talent Group Leader","Consistent")+GETPIVOTDATA("#",$A$3,"Type Termination","Voluntary","Description Talent Group Leader","Key Talent")+GETPIVOTDATA("#",$A$3,"Type Termination","Voluntary","Description Talent Group Leader","Poor Perfomer")+GETPIVOTDATA("#",$A$3,"Type Termination","Voluntary","Description Talent Group Leader","Well Placed Talent")</f>
        <v>50</v>
      </c>
    </row>
    <row r="49" spans="1:5" x14ac:dyDescent="0.25">
      <c r="A49" t="s">
        <v>260</v>
      </c>
      <c r="B49" t="s">
        <v>44</v>
      </c>
      <c r="E49" s="29">
        <v>24</v>
      </c>
    </row>
    <row r="50" spans="1:5" x14ac:dyDescent="0.25">
      <c r="A50" t="s">
        <v>260</v>
      </c>
      <c r="B50" t="s">
        <v>44</v>
      </c>
      <c r="C50" t="s">
        <v>22</v>
      </c>
      <c r="E50" s="29">
        <v>7</v>
      </c>
    </row>
    <row r="51" spans="1:5" x14ac:dyDescent="0.25">
      <c r="A51" t="s">
        <v>260</v>
      </c>
      <c r="B51" t="s">
        <v>44</v>
      </c>
      <c r="C51" t="s">
        <v>22</v>
      </c>
      <c r="D51" t="s">
        <v>56</v>
      </c>
      <c r="E51" s="29">
        <v>3</v>
      </c>
    </row>
    <row r="52" spans="1:5" x14ac:dyDescent="0.25">
      <c r="A52" t="s">
        <v>260</v>
      </c>
      <c r="B52" t="s">
        <v>44</v>
      </c>
      <c r="C52" t="s">
        <v>22</v>
      </c>
      <c r="D52" t="s">
        <v>114</v>
      </c>
      <c r="E52" s="29">
        <v>2</v>
      </c>
    </row>
    <row r="53" spans="1:5" x14ac:dyDescent="0.25">
      <c r="A53" t="s">
        <v>260</v>
      </c>
      <c r="B53" t="s">
        <v>44</v>
      </c>
      <c r="C53" t="s">
        <v>22</v>
      </c>
      <c r="D53" t="s">
        <v>101</v>
      </c>
      <c r="E53" s="29">
        <v>1</v>
      </c>
    </row>
    <row r="54" spans="1:5" x14ac:dyDescent="0.25">
      <c r="A54" t="s">
        <v>260</v>
      </c>
      <c r="B54" t="s">
        <v>44</v>
      </c>
      <c r="C54" t="s">
        <v>22</v>
      </c>
      <c r="D54" t="s">
        <v>99</v>
      </c>
      <c r="E54" s="29">
        <v>1</v>
      </c>
    </row>
    <row r="55" spans="1:5" x14ac:dyDescent="0.25">
      <c r="A55" t="s">
        <v>260</v>
      </c>
      <c r="B55" t="s">
        <v>44</v>
      </c>
      <c r="C55" t="s">
        <v>27</v>
      </c>
      <c r="E55" s="29">
        <v>1</v>
      </c>
    </row>
    <row r="56" spans="1:5" x14ac:dyDescent="0.25">
      <c r="A56" t="s">
        <v>260</v>
      </c>
      <c r="B56" t="s">
        <v>44</v>
      </c>
      <c r="C56" t="s">
        <v>27</v>
      </c>
      <c r="D56" t="s">
        <v>86</v>
      </c>
      <c r="E56" s="29">
        <v>1</v>
      </c>
    </row>
    <row r="57" spans="1:5" x14ac:dyDescent="0.25">
      <c r="A57" t="s">
        <v>260</v>
      </c>
      <c r="B57" t="s">
        <v>44</v>
      </c>
      <c r="C57" t="s">
        <v>10</v>
      </c>
      <c r="E57" s="29">
        <v>1</v>
      </c>
    </row>
    <row r="58" spans="1:5" x14ac:dyDescent="0.25">
      <c r="A58" t="s">
        <v>260</v>
      </c>
      <c r="B58" t="s">
        <v>44</v>
      </c>
      <c r="C58" t="s">
        <v>10</v>
      </c>
      <c r="D58" t="s">
        <v>101</v>
      </c>
      <c r="E58" s="29">
        <v>1</v>
      </c>
    </row>
    <row r="59" spans="1:5" x14ac:dyDescent="0.25">
      <c r="A59" t="s">
        <v>260</v>
      </c>
      <c r="B59" t="s">
        <v>44</v>
      </c>
      <c r="C59" t="s">
        <v>19</v>
      </c>
      <c r="E59" s="29">
        <v>12</v>
      </c>
    </row>
    <row r="60" spans="1:5" x14ac:dyDescent="0.25">
      <c r="A60" t="s">
        <v>260</v>
      </c>
      <c r="B60" t="s">
        <v>44</v>
      </c>
      <c r="C60" t="s">
        <v>19</v>
      </c>
      <c r="D60" t="s">
        <v>56</v>
      </c>
      <c r="E60" s="29">
        <v>4</v>
      </c>
    </row>
    <row r="61" spans="1:5" x14ac:dyDescent="0.25">
      <c r="A61" t="s">
        <v>260</v>
      </c>
      <c r="B61" t="s">
        <v>44</v>
      </c>
      <c r="C61" t="s">
        <v>19</v>
      </c>
      <c r="D61" t="s">
        <v>114</v>
      </c>
      <c r="E61" s="29">
        <v>3</v>
      </c>
    </row>
    <row r="62" spans="1:5" x14ac:dyDescent="0.25">
      <c r="A62" t="s">
        <v>260</v>
      </c>
      <c r="B62" t="s">
        <v>44</v>
      </c>
      <c r="C62" t="s">
        <v>19</v>
      </c>
      <c r="D62" t="s">
        <v>135</v>
      </c>
      <c r="E62" s="29">
        <v>2</v>
      </c>
    </row>
    <row r="63" spans="1:5" x14ac:dyDescent="0.25">
      <c r="A63" t="s">
        <v>260</v>
      </c>
      <c r="B63" t="s">
        <v>44</v>
      </c>
      <c r="C63" t="s">
        <v>19</v>
      </c>
      <c r="D63" t="s">
        <v>86</v>
      </c>
      <c r="E63" s="29">
        <v>1</v>
      </c>
    </row>
    <row r="64" spans="1:5" x14ac:dyDescent="0.25">
      <c r="A64" t="s">
        <v>260</v>
      </c>
      <c r="B64" t="s">
        <v>44</v>
      </c>
      <c r="C64" t="s">
        <v>19</v>
      </c>
      <c r="D64" t="s">
        <v>112</v>
      </c>
      <c r="E64" s="29">
        <v>1</v>
      </c>
    </row>
    <row r="65" spans="1:5" x14ac:dyDescent="0.25">
      <c r="A65" t="s">
        <v>260</v>
      </c>
      <c r="B65" t="s">
        <v>44</v>
      </c>
      <c r="C65" t="s">
        <v>19</v>
      </c>
      <c r="D65" t="s">
        <v>109</v>
      </c>
      <c r="E65" s="29">
        <v>1</v>
      </c>
    </row>
    <row r="66" spans="1:5" x14ac:dyDescent="0.25">
      <c r="A66" t="s">
        <v>260</v>
      </c>
      <c r="B66" t="s">
        <v>44</v>
      </c>
      <c r="C66" t="s">
        <v>23</v>
      </c>
      <c r="E66" s="29">
        <v>1</v>
      </c>
    </row>
    <row r="67" spans="1:5" x14ac:dyDescent="0.25">
      <c r="A67" t="s">
        <v>260</v>
      </c>
      <c r="B67" t="s">
        <v>44</v>
      </c>
      <c r="C67" t="s">
        <v>23</v>
      </c>
      <c r="D67" t="s">
        <v>56</v>
      </c>
      <c r="E67" s="29">
        <v>1</v>
      </c>
    </row>
    <row r="68" spans="1:5" x14ac:dyDescent="0.25">
      <c r="A68" t="s">
        <v>260</v>
      </c>
      <c r="B68" t="s">
        <v>44</v>
      </c>
      <c r="C68" t="s">
        <v>20</v>
      </c>
      <c r="E68" s="29">
        <v>2</v>
      </c>
    </row>
    <row r="69" spans="1:5" x14ac:dyDescent="0.25">
      <c r="A69" t="s">
        <v>260</v>
      </c>
      <c r="B69" t="s">
        <v>44</v>
      </c>
      <c r="C69" t="s">
        <v>20</v>
      </c>
      <c r="D69" t="s">
        <v>112</v>
      </c>
      <c r="E69" s="29">
        <v>2</v>
      </c>
    </row>
    <row r="70" spans="1:5" x14ac:dyDescent="0.25">
      <c r="A70" t="s">
        <v>260</v>
      </c>
      <c r="B70" t="s">
        <v>43</v>
      </c>
      <c r="E70" s="29">
        <v>10</v>
      </c>
    </row>
    <row r="71" spans="1:5" x14ac:dyDescent="0.25">
      <c r="A71" t="s">
        <v>260</v>
      </c>
      <c r="B71" t="s">
        <v>43</v>
      </c>
      <c r="C71" t="s">
        <v>22</v>
      </c>
      <c r="E71" s="29">
        <v>1</v>
      </c>
    </row>
    <row r="72" spans="1:5" x14ac:dyDescent="0.25">
      <c r="A72" t="s">
        <v>260</v>
      </c>
      <c r="B72" t="s">
        <v>43</v>
      </c>
      <c r="C72" t="s">
        <v>22</v>
      </c>
      <c r="D72" t="s">
        <v>99</v>
      </c>
      <c r="E72" s="29">
        <v>1</v>
      </c>
    </row>
    <row r="73" spans="1:5" x14ac:dyDescent="0.25">
      <c r="A73" t="s">
        <v>260</v>
      </c>
      <c r="B73" t="s">
        <v>43</v>
      </c>
      <c r="C73" t="s">
        <v>31</v>
      </c>
      <c r="E73" s="29">
        <v>1</v>
      </c>
    </row>
    <row r="74" spans="1:5" x14ac:dyDescent="0.25">
      <c r="A74" t="s">
        <v>260</v>
      </c>
      <c r="B74" t="s">
        <v>43</v>
      </c>
      <c r="C74" t="s">
        <v>31</v>
      </c>
      <c r="D74" t="s">
        <v>112</v>
      </c>
      <c r="E74" s="29">
        <v>1</v>
      </c>
    </row>
    <row r="75" spans="1:5" x14ac:dyDescent="0.25">
      <c r="A75" t="s">
        <v>260</v>
      </c>
      <c r="B75" t="s">
        <v>43</v>
      </c>
      <c r="C75" t="s">
        <v>19</v>
      </c>
      <c r="E75" s="29">
        <v>7</v>
      </c>
    </row>
    <row r="76" spans="1:5" x14ac:dyDescent="0.25">
      <c r="A76" t="s">
        <v>260</v>
      </c>
      <c r="B76" t="s">
        <v>43</v>
      </c>
      <c r="C76" t="s">
        <v>19</v>
      </c>
      <c r="D76" t="s">
        <v>56</v>
      </c>
      <c r="E76" s="29">
        <v>3</v>
      </c>
    </row>
    <row r="77" spans="1:5" x14ac:dyDescent="0.25">
      <c r="A77" t="s">
        <v>260</v>
      </c>
      <c r="B77" t="s">
        <v>43</v>
      </c>
      <c r="C77" t="s">
        <v>19</v>
      </c>
      <c r="D77" t="s">
        <v>133</v>
      </c>
      <c r="E77" s="29">
        <v>1</v>
      </c>
    </row>
    <row r="78" spans="1:5" x14ac:dyDescent="0.25">
      <c r="A78" t="s">
        <v>260</v>
      </c>
      <c r="B78" t="s">
        <v>43</v>
      </c>
      <c r="C78" t="s">
        <v>19</v>
      </c>
      <c r="D78" t="s">
        <v>86</v>
      </c>
      <c r="E78" s="29">
        <v>1</v>
      </c>
    </row>
    <row r="79" spans="1:5" x14ac:dyDescent="0.25">
      <c r="A79" t="s">
        <v>260</v>
      </c>
      <c r="B79" t="s">
        <v>43</v>
      </c>
      <c r="C79" t="s">
        <v>19</v>
      </c>
      <c r="D79" t="s">
        <v>99</v>
      </c>
      <c r="E79" s="29">
        <v>1</v>
      </c>
    </row>
    <row r="80" spans="1:5" x14ac:dyDescent="0.25">
      <c r="A80" t="s">
        <v>260</v>
      </c>
      <c r="B80" t="s">
        <v>43</v>
      </c>
      <c r="C80" t="s">
        <v>19</v>
      </c>
      <c r="D80" t="s">
        <v>112</v>
      </c>
      <c r="E80" s="29">
        <v>1</v>
      </c>
    </row>
    <row r="81" spans="1:5" x14ac:dyDescent="0.25">
      <c r="A81" t="s">
        <v>260</v>
      </c>
      <c r="B81" t="s">
        <v>43</v>
      </c>
      <c r="C81" t="s">
        <v>20</v>
      </c>
      <c r="E81" s="29">
        <v>1</v>
      </c>
    </row>
    <row r="82" spans="1:5" x14ac:dyDescent="0.25">
      <c r="A82" t="s">
        <v>260</v>
      </c>
      <c r="B82" t="s">
        <v>43</v>
      </c>
      <c r="C82" t="s">
        <v>20</v>
      </c>
      <c r="D82" t="s">
        <v>112</v>
      </c>
      <c r="E82" s="29">
        <v>1</v>
      </c>
    </row>
    <row r="83" spans="1:5" x14ac:dyDescent="0.25">
      <c r="A83" t="s">
        <v>260</v>
      </c>
      <c r="B83" t="s">
        <v>47</v>
      </c>
      <c r="E83" s="29">
        <v>1</v>
      </c>
    </row>
    <row r="84" spans="1:5" x14ac:dyDescent="0.25">
      <c r="A84" t="s">
        <v>260</v>
      </c>
      <c r="B84" t="s">
        <v>47</v>
      </c>
      <c r="C84" t="s">
        <v>23</v>
      </c>
      <c r="E84" s="29">
        <v>1</v>
      </c>
    </row>
    <row r="85" spans="1:5" x14ac:dyDescent="0.25">
      <c r="A85" t="s">
        <v>260</v>
      </c>
      <c r="B85" t="s">
        <v>47</v>
      </c>
      <c r="C85" t="s">
        <v>23</v>
      </c>
      <c r="D85" t="s">
        <v>114</v>
      </c>
      <c r="E85" s="29">
        <v>1</v>
      </c>
    </row>
    <row r="86" spans="1:5" x14ac:dyDescent="0.25">
      <c r="A86" t="s">
        <v>260</v>
      </c>
      <c r="B86" t="s">
        <v>45</v>
      </c>
      <c r="E86" s="29">
        <v>15</v>
      </c>
    </row>
    <row r="87" spans="1:5" x14ac:dyDescent="0.25">
      <c r="A87" t="s">
        <v>260</v>
      </c>
      <c r="B87" t="s">
        <v>45</v>
      </c>
      <c r="C87" t="s">
        <v>22</v>
      </c>
      <c r="E87" s="29">
        <v>5</v>
      </c>
    </row>
    <row r="88" spans="1:5" x14ac:dyDescent="0.25">
      <c r="A88" t="s">
        <v>260</v>
      </c>
      <c r="B88" t="s">
        <v>45</v>
      </c>
      <c r="C88" t="s">
        <v>22</v>
      </c>
      <c r="D88" t="s">
        <v>114</v>
      </c>
      <c r="E88" s="29">
        <v>2</v>
      </c>
    </row>
    <row r="89" spans="1:5" x14ac:dyDescent="0.25">
      <c r="A89" t="s">
        <v>260</v>
      </c>
      <c r="B89" t="s">
        <v>45</v>
      </c>
      <c r="C89" t="s">
        <v>22</v>
      </c>
      <c r="D89" t="s">
        <v>101</v>
      </c>
      <c r="E89" s="29">
        <v>2</v>
      </c>
    </row>
    <row r="90" spans="1:5" x14ac:dyDescent="0.25">
      <c r="A90" t="s">
        <v>260</v>
      </c>
      <c r="B90" t="s">
        <v>45</v>
      </c>
      <c r="C90" t="s">
        <v>22</v>
      </c>
      <c r="D90" t="s">
        <v>112</v>
      </c>
      <c r="E90" s="29">
        <v>1</v>
      </c>
    </row>
    <row r="91" spans="1:5" x14ac:dyDescent="0.25">
      <c r="A91" t="s">
        <v>260</v>
      </c>
      <c r="B91" t="s">
        <v>45</v>
      </c>
      <c r="C91" t="s">
        <v>10</v>
      </c>
      <c r="E91" s="29">
        <v>1</v>
      </c>
    </row>
    <row r="92" spans="1:5" x14ac:dyDescent="0.25">
      <c r="A92" t="s">
        <v>260</v>
      </c>
      <c r="B92" t="s">
        <v>45</v>
      </c>
      <c r="C92" t="s">
        <v>10</v>
      </c>
      <c r="D92" t="s">
        <v>86</v>
      </c>
      <c r="E92" s="29">
        <v>1</v>
      </c>
    </row>
    <row r="93" spans="1:5" x14ac:dyDescent="0.25">
      <c r="A93" t="s">
        <v>260</v>
      </c>
      <c r="B93" t="s">
        <v>45</v>
      </c>
      <c r="C93" t="s">
        <v>19</v>
      </c>
      <c r="E93" s="29">
        <v>7</v>
      </c>
    </row>
    <row r="94" spans="1:5" x14ac:dyDescent="0.25">
      <c r="A94" t="s">
        <v>260</v>
      </c>
      <c r="B94" t="s">
        <v>45</v>
      </c>
      <c r="C94" t="s">
        <v>19</v>
      </c>
      <c r="D94" t="s">
        <v>56</v>
      </c>
      <c r="E94" s="29">
        <v>1</v>
      </c>
    </row>
    <row r="95" spans="1:5" x14ac:dyDescent="0.25">
      <c r="A95" t="s">
        <v>260</v>
      </c>
      <c r="B95" t="s">
        <v>45</v>
      </c>
      <c r="C95" t="s">
        <v>19</v>
      </c>
      <c r="D95" t="s">
        <v>86</v>
      </c>
      <c r="E95" s="29">
        <v>5</v>
      </c>
    </row>
    <row r="96" spans="1:5" x14ac:dyDescent="0.25">
      <c r="A96" t="s">
        <v>260</v>
      </c>
      <c r="B96" t="s">
        <v>45</v>
      </c>
      <c r="C96" t="s">
        <v>19</v>
      </c>
      <c r="D96" t="s">
        <v>112</v>
      </c>
      <c r="E96" s="29">
        <v>1</v>
      </c>
    </row>
    <row r="97" spans="1:5" x14ac:dyDescent="0.25">
      <c r="A97" t="s">
        <v>260</v>
      </c>
      <c r="B97" t="s">
        <v>45</v>
      </c>
      <c r="C97" t="s">
        <v>23</v>
      </c>
      <c r="E97" s="29">
        <v>1</v>
      </c>
    </row>
    <row r="98" spans="1:5" x14ac:dyDescent="0.25">
      <c r="A98" t="s">
        <v>260</v>
      </c>
      <c r="B98" t="s">
        <v>45</v>
      </c>
      <c r="C98" t="s">
        <v>23</v>
      </c>
      <c r="D98" t="s">
        <v>56</v>
      </c>
      <c r="E98" s="29">
        <v>1</v>
      </c>
    </row>
    <row r="99" spans="1:5" x14ac:dyDescent="0.25">
      <c r="A99" t="s">
        <v>260</v>
      </c>
      <c r="B99" t="s">
        <v>45</v>
      </c>
      <c r="C99" t="s">
        <v>20</v>
      </c>
      <c r="E99" s="29">
        <v>1</v>
      </c>
    </row>
    <row r="100" spans="1:5" x14ac:dyDescent="0.25">
      <c r="A100" t="s">
        <v>260</v>
      </c>
      <c r="B100" t="s">
        <v>45</v>
      </c>
      <c r="C100" t="s">
        <v>20</v>
      </c>
      <c r="D100" t="s">
        <v>56</v>
      </c>
      <c r="E100" s="29">
        <v>1</v>
      </c>
    </row>
    <row r="101" spans="1:5" x14ac:dyDescent="0.25">
      <c r="A101" t="s">
        <v>256</v>
      </c>
      <c r="E101" s="29"/>
    </row>
    <row r="102" spans="1:5" x14ac:dyDescent="0.25">
      <c r="A102" t="s">
        <v>257</v>
      </c>
      <c r="E102" s="29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82"/>
  <sheetViews>
    <sheetView showGridLines="0" zoomScale="85" zoomScaleNormal="85" workbookViewId="0">
      <pane xSplit="4" ySplit="1" topLeftCell="S2" activePane="bottomRight" state="frozen"/>
      <selection activeCell="D1" sqref="D1"/>
      <selection pane="topRight" activeCell="D1" sqref="D1"/>
      <selection pane="bottomLeft" activeCell="D1" sqref="D1"/>
      <selection pane="bottomRight" activeCell="S13" sqref="S13"/>
    </sheetView>
  </sheetViews>
  <sheetFormatPr defaultColWidth="9.28515625" defaultRowHeight="15.75" x14ac:dyDescent="0.25"/>
  <cols>
    <col min="1" max="1" width="9.28515625" style="22"/>
    <col min="2" max="2" width="7.7109375" style="21" customWidth="1"/>
    <col min="3" max="3" width="25.5703125" style="21" customWidth="1"/>
    <col min="4" max="4" width="25.28515625" style="21" customWidth="1"/>
    <col min="5" max="5" width="7.5703125" style="21" customWidth="1"/>
    <col min="6" max="6" width="25.5703125" style="21" customWidth="1"/>
    <col min="7" max="7" width="8.7109375" style="21" customWidth="1"/>
    <col min="8" max="8" width="15.7109375" style="21" bestFit="1" customWidth="1"/>
    <col min="9" max="9" width="15.28515625" style="21" customWidth="1"/>
    <col min="10" max="10" width="13.7109375" style="21" customWidth="1"/>
    <col min="11" max="11" width="14.28515625" style="21" customWidth="1"/>
    <col min="12" max="13" width="14.7109375" style="21" customWidth="1"/>
    <col min="14" max="14" width="19.28515625" style="21" customWidth="1"/>
    <col min="15" max="18" width="14.7109375" style="21" customWidth="1"/>
    <col min="19" max="20" width="18" style="21" customWidth="1"/>
    <col min="21" max="21" width="14.7109375" style="21" customWidth="1"/>
    <col min="22" max="23" width="18" style="21" customWidth="1"/>
    <col min="24" max="24" width="11.42578125" style="21" customWidth="1"/>
    <col min="25" max="25" width="6.7109375" style="21" customWidth="1"/>
    <col min="26" max="26" width="9.28515625" style="21" customWidth="1"/>
    <col min="27" max="27" width="11.5703125" style="21" customWidth="1"/>
    <col min="28" max="28" width="11.28515625" style="21" customWidth="1"/>
    <col min="29" max="29" width="16.5703125" style="21" customWidth="1"/>
    <col min="30" max="30" width="13.28515625" style="21" customWidth="1"/>
    <col min="31" max="31" width="18.42578125" style="20" customWidth="1"/>
    <col min="32" max="33" width="18.28515625" style="20" customWidth="1"/>
    <col min="34" max="34" width="16.7109375" style="20" customWidth="1"/>
    <col min="35" max="35" width="17.28515625" style="20" customWidth="1"/>
    <col min="36" max="36" width="18.28515625" style="20" customWidth="1"/>
    <col min="37" max="37" width="14" style="20" customWidth="1"/>
    <col min="38" max="38" width="15.42578125" style="20" customWidth="1"/>
    <col min="39" max="39" width="14.7109375" style="20" customWidth="1"/>
    <col min="40" max="40" width="11.5703125" style="20" customWidth="1"/>
    <col min="41" max="41" width="12.7109375" style="20" customWidth="1"/>
    <col min="42" max="42" width="14.7109375" style="21" customWidth="1"/>
    <col min="43" max="43" width="14.28515625" style="21" customWidth="1"/>
    <col min="44" max="45" width="17.7109375" style="21" customWidth="1"/>
    <col min="46" max="46" width="5.28515625" style="22" customWidth="1"/>
    <col min="47" max="47" width="14" style="22" customWidth="1"/>
    <col min="48" max="16384" width="9.28515625" style="22"/>
  </cols>
  <sheetData>
    <row r="1" spans="1:47" s="4" customFormat="1" ht="81.75" customHeight="1" x14ac:dyDescent="0.25">
      <c r="B1" s="3" t="s">
        <v>147</v>
      </c>
      <c r="C1" s="3" t="s">
        <v>4</v>
      </c>
      <c r="D1" s="3" t="s">
        <v>32</v>
      </c>
      <c r="E1" s="3" t="s">
        <v>0</v>
      </c>
      <c r="F1" s="3" t="s">
        <v>258</v>
      </c>
      <c r="G1" s="3" t="s">
        <v>3</v>
      </c>
      <c r="H1" s="3" t="s">
        <v>1</v>
      </c>
      <c r="I1" s="3" t="s">
        <v>36</v>
      </c>
      <c r="J1" s="3" t="s">
        <v>50</v>
      </c>
      <c r="K1" s="3" t="s">
        <v>51</v>
      </c>
      <c r="L1" s="3" t="s">
        <v>2</v>
      </c>
      <c r="M1" s="3" t="s">
        <v>76</v>
      </c>
      <c r="N1" s="3" t="s">
        <v>33</v>
      </c>
      <c r="O1" s="36" t="s">
        <v>69</v>
      </c>
      <c r="P1" s="36" t="s">
        <v>246</v>
      </c>
      <c r="Q1" s="36" t="s">
        <v>247</v>
      </c>
      <c r="R1" s="36" t="s">
        <v>37</v>
      </c>
      <c r="S1" s="37" t="s">
        <v>34</v>
      </c>
      <c r="T1" s="37" t="s">
        <v>70</v>
      </c>
      <c r="U1" s="37" t="s">
        <v>248</v>
      </c>
      <c r="V1" s="37" t="s">
        <v>249</v>
      </c>
      <c r="W1" s="37" t="s">
        <v>38</v>
      </c>
      <c r="X1" s="3" t="s">
        <v>96</v>
      </c>
      <c r="Y1" s="3" t="s">
        <v>40</v>
      </c>
      <c r="Z1" s="3" t="s">
        <v>55</v>
      </c>
      <c r="AA1" s="3" t="s">
        <v>52</v>
      </c>
      <c r="AB1" s="3" t="s">
        <v>125</v>
      </c>
      <c r="AC1" s="3" t="s">
        <v>41</v>
      </c>
      <c r="AD1" s="3" t="s">
        <v>79</v>
      </c>
      <c r="AE1" s="3" t="s">
        <v>58</v>
      </c>
      <c r="AF1" s="3" t="s">
        <v>61</v>
      </c>
      <c r="AG1" s="3" t="s">
        <v>64</v>
      </c>
      <c r="AH1" s="3" t="s">
        <v>59</v>
      </c>
      <c r="AI1" s="3" t="s">
        <v>62</v>
      </c>
      <c r="AJ1" s="3" t="s">
        <v>65</v>
      </c>
      <c r="AK1" s="3" t="s">
        <v>60</v>
      </c>
      <c r="AL1" s="3" t="s">
        <v>63</v>
      </c>
      <c r="AM1" s="3" t="s">
        <v>66</v>
      </c>
      <c r="AN1" s="17" t="s">
        <v>67</v>
      </c>
      <c r="AO1" s="17" t="s">
        <v>68</v>
      </c>
      <c r="AP1" s="3" t="s">
        <v>39</v>
      </c>
      <c r="AQ1" s="3" t="s">
        <v>57</v>
      </c>
      <c r="AR1" s="3" t="s">
        <v>263</v>
      </c>
      <c r="AS1" s="26" t="s">
        <v>254</v>
      </c>
      <c r="AU1" s="27" t="s">
        <v>255</v>
      </c>
    </row>
    <row r="2" spans="1:47" s="5" customFormat="1" ht="15" x14ac:dyDescent="0.25">
      <c r="A2" s="38">
        <v>10142432</v>
      </c>
      <c r="B2" s="7">
        <v>1</v>
      </c>
      <c r="C2" s="7" t="s">
        <v>10</v>
      </c>
      <c r="D2" s="7" t="s">
        <v>5</v>
      </c>
      <c r="E2" s="7">
        <v>1</v>
      </c>
      <c r="F2" s="7" t="s">
        <v>259</v>
      </c>
      <c r="G2" s="7" t="s">
        <v>9</v>
      </c>
      <c r="H2" s="7" t="s">
        <v>7</v>
      </c>
      <c r="I2" s="7" t="s">
        <v>44</v>
      </c>
      <c r="J2" s="8">
        <v>3</v>
      </c>
      <c r="K2" s="7" t="s">
        <v>82</v>
      </c>
      <c r="L2" s="7" t="s">
        <v>8</v>
      </c>
      <c r="M2" s="7" t="s">
        <v>78</v>
      </c>
      <c r="N2" s="8" t="s">
        <v>49</v>
      </c>
      <c r="O2" s="8" t="str">
        <f>IFERROR(VLOOKUP(N2,Library!N:O,2,FALSE)," ")</f>
        <v>Egalitarian</v>
      </c>
      <c r="P2" s="8" t="str">
        <f>VLOOKUP(N2,Library!$N:$S,3,FALSE)</f>
        <v>EEMEA</v>
      </c>
      <c r="Q2" s="8" t="str">
        <f>VLOOKUP(N2,Library!$N:$S,5,FALSE)</f>
        <v>MBU</v>
      </c>
      <c r="R2" s="8" t="str">
        <f>VLOOKUP(N2,Library!$N:$S,6,FALSE)</f>
        <v>Neutral</v>
      </c>
      <c r="S2" s="8" t="s">
        <v>48</v>
      </c>
      <c r="T2" s="8" t="str">
        <f>VLOOKUP(S2,Library!$N:$S,2,FALSE)</f>
        <v>Hierarquical</v>
      </c>
      <c r="U2" s="8" t="str">
        <f>VLOOKUP(S2,Library!$N:$S,3,FALSE)</f>
        <v>EEMEA</v>
      </c>
      <c r="V2" s="8" t="str">
        <f>VLOOKUP(S2,Library!$N:$S,5,FALSE)</f>
        <v>LBU</v>
      </c>
      <c r="W2" s="8" t="str">
        <f>VLOOKUP(S2,Library!$N:$S,6,FALSE)</f>
        <v>Positive</v>
      </c>
      <c r="X2" s="8" t="s">
        <v>82</v>
      </c>
      <c r="Y2" s="8">
        <v>49</v>
      </c>
      <c r="Z2" s="8" t="s">
        <v>54</v>
      </c>
      <c r="AA2" s="8" t="s">
        <v>53</v>
      </c>
      <c r="AB2" s="8" t="s">
        <v>89</v>
      </c>
      <c r="AC2" s="8" t="s">
        <v>56</v>
      </c>
      <c r="AD2" s="8">
        <v>17</v>
      </c>
      <c r="AE2" s="8" t="s">
        <v>146</v>
      </c>
      <c r="AF2" s="9" t="s">
        <v>146</v>
      </c>
      <c r="AG2" s="10">
        <v>50</v>
      </c>
      <c r="AH2" s="8" t="s">
        <v>146</v>
      </c>
      <c r="AI2" s="8" t="s">
        <v>146</v>
      </c>
      <c r="AJ2" s="8">
        <v>90</v>
      </c>
      <c r="AK2" s="8" t="s">
        <v>146</v>
      </c>
      <c r="AL2" s="8" t="s">
        <v>146</v>
      </c>
      <c r="AM2" s="8">
        <v>80</v>
      </c>
      <c r="AN2" s="18" t="s">
        <v>146</v>
      </c>
      <c r="AO2" s="18" t="s">
        <v>146</v>
      </c>
      <c r="AP2" s="8">
        <v>3</v>
      </c>
      <c r="AQ2" s="8" t="s">
        <v>7</v>
      </c>
      <c r="AR2" s="8" t="s">
        <v>44</v>
      </c>
      <c r="AS2" s="8"/>
    </row>
    <row r="3" spans="1:47" s="6" customFormat="1" ht="15" x14ac:dyDescent="0.25">
      <c r="A3" s="38">
        <v>10142487</v>
      </c>
      <c r="B3" s="11">
        <v>2</v>
      </c>
      <c r="C3" s="11" t="s">
        <v>10</v>
      </c>
      <c r="D3" s="11" t="s">
        <v>5</v>
      </c>
      <c r="E3" s="11">
        <v>1</v>
      </c>
      <c r="F3" s="11" t="s">
        <v>259</v>
      </c>
      <c r="G3" s="11" t="s">
        <v>9</v>
      </c>
      <c r="H3" s="11" t="s">
        <v>11</v>
      </c>
      <c r="I3" s="11" t="s">
        <v>46</v>
      </c>
      <c r="J3" s="12">
        <v>2</v>
      </c>
      <c r="K3" s="11" t="s">
        <v>83</v>
      </c>
      <c r="L3" s="11" t="s">
        <v>8</v>
      </c>
      <c r="M3" s="11" t="s">
        <v>78</v>
      </c>
      <c r="N3" s="12" t="s">
        <v>80</v>
      </c>
      <c r="O3" s="12" t="str">
        <f>IFERROR(VLOOKUP(N3,Library!N:O,2,FALSE)," ")</f>
        <v>Hierarquical</v>
      </c>
      <c r="P3" s="12" t="str">
        <f>VLOOKUP(N3,Library!$N:$S,3,FALSE)</f>
        <v>WEC</v>
      </c>
      <c r="Q3" s="12" t="str">
        <f>VLOOKUP(N3,Library!$N:$S,5,FALSE)</f>
        <v>LBU</v>
      </c>
      <c r="R3" s="12" t="str">
        <f>VLOOKUP(N3,Library!$N:$S,6,FALSE)</f>
        <v>Neutral</v>
      </c>
      <c r="S3" s="12" t="s">
        <v>81</v>
      </c>
      <c r="T3" s="12" t="str">
        <f>VLOOKUP(S3,Library!$N:$S,2,FALSE)</f>
        <v>Consensual</v>
      </c>
      <c r="U3" s="12" t="str">
        <f>VLOOKUP(S3,Library!$N:$S,3,FALSE)</f>
        <v>WEC</v>
      </c>
      <c r="V3" s="12" t="str">
        <f>VLOOKUP(S3,Library!$N:$S,5,FALSE)</f>
        <v>LBU</v>
      </c>
      <c r="W3" s="12" t="str">
        <f>VLOOKUP(S3,Library!$N:$S,6,FALSE)</f>
        <v>Positive</v>
      </c>
      <c r="X3" s="12" t="s">
        <v>82</v>
      </c>
      <c r="Y3" s="12">
        <v>47</v>
      </c>
      <c r="Z3" s="12" t="s">
        <v>54</v>
      </c>
      <c r="AA3" s="12" t="s">
        <v>53</v>
      </c>
      <c r="AB3" s="12" t="s">
        <v>89</v>
      </c>
      <c r="AC3" s="12" t="s">
        <v>114</v>
      </c>
      <c r="AD3" s="12">
        <v>14</v>
      </c>
      <c r="AE3" s="14" t="s">
        <v>146</v>
      </c>
      <c r="AF3" s="15" t="s">
        <v>146</v>
      </c>
      <c r="AG3" s="16">
        <v>46.874999999999993</v>
      </c>
      <c r="AH3" s="14" t="s">
        <v>146</v>
      </c>
      <c r="AI3" s="14" t="s">
        <v>146</v>
      </c>
      <c r="AJ3" s="14">
        <v>80</v>
      </c>
      <c r="AK3" s="14" t="s">
        <v>146</v>
      </c>
      <c r="AL3" s="14" t="s">
        <v>146</v>
      </c>
      <c r="AM3" s="14">
        <v>75</v>
      </c>
      <c r="AN3" s="19" t="s">
        <v>146</v>
      </c>
      <c r="AO3" s="19" t="s">
        <v>146</v>
      </c>
      <c r="AP3" s="12">
        <v>3</v>
      </c>
      <c r="AQ3" s="12" t="s">
        <v>7</v>
      </c>
      <c r="AR3" s="12" t="s">
        <v>44</v>
      </c>
      <c r="AS3" s="12"/>
    </row>
    <row r="4" spans="1:47" s="6" customFormat="1" ht="15" x14ac:dyDescent="0.25">
      <c r="A4" s="38">
        <v>10142699</v>
      </c>
      <c r="B4" s="11">
        <v>3</v>
      </c>
      <c r="C4" s="11" t="s">
        <v>13</v>
      </c>
      <c r="D4" s="11" t="s">
        <v>5</v>
      </c>
      <c r="E4" s="11">
        <v>1</v>
      </c>
      <c r="F4" s="11" t="s">
        <v>259</v>
      </c>
      <c r="G4" s="11" t="s">
        <v>9</v>
      </c>
      <c r="H4" s="11" t="s">
        <v>11</v>
      </c>
      <c r="I4" s="11" t="s">
        <v>46</v>
      </c>
      <c r="J4" s="12">
        <v>3</v>
      </c>
      <c r="K4" s="11" t="s">
        <v>82</v>
      </c>
      <c r="L4" s="11" t="s">
        <v>12</v>
      </c>
      <c r="M4" s="11" t="s">
        <v>77</v>
      </c>
      <c r="N4" s="12" t="s">
        <v>84</v>
      </c>
      <c r="O4" s="12" t="str">
        <f>IFERROR(VLOOKUP(N4,Library!N:O,2,FALSE)," ")</f>
        <v>Hierarquical</v>
      </c>
      <c r="P4" s="12" t="str">
        <f>VLOOKUP(N4,Library!$N:$S,3,FALSE)</f>
        <v>WEC</v>
      </c>
      <c r="Q4" s="12" t="str">
        <f>VLOOKUP(N4,Library!$N:$S,5,FALSE)</f>
        <v>LBU</v>
      </c>
      <c r="R4" s="12" t="str">
        <f>VLOOKUP(N4,Library!$N:$S,6,FALSE)</f>
        <v>Neutral</v>
      </c>
      <c r="S4" s="12" t="s">
        <v>85</v>
      </c>
      <c r="T4" s="12" t="str">
        <f>VLOOKUP(S4,Library!$N:$S,2,FALSE)</f>
        <v>Egalitarian</v>
      </c>
      <c r="U4" s="12" t="str">
        <f>VLOOKUP(S4,Library!$N:$S,3,FALSE)</f>
        <v>United States</v>
      </c>
      <c r="V4" s="12" t="str">
        <f>VLOOKUP(S4,Library!$N:$S,5,FALSE)</f>
        <v>United States</v>
      </c>
      <c r="W4" s="12" t="str">
        <f>VLOOKUP(S4,Library!$N:$S,6,FALSE)</f>
        <v>Positive</v>
      </c>
      <c r="X4" s="12" t="s">
        <v>82</v>
      </c>
      <c r="Y4" s="12">
        <v>52</v>
      </c>
      <c r="Z4" s="12" t="s">
        <v>54</v>
      </c>
      <c r="AA4" s="12" t="s">
        <v>53</v>
      </c>
      <c r="AB4" s="12" t="s">
        <v>89</v>
      </c>
      <c r="AC4" s="12" t="s">
        <v>86</v>
      </c>
      <c r="AD4" s="12">
        <v>11</v>
      </c>
      <c r="AE4" s="14" t="s">
        <v>146</v>
      </c>
      <c r="AF4" s="15" t="s">
        <v>146</v>
      </c>
      <c r="AG4" s="16" t="s">
        <v>146</v>
      </c>
      <c r="AH4" s="14" t="s">
        <v>146</v>
      </c>
      <c r="AI4" s="14" t="s">
        <v>146</v>
      </c>
      <c r="AJ4" s="14" t="s">
        <v>146</v>
      </c>
      <c r="AK4" s="14" t="s">
        <v>146</v>
      </c>
      <c r="AL4" s="14" t="s">
        <v>146</v>
      </c>
      <c r="AM4" s="14" t="s">
        <v>146</v>
      </c>
      <c r="AN4" s="19" t="s">
        <v>146</v>
      </c>
      <c r="AO4" s="19" t="s">
        <v>146</v>
      </c>
      <c r="AP4" s="12">
        <v>4</v>
      </c>
      <c r="AQ4" s="12" t="s">
        <v>16</v>
      </c>
      <c r="AR4" s="12" t="s">
        <v>45</v>
      </c>
      <c r="AS4" s="12"/>
    </row>
    <row r="5" spans="1:47" s="6" customFormat="1" ht="15" x14ac:dyDescent="0.25">
      <c r="A5" s="38">
        <v>10144010</v>
      </c>
      <c r="B5" s="11">
        <v>4</v>
      </c>
      <c r="C5" s="11" t="s">
        <v>15</v>
      </c>
      <c r="D5" s="11" t="s">
        <v>5</v>
      </c>
      <c r="E5" s="11">
        <v>1</v>
      </c>
      <c r="F5" s="11" t="s">
        <v>259</v>
      </c>
      <c r="G5" s="11" t="s">
        <v>9</v>
      </c>
      <c r="H5" s="11" t="s">
        <v>89</v>
      </c>
      <c r="I5" s="11" t="s">
        <v>89</v>
      </c>
      <c r="J5" s="12">
        <v>2</v>
      </c>
      <c r="K5" s="11" t="s">
        <v>82</v>
      </c>
      <c r="L5" s="11" t="s">
        <v>8</v>
      </c>
      <c r="M5" s="11" t="s">
        <v>78</v>
      </c>
      <c r="N5" s="12" t="s">
        <v>88</v>
      </c>
      <c r="O5" s="12" t="str">
        <f>IFERROR(VLOOKUP(N5,Library!N:O,2,FALSE)," ")</f>
        <v>Consensual</v>
      </c>
      <c r="P5" s="12" t="str">
        <f>VLOOKUP(N5,Library!$N:$S,3,FALSE)</f>
        <v>WEC</v>
      </c>
      <c r="Q5" s="12" t="str">
        <f>VLOOKUP(N5,Library!$N:$S,5,FALSE)</f>
        <v>SBU</v>
      </c>
      <c r="R5" s="12" t="str">
        <f>VLOOKUP(N5,Library!$N:$S,6,FALSE)</f>
        <v>Positive</v>
      </c>
      <c r="S5" s="12" t="s">
        <v>87</v>
      </c>
      <c r="T5" s="12" t="str">
        <f>VLOOKUP(S5,Library!$N:$S,2,FALSE)</f>
        <v>Consensual</v>
      </c>
      <c r="U5" s="12" t="str">
        <f>VLOOKUP(S5,Library!$N:$S,3,FALSE)</f>
        <v>EEMEA</v>
      </c>
      <c r="V5" s="12" t="str">
        <f>VLOOKUP(S5,Library!$N:$S,5,FALSE)</f>
        <v>SBU</v>
      </c>
      <c r="W5" s="12" t="str">
        <f>VLOOKUP(S5,Library!$N:$S,6,FALSE)</f>
        <v>Neutral</v>
      </c>
      <c r="X5" s="12" t="s">
        <v>82</v>
      </c>
      <c r="Y5" s="12">
        <v>54</v>
      </c>
      <c r="Z5" s="12" t="s">
        <v>90</v>
      </c>
      <c r="AA5" s="12" t="s">
        <v>89</v>
      </c>
      <c r="AB5" s="12" t="s">
        <v>89</v>
      </c>
      <c r="AC5" s="12" t="s">
        <v>56</v>
      </c>
      <c r="AD5" s="12">
        <v>9</v>
      </c>
      <c r="AE5" s="14" t="s">
        <v>146</v>
      </c>
      <c r="AF5" s="15" t="s">
        <v>146</v>
      </c>
      <c r="AG5" s="16" t="s">
        <v>146</v>
      </c>
      <c r="AH5" s="14" t="s">
        <v>146</v>
      </c>
      <c r="AI5" s="14" t="s">
        <v>146</v>
      </c>
      <c r="AJ5" s="14" t="s">
        <v>146</v>
      </c>
      <c r="AK5" s="14" t="s">
        <v>146</v>
      </c>
      <c r="AL5" s="14" t="s">
        <v>146</v>
      </c>
      <c r="AM5" s="14" t="s">
        <v>146</v>
      </c>
      <c r="AN5" s="19" t="s">
        <v>146</v>
      </c>
      <c r="AO5" s="19" t="s">
        <v>146</v>
      </c>
      <c r="AP5" s="12">
        <v>2</v>
      </c>
      <c r="AQ5" s="12" t="s">
        <v>7</v>
      </c>
      <c r="AR5" s="12" t="s">
        <v>44</v>
      </c>
      <c r="AS5" s="12"/>
    </row>
    <row r="6" spans="1:47" s="6" customFormat="1" ht="15" x14ac:dyDescent="0.25">
      <c r="A6" s="38">
        <v>10154270</v>
      </c>
      <c r="B6" s="11">
        <v>5</v>
      </c>
      <c r="C6" s="11" t="s">
        <v>17</v>
      </c>
      <c r="D6" s="11" t="s">
        <v>5</v>
      </c>
      <c r="E6" s="11">
        <v>1</v>
      </c>
      <c r="F6" s="11" t="s">
        <v>259</v>
      </c>
      <c r="G6" s="11" t="s">
        <v>9</v>
      </c>
      <c r="H6" s="11" t="s">
        <v>16</v>
      </c>
      <c r="I6" s="11" t="s">
        <v>45</v>
      </c>
      <c r="J6" s="12">
        <v>3</v>
      </c>
      <c r="K6" s="11" t="s">
        <v>83</v>
      </c>
      <c r="L6" s="11" t="s">
        <v>8</v>
      </c>
      <c r="M6" s="11" t="s">
        <v>78</v>
      </c>
      <c r="N6" s="12" t="s">
        <v>91</v>
      </c>
      <c r="O6" s="12" t="str">
        <f>IFERROR(VLOOKUP(N6,Library!N:O,2,FALSE)," ")</f>
        <v>Egalitarian</v>
      </c>
      <c r="P6" s="12" t="str">
        <f>VLOOKUP(N6,Library!$N:$S,3,FALSE)</f>
        <v>JAPAC</v>
      </c>
      <c r="Q6" s="12" t="str">
        <f>VLOOKUP(N6,Library!$N:$S,5,FALSE)</f>
        <v>SBU</v>
      </c>
      <c r="R6" s="12" t="str">
        <f>VLOOKUP(N6,Library!$N:$S,6,FALSE)</f>
        <v>Neutral</v>
      </c>
      <c r="S6" s="12" t="s">
        <v>92</v>
      </c>
      <c r="T6" s="12" t="str">
        <f>VLOOKUP(S6,Library!$N:$S,2,FALSE)</f>
        <v>Hierarquical</v>
      </c>
      <c r="U6" s="12" t="str">
        <f>VLOOKUP(S6,Library!$N:$S,3,FALSE)</f>
        <v>JAPAC</v>
      </c>
      <c r="V6" s="12" t="str">
        <f>VLOOKUP(S6,Library!$N:$S,5,FALSE)</f>
        <v>SBU</v>
      </c>
      <c r="W6" s="12" t="str">
        <f>VLOOKUP(S6,Library!$N:$S,6,FALSE)</f>
        <v>Positive</v>
      </c>
      <c r="X6" s="12" t="s">
        <v>82</v>
      </c>
      <c r="Y6" s="12">
        <v>47</v>
      </c>
      <c r="Z6" s="12" t="s">
        <v>54</v>
      </c>
      <c r="AA6" s="12" t="s">
        <v>53</v>
      </c>
      <c r="AB6" s="12" t="s">
        <v>89</v>
      </c>
      <c r="AC6" s="12" t="s">
        <v>56</v>
      </c>
      <c r="AD6" s="12">
        <v>16</v>
      </c>
      <c r="AE6" s="14">
        <v>0</v>
      </c>
      <c r="AF6" s="15">
        <v>157.14285714285711</v>
      </c>
      <c r="AG6" s="16">
        <v>100</v>
      </c>
      <c r="AH6" s="14">
        <v>100</v>
      </c>
      <c r="AI6" s="14">
        <v>110</v>
      </c>
      <c r="AJ6" s="14">
        <v>100</v>
      </c>
      <c r="AK6" s="14">
        <v>0</v>
      </c>
      <c r="AL6" s="14">
        <v>105</v>
      </c>
      <c r="AM6" s="14">
        <v>100</v>
      </c>
      <c r="AN6" s="19">
        <v>108.42</v>
      </c>
      <c r="AO6" s="19">
        <v>108.97</v>
      </c>
      <c r="AP6" s="12">
        <v>4</v>
      </c>
      <c r="AQ6" s="12" t="s">
        <v>16</v>
      </c>
      <c r="AR6" s="12" t="s">
        <v>45</v>
      </c>
      <c r="AS6" s="12"/>
    </row>
    <row r="7" spans="1:47" s="6" customFormat="1" ht="15" x14ac:dyDescent="0.25">
      <c r="A7" s="38">
        <v>10184910</v>
      </c>
      <c r="B7" s="11">
        <v>6</v>
      </c>
      <c r="C7" s="11" t="s">
        <v>13</v>
      </c>
      <c r="D7" s="11" t="s">
        <v>5</v>
      </c>
      <c r="E7" s="11">
        <v>1</v>
      </c>
      <c r="F7" s="11" t="s">
        <v>259</v>
      </c>
      <c r="G7" s="11" t="s">
        <v>9</v>
      </c>
      <c r="H7" s="11" t="s">
        <v>11</v>
      </c>
      <c r="I7" s="11" t="s">
        <v>46</v>
      </c>
      <c r="J7" s="12">
        <v>3</v>
      </c>
      <c r="K7" s="11" t="s">
        <v>82</v>
      </c>
      <c r="L7" s="11" t="s">
        <v>12</v>
      </c>
      <c r="M7" s="11" t="s">
        <v>77</v>
      </c>
      <c r="N7" s="12" t="s">
        <v>93</v>
      </c>
      <c r="O7" s="12" t="str">
        <f>IFERROR(VLOOKUP(N7,Library!N:O,2,FALSE)," ")</f>
        <v>Egalitarian</v>
      </c>
      <c r="P7" s="12" t="str">
        <f>VLOOKUP(N7,Library!$N:$S,3,FALSE)</f>
        <v>JAPAC</v>
      </c>
      <c r="Q7" s="12" t="str">
        <f>VLOOKUP(N7,Library!$N:$S,5,FALSE)</f>
        <v>LBU</v>
      </c>
      <c r="R7" s="12" t="str">
        <f>VLOOKUP(N7,Library!$N:$S,6,FALSE)</f>
        <v>Neutral</v>
      </c>
      <c r="S7" s="12" t="s">
        <v>85</v>
      </c>
      <c r="T7" s="12" t="str">
        <f>VLOOKUP(S7,Library!$N:$S,2,FALSE)</f>
        <v>Egalitarian</v>
      </c>
      <c r="U7" s="12" t="str">
        <f>VLOOKUP(S7,Library!$N:$S,3,FALSE)</f>
        <v>United States</v>
      </c>
      <c r="V7" s="12" t="str">
        <f>VLOOKUP(S7,Library!$N:$S,5,FALSE)</f>
        <v>United States</v>
      </c>
      <c r="W7" s="12" t="str">
        <f>VLOOKUP(S7,Library!$N:$S,6,FALSE)</f>
        <v>Positive</v>
      </c>
      <c r="X7" s="12" t="s">
        <v>83</v>
      </c>
      <c r="Y7" s="12">
        <v>57</v>
      </c>
      <c r="Z7" s="12" t="s">
        <v>90</v>
      </c>
      <c r="AA7" s="12" t="s">
        <v>94</v>
      </c>
      <c r="AB7" s="12" t="s">
        <v>89</v>
      </c>
      <c r="AC7" s="12" t="s">
        <v>95</v>
      </c>
      <c r="AD7" s="12">
        <v>9</v>
      </c>
      <c r="AE7" s="14" t="s">
        <v>146</v>
      </c>
      <c r="AF7" s="15" t="s">
        <v>146</v>
      </c>
      <c r="AG7" s="16" t="s">
        <v>146</v>
      </c>
      <c r="AH7" s="14" t="s">
        <v>146</v>
      </c>
      <c r="AI7" s="14" t="s">
        <v>146</v>
      </c>
      <c r="AJ7" s="14" t="s">
        <v>146</v>
      </c>
      <c r="AK7" s="14" t="s">
        <v>146</v>
      </c>
      <c r="AL7" s="14" t="s">
        <v>146</v>
      </c>
      <c r="AM7" s="14" t="s">
        <v>146</v>
      </c>
      <c r="AN7" s="19" t="s">
        <v>146</v>
      </c>
      <c r="AO7" s="19" t="s">
        <v>146</v>
      </c>
      <c r="AP7" s="12">
        <v>3</v>
      </c>
      <c r="AQ7" s="12" t="s">
        <v>7</v>
      </c>
      <c r="AR7" s="12" t="s">
        <v>44</v>
      </c>
      <c r="AS7" s="12"/>
    </row>
    <row r="8" spans="1:47" s="6" customFormat="1" ht="15" x14ac:dyDescent="0.25">
      <c r="A8" s="38">
        <v>10377225</v>
      </c>
      <c r="B8" s="11">
        <v>7</v>
      </c>
      <c r="C8" s="11" t="s">
        <v>17</v>
      </c>
      <c r="D8" s="11" t="s">
        <v>5</v>
      </c>
      <c r="E8" s="11">
        <v>1</v>
      </c>
      <c r="F8" s="11" t="s">
        <v>259</v>
      </c>
      <c r="G8" s="11" t="s">
        <v>9</v>
      </c>
      <c r="H8" s="11" t="s">
        <v>89</v>
      </c>
      <c r="I8" s="11" t="s">
        <v>89</v>
      </c>
      <c r="J8" s="12">
        <v>2</v>
      </c>
      <c r="K8" s="11" t="s">
        <v>82</v>
      </c>
      <c r="L8" s="11" t="s">
        <v>18</v>
      </c>
      <c r="M8" s="11" t="s">
        <v>97</v>
      </c>
      <c r="N8" s="12" t="s">
        <v>93</v>
      </c>
      <c r="O8" s="12" t="str">
        <f>IFERROR(VLOOKUP(N8,Library!N:O,2,FALSE)," ")</f>
        <v>Egalitarian</v>
      </c>
      <c r="P8" s="12" t="str">
        <f>VLOOKUP(N8,Library!$N:$S,3,FALSE)</f>
        <v>JAPAC</v>
      </c>
      <c r="Q8" s="12" t="str">
        <f>VLOOKUP(N8,Library!$N:$S,5,FALSE)</f>
        <v>LBU</v>
      </c>
      <c r="R8" s="12" t="str">
        <f>VLOOKUP(N8,Library!$N:$S,6,FALSE)</f>
        <v>Neutral</v>
      </c>
      <c r="S8" s="12" t="s">
        <v>92</v>
      </c>
      <c r="T8" s="12" t="str">
        <f>VLOOKUP(S8,Library!$N:$S,2,FALSE)</f>
        <v>Hierarquical</v>
      </c>
      <c r="U8" s="12" t="str">
        <f>VLOOKUP(S8,Library!$N:$S,3,FALSE)</f>
        <v>JAPAC</v>
      </c>
      <c r="V8" s="12" t="str">
        <f>VLOOKUP(S8,Library!$N:$S,5,FALSE)</f>
        <v>SBU</v>
      </c>
      <c r="W8" s="12" t="str">
        <f>VLOOKUP(S8,Library!$N:$S,6,FALSE)</f>
        <v>Positive</v>
      </c>
      <c r="X8" s="12" t="s">
        <v>83</v>
      </c>
      <c r="Y8" s="12">
        <v>36</v>
      </c>
      <c r="Z8" s="12" t="s">
        <v>90</v>
      </c>
      <c r="AA8" s="12" t="s">
        <v>94</v>
      </c>
      <c r="AB8" s="12" t="s">
        <v>89</v>
      </c>
      <c r="AC8" s="12" t="s">
        <v>99</v>
      </c>
      <c r="AD8" s="12">
        <v>6</v>
      </c>
      <c r="AE8" s="14" t="s">
        <v>146</v>
      </c>
      <c r="AF8" s="15" t="s">
        <v>146</v>
      </c>
      <c r="AG8" s="16" t="s">
        <v>146</v>
      </c>
      <c r="AH8" s="14" t="s">
        <v>146</v>
      </c>
      <c r="AI8" s="14" t="s">
        <v>146</v>
      </c>
      <c r="AJ8" s="14" t="s">
        <v>146</v>
      </c>
      <c r="AK8" s="14" t="s">
        <v>146</v>
      </c>
      <c r="AL8" s="14" t="s">
        <v>146</v>
      </c>
      <c r="AM8" s="14" t="s">
        <v>146</v>
      </c>
      <c r="AN8" s="19" t="s">
        <v>146</v>
      </c>
      <c r="AO8" s="19" t="s">
        <v>146</v>
      </c>
      <c r="AP8" s="12">
        <v>3</v>
      </c>
      <c r="AQ8" s="12" t="s">
        <v>7</v>
      </c>
      <c r="AR8" s="12" t="s">
        <v>44</v>
      </c>
      <c r="AS8" s="12"/>
    </row>
    <row r="9" spans="1:47" s="6" customFormat="1" ht="15" x14ac:dyDescent="0.25">
      <c r="A9" s="38">
        <v>10411165</v>
      </c>
      <c r="B9" s="11">
        <v>8</v>
      </c>
      <c r="C9" s="11" t="s">
        <v>10</v>
      </c>
      <c r="D9" s="11" t="s">
        <v>5</v>
      </c>
      <c r="E9" s="11">
        <v>1</v>
      </c>
      <c r="F9" s="11" t="s">
        <v>259</v>
      </c>
      <c r="G9" s="11" t="s">
        <v>9</v>
      </c>
      <c r="H9" s="11" t="s">
        <v>16</v>
      </c>
      <c r="I9" s="11" t="s">
        <v>45</v>
      </c>
      <c r="J9" s="12">
        <v>4</v>
      </c>
      <c r="K9" s="11" t="s">
        <v>83</v>
      </c>
      <c r="L9" s="11" t="s">
        <v>18</v>
      </c>
      <c r="M9" s="11" t="s">
        <v>97</v>
      </c>
      <c r="N9" s="12" t="s">
        <v>105</v>
      </c>
      <c r="O9" s="12" t="str">
        <f>IFERROR(VLOOKUP(N9,Library!N:O,2,FALSE)," ")</f>
        <v>Consensual</v>
      </c>
      <c r="P9" s="12" t="str">
        <f>VLOOKUP(N9,Library!$N:$S,3,FALSE)</f>
        <v>WEC</v>
      </c>
      <c r="Q9" s="12" t="str">
        <f>VLOOKUP(N9,Library!$N:$S,5,FALSE)</f>
        <v>LBU</v>
      </c>
      <c r="R9" s="12" t="str">
        <f>VLOOKUP(N9,Library!$N:$S,6,FALSE)</f>
        <v>Neutral</v>
      </c>
      <c r="S9" s="12" t="s">
        <v>104</v>
      </c>
      <c r="T9" s="12" t="str">
        <f>VLOOKUP(S9,Library!$N:$S,2,FALSE)</f>
        <v>Hierarquical</v>
      </c>
      <c r="U9" s="12" t="str">
        <f>VLOOKUP(S9,Library!$N:$S,3,FALSE)</f>
        <v>WEC</v>
      </c>
      <c r="V9" s="12" t="str">
        <f>VLOOKUP(S9,Library!$N:$S,5,FALSE)</f>
        <v>LBU</v>
      </c>
      <c r="W9" s="12" t="str">
        <f>VLOOKUP(S9,Library!$N:$S,6,FALSE)</f>
        <v>Neutral</v>
      </c>
      <c r="X9" s="12" t="s">
        <v>83</v>
      </c>
      <c r="Y9" s="12">
        <v>50</v>
      </c>
      <c r="Z9" s="12" t="s">
        <v>90</v>
      </c>
      <c r="AA9" s="12" t="s">
        <v>94</v>
      </c>
      <c r="AB9" s="12" t="s">
        <v>106</v>
      </c>
      <c r="AC9" s="12" t="s">
        <v>86</v>
      </c>
      <c r="AD9" s="12">
        <v>9</v>
      </c>
      <c r="AE9" s="14"/>
      <c r="AF9" s="15"/>
      <c r="AG9" s="16"/>
      <c r="AH9" s="14"/>
      <c r="AI9" s="14"/>
      <c r="AJ9" s="14"/>
      <c r="AK9" s="14"/>
      <c r="AL9" s="14"/>
      <c r="AM9" s="14"/>
      <c r="AN9" s="19">
        <v>108.17</v>
      </c>
      <c r="AO9" s="19">
        <v>103.66</v>
      </c>
      <c r="AP9" s="12">
        <v>4</v>
      </c>
      <c r="AQ9" s="12" t="s">
        <v>7</v>
      </c>
      <c r="AR9" s="12" t="s">
        <v>44</v>
      </c>
      <c r="AS9" s="12"/>
    </row>
    <row r="10" spans="1:47" s="6" customFormat="1" ht="15" x14ac:dyDescent="0.25">
      <c r="A10" s="38">
        <v>10414559</v>
      </c>
      <c r="B10" s="11">
        <v>9</v>
      </c>
      <c r="C10" s="11" t="s">
        <v>13</v>
      </c>
      <c r="D10" s="11" t="s">
        <v>5</v>
      </c>
      <c r="E10" s="11">
        <v>1</v>
      </c>
      <c r="F10" s="11" t="s">
        <v>259</v>
      </c>
      <c r="G10" s="11" t="s">
        <v>9</v>
      </c>
      <c r="H10" s="11" t="s">
        <v>7</v>
      </c>
      <c r="I10" s="11" t="s">
        <v>44</v>
      </c>
      <c r="J10" s="12">
        <v>2</v>
      </c>
      <c r="K10" s="11" t="s">
        <v>82</v>
      </c>
      <c r="L10" s="11" t="s">
        <v>8</v>
      </c>
      <c r="M10" s="11" t="s">
        <v>78</v>
      </c>
      <c r="N10" s="12" t="s">
        <v>92</v>
      </c>
      <c r="O10" s="12" t="str">
        <f>IFERROR(VLOOKUP(N10,Library!N:O,2,FALSE)," ")</f>
        <v>Hierarquical</v>
      </c>
      <c r="P10" s="12" t="str">
        <f>VLOOKUP(N10,Library!$N:$S,3,FALSE)</f>
        <v>JAPAC</v>
      </c>
      <c r="Q10" s="12" t="str">
        <f>VLOOKUP(N10,Library!$N:$S,5,FALSE)</f>
        <v>SBU</v>
      </c>
      <c r="R10" s="12" t="str">
        <f>VLOOKUP(N10,Library!$N:$S,6,FALSE)</f>
        <v>Positive</v>
      </c>
      <c r="S10" s="12" t="s">
        <v>85</v>
      </c>
      <c r="T10" s="12" t="str">
        <f>VLOOKUP(S10,Library!$N:$S,2,FALSE)</f>
        <v>Egalitarian</v>
      </c>
      <c r="U10" s="12" t="str">
        <f>VLOOKUP(S10,Library!$N:$S,3,FALSE)</f>
        <v>United States</v>
      </c>
      <c r="V10" s="12" t="str">
        <f>VLOOKUP(S10,Library!$N:$S,5,FALSE)</f>
        <v>United States</v>
      </c>
      <c r="W10" s="12" t="str">
        <f>VLOOKUP(S10,Library!$N:$S,6,FALSE)</f>
        <v>Positive</v>
      </c>
      <c r="X10" s="12" t="s">
        <v>83</v>
      </c>
      <c r="Y10" s="12">
        <v>45</v>
      </c>
      <c r="Z10" s="12" t="s">
        <v>54</v>
      </c>
      <c r="AA10" s="12" t="s">
        <v>53</v>
      </c>
      <c r="AB10" s="12" t="s">
        <v>100</v>
      </c>
      <c r="AC10" s="12" t="s">
        <v>101</v>
      </c>
      <c r="AD10" s="12">
        <v>6</v>
      </c>
      <c r="AE10" s="14">
        <v>78</v>
      </c>
      <c r="AF10" s="15">
        <v>132.14285714285717</v>
      </c>
      <c r="AG10" s="16">
        <v>109.09090909090908</v>
      </c>
      <c r="AH10" s="14">
        <v>95</v>
      </c>
      <c r="AI10" s="14">
        <v>110</v>
      </c>
      <c r="AJ10" s="14">
        <v>100</v>
      </c>
      <c r="AK10" s="14">
        <v>90</v>
      </c>
      <c r="AL10" s="14">
        <v>120</v>
      </c>
      <c r="AM10" s="14">
        <v>100</v>
      </c>
      <c r="AN10" s="19" t="s">
        <v>146</v>
      </c>
      <c r="AO10" s="19" t="s">
        <v>146</v>
      </c>
      <c r="AP10" s="12">
        <v>4</v>
      </c>
      <c r="AQ10" s="12" t="s">
        <v>16</v>
      </c>
      <c r="AR10" s="12" t="s">
        <v>45</v>
      </c>
      <c r="AS10" s="12"/>
    </row>
    <row r="11" spans="1:47" s="6" customFormat="1" ht="15" x14ac:dyDescent="0.25">
      <c r="A11" s="38">
        <v>10462857</v>
      </c>
      <c r="B11" s="11">
        <v>10</v>
      </c>
      <c r="C11" s="11" t="s">
        <v>17</v>
      </c>
      <c r="D11" s="11" t="s">
        <v>5</v>
      </c>
      <c r="E11" s="11">
        <v>1</v>
      </c>
      <c r="F11" s="11" t="s">
        <v>259</v>
      </c>
      <c r="G11" s="11" t="s">
        <v>9</v>
      </c>
      <c r="H11" s="11" t="s">
        <v>7</v>
      </c>
      <c r="I11" s="11" t="s">
        <v>44</v>
      </c>
      <c r="J11" s="12">
        <v>3</v>
      </c>
      <c r="K11" s="11" t="s">
        <v>82</v>
      </c>
      <c r="L11" s="11" t="s">
        <v>14</v>
      </c>
      <c r="M11" s="11" t="s">
        <v>107</v>
      </c>
      <c r="N11" s="12" t="s">
        <v>108</v>
      </c>
      <c r="O11" s="12" t="str">
        <f>IFERROR(VLOOKUP(N11,Library!N:O,2,FALSE)," ")</f>
        <v>Egalitarian</v>
      </c>
      <c r="P11" s="12" t="str">
        <f>VLOOKUP(N11,Library!$N:$S,3,FALSE)</f>
        <v>WEC</v>
      </c>
      <c r="Q11" s="12" t="str">
        <f>VLOOKUP(N11,Library!$N:$S,5,FALSE)</f>
        <v>LBU</v>
      </c>
      <c r="R11" s="12" t="str">
        <f>VLOOKUP(N11,Library!$N:$S,6,FALSE)</f>
        <v>Neutral</v>
      </c>
      <c r="S11" s="12" t="s">
        <v>85</v>
      </c>
      <c r="T11" s="12" t="str">
        <f>VLOOKUP(S11,Library!$N:$S,2,FALSE)</f>
        <v>Egalitarian</v>
      </c>
      <c r="U11" s="12" t="str">
        <f>VLOOKUP(S11,Library!$N:$S,3,FALSE)</f>
        <v>United States</v>
      </c>
      <c r="V11" s="12" t="str">
        <f>VLOOKUP(S11,Library!$N:$S,5,FALSE)</f>
        <v>United States</v>
      </c>
      <c r="W11" s="12" t="str">
        <f>VLOOKUP(S11,Library!$N:$S,6,FALSE)</f>
        <v>Positive</v>
      </c>
      <c r="X11" s="12" t="s">
        <v>82</v>
      </c>
      <c r="Y11" s="12">
        <v>62</v>
      </c>
      <c r="Z11" s="12" t="s">
        <v>90</v>
      </c>
      <c r="AA11" s="12" t="s">
        <v>53</v>
      </c>
      <c r="AB11" s="12" t="s">
        <v>106</v>
      </c>
      <c r="AC11" s="12" t="s">
        <v>109</v>
      </c>
      <c r="AD11" s="12">
        <v>12</v>
      </c>
      <c r="AE11" s="14" t="s">
        <v>146</v>
      </c>
      <c r="AF11" s="15" t="s">
        <v>146</v>
      </c>
      <c r="AG11" s="16" t="s">
        <v>146</v>
      </c>
      <c r="AH11" s="14" t="s">
        <v>146</v>
      </c>
      <c r="AI11" s="14" t="s">
        <v>146</v>
      </c>
      <c r="AJ11" s="14" t="s">
        <v>146</v>
      </c>
      <c r="AK11" s="14" t="s">
        <v>146</v>
      </c>
      <c r="AL11" s="14" t="s">
        <v>146</v>
      </c>
      <c r="AM11" s="14" t="s">
        <v>146</v>
      </c>
      <c r="AN11" s="19" t="s">
        <v>146</v>
      </c>
      <c r="AO11" s="19" t="s">
        <v>146</v>
      </c>
      <c r="AP11" s="12">
        <v>5</v>
      </c>
      <c r="AQ11" s="12" t="s">
        <v>21</v>
      </c>
      <c r="AR11" s="12" t="s">
        <v>43</v>
      </c>
      <c r="AS11" s="12"/>
    </row>
    <row r="12" spans="1:47" s="6" customFormat="1" ht="15" x14ac:dyDescent="0.25">
      <c r="A12" s="38">
        <v>10657147</v>
      </c>
      <c r="B12" s="11">
        <v>11</v>
      </c>
      <c r="C12" s="11" t="s">
        <v>17</v>
      </c>
      <c r="D12" s="11" t="s">
        <v>5</v>
      </c>
      <c r="E12" s="11">
        <v>1</v>
      </c>
      <c r="F12" s="11" t="s">
        <v>259</v>
      </c>
      <c r="G12" s="11" t="s">
        <v>9</v>
      </c>
      <c r="H12" s="11" t="s">
        <v>89</v>
      </c>
      <c r="I12" s="11" t="s">
        <v>89</v>
      </c>
      <c r="J12" s="12">
        <v>2</v>
      </c>
      <c r="K12" s="11" t="s">
        <v>82</v>
      </c>
      <c r="L12" s="11" t="s">
        <v>8</v>
      </c>
      <c r="M12" s="11" t="s">
        <v>78</v>
      </c>
      <c r="N12" s="12" t="s">
        <v>84</v>
      </c>
      <c r="O12" s="12" t="str">
        <f>IFERROR(VLOOKUP(N12,Library!N:O,2,FALSE)," ")</f>
        <v>Hierarquical</v>
      </c>
      <c r="P12" s="12" t="str">
        <f>VLOOKUP(N12,Library!$N:$S,3,FALSE)</f>
        <v>WEC</v>
      </c>
      <c r="Q12" s="12" t="str">
        <f>VLOOKUP(N12,Library!$N:$S,5,FALSE)</f>
        <v>LBU</v>
      </c>
      <c r="R12" s="12" t="str">
        <f>VLOOKUP(N12,Library!$N:$S,6,FALSE)</f>
        <v>Neutral</v>
      </c>
      <c r="S12" s="12" t="s">
        <v>85</v>
      </c>
      <c r="T12" s="12" t="str">
        <f>VLOOKUP(S12,Library!$N:$S,2,FALSE)</f>
        <v>Egalitarian</v>
      </c>
      <c r="U12" s="12" t="str">
        <f>VLOOKUP(S12,Library!$N:$S,3,FALSE)</f>
        <v>United States</v>
      </c>
      <c r="V12" s="12" t="str">
        <f>VLOOKUP(S12,Library!$N:$S,5,FALSE)</f>
        <v>United States</v>
      </c>
      <c r="W12" s="12" t="str">
        <f>VLOOKUP(S12,Library!$N:$S,6,FALSE)</f>
        <v>Positive</v>
      </c>
      <c r="X12" s="12" t="s">
        <v>82</v>
      </c>
      <c r="Y12" s="12">
        <v>42</v>
      </c>
      <c r="Z12" s="12" t="s">
        <v>90</v>
      </c>
      <c r="AA12" s="12" t="s">
        <v>94</v>
      </c>
      <c r="AB12" s="12" t="s">
        <v>106</v>
      </c>
      <c r="AC12" s="12" t="s">
        <v>56</v>
      </c>
      <c r="AD12" s="12">
        <v>2</v>
      </c>
      <c r="AE12" s="14" t="s">
        <v>146</v>
      </c>
      <c r="AF12" s="15" t="s">
        <v>146</v>
      </c>
      <c r="AG12" s="16" t="s">
        <v>146</v>
      </c>
      <c r="AH12" s="14" t="s">
        <v>146</v>
      </c>
      <c r="AI12" s="14" t="s">
        <v>146</v>
      </c>
      <c r="AJ12" s="14" t="s">
        <v>146</v>
      </c>
      <c r="AK12" s="14" t="s">
        <v>146</v>
      </c>
      <c r="AL12" s="14" t="s">
        <v>146</v>
      </c>
      <c r="AM12" s="14" t="s">
        <v>146</v>
      </c>
      <c r="AN12" s="19" t="s">
        <v>146</v>
      </c>
      <c r="AO12" s="19" t="s">
        <v>146</v>
      </c>
      <c r="AP12" s="12">
        <v>3</v>
      </c>
      <c r="AQ12" s="12" t="s">
        <v>7</v>
      </c>
      <c r="AR12" s="12" t="s">
        <v>44</v>
      </c>
      <c r="AS12" s="12"/>
    </row>
    <row r="13" spans="1:47" s="6" customFormat="1" ht="15" x14ac:dyDescent="0.25">
      <c r="A13" s="38">
        <v>10008185</v>
      </c>
      <c r="B13" s="11">
        <v>12</v>
      </c>
      <c r="C13" s="11" t="s">
        <v>19</v>
      </c>
      <c r="D13" s="11" t="s">
        <v>5</v>
      </c>
      <c r="E13" s="11">
        <v>0</v>
      </c>
      <c r="F13" s="11" t="s">
        <v>260</v>
      </c>
      <c r="G13" s="11" t="s">
        <v>6</v>
      </c>
      <c r="H13" s="11" t="s">
        <v>89</v>
      </c>
      <c r="I13" s="11" t="s">
        <v>89</v>
      </c>
      <c r="J13" s="12">
        <v>4</v>
      </c>
      <c r="K13" s="11" t="s">
        <v>82</v>
      </c>
      <c r="L13" s="11" t="s">
        <v>18</v>
      </c>
      <c r="M13" s="11" t="s">
        <v>97</v>
      </c>
      <c r="N13" s="12" t="s">
        <v>85</v>
      </c>
      <c r="O13" s="12" t="str">
        <f>IFERROR(VLOOKUP(N13,Library!N:O,2,FALSE)," ")</f>
        <v>Egalitarian</v>
      </c>
      <c r="P13" s="12" t="str">
        <f>VLOOKUP(N13,Library!$N:$S,3,FALSE)</f>
        <v>United States</v>
      </c>
      <c r="Q13" s="12" t="str">
        <f>VLOOKUP(N13,Library!$N:$S,5,FALSE)</f>
        <v>United States</v>
      </c>
      <c r="R13" s="12" t="str">
        <f>VLOOKUP(N13,Library!$N:$S,6,FALSE)</f>
        <v>Positive</v>
      </c>
      <c r="S13" s="12" t="s">
        <v>92</v>
      </c>
      <c r="T13" s="12" t="str">
        <f>VLOOKUP(S13,Library!$N:$S,2,FALSE)</f>
        <v>Hierarquical</v>
      </c>
      <c r="U13" s="12" t="str">
        <f>VLOOKUP(S13,Library!$N:$S,3,FALSE)</f>
        <v>JAPAC</v>
      </c>
      <c r="V13" s="12" t="str">
        <f>VLOOKUP(S13,Library!$N:$S,5,FALSE)</f>
        <v>SBU</v>
      </c>
      <c r="W13" s="12" t="str">
        <f>VLOOKUP(S13,Library!$N:$S,6,FALSE)</f>
        <v>Positive</v>
      </c>
      <c r="X13" s="12" t="s">
        <v>83</v>
      </c>
      <c r="Y13" s="12">
        <v>41</v>
      </c>
      <c r="Z13" s="12" t="s">
        <v>90</v>
      </c>
      <c r="AA13" s="12" t="s">
        <v>94</v>
      </c>
      <c r="AB13" s="12" t="s">
        <v>110</v>
      </c>
      <c r="AC13" s="12" t="s">
        <v>56</v>
      </c>
      <c r="AD13" s="12">
        <v>13</v>
      </c>
      <c r="AE13" s="14" t="s">
        <v>146</v>
      </c>
      <c r="AF13" s="15" t="s">
        <v>146</v>
      </c>
      <c r="AG13" s="16" t="s">
        <v>146</v>
      </c>
      <c r="AH13" s="14" t="s">
        <v>146</v>
      </c>
      <c r="AI13" s="14" t="s">
        <v>146</v>
      </c>
      <c r="AJ13" s="14" t="s">
        <v>146</v>
      </c>
      <c r="AK13" s="14" t="s">
        <v>146</v>
      </c>
      <c r="AL13" s="14" t="s">
        <v>146</v>
      </c>
      <c r="AM13" s="14" t="s">
        <v>146</v>
      </c>
      <c r="AN13" s="19" t="s">
        <v>146</v>
      </c>
      <c r="AO13" s="19" t="s">
        <v>146</v>
      </c>
      <c r="AP13" s="12">
        <v>3</v>
      </c>
      <c r="AQ13" s="12" t="s">
        <v>7</v>
      </c>
      <c r="AR13" s="12" t="s">
        <v>44</v>
      </c>
      <c r="AS13" s="12"/>
    </row>
    <row r="14" spans="1:47" s="6" customFormat="1" ht="15" x14ac:dyDescent="0.25">
      <c r="A14" s="38">
        <v>10011605</v>
      </c>
      <c r="B14" s="11">
        <v>13</v>
      </c>
      <c r="C14" s="11" t="s">
        <v>19</v>
      </c>
      <c r="D14" s="11" t="s">
        <v>5</v>
      </c>
      <c r="E14" s="11">
        <v>0</v>
      </c>
      <c r="F14" s="11" t="s">
        <v>260</v>
      </c>
      <c r="G14" s="11" t="s">
        <v>6</v>
      </c>
      <c r="H14" s="11" t="s">
        <v>89</v>
      </c>
      <c r="I14" s="11" t="s">
        <v>89</v>
      </c>
      <c r="J14" s="12">
        <v>3</v>
      </c>
      <c r="K14" s="11" t="s">
        <v>82</v>
      </c>
      <c r="L14" s="11" t="s">
        <v>12</v>
      </c>
      <c r="M14" s="11" t="s">
        <v>77</v>
      </c>
      <c r="N14" s="12" t="s">
        <v>85</v>
      </c>
      <c r="O14" s="12" t="str">
        <f>IFERROR(VLOOKUP(N14,Library!N:O,2,FALSE)," ")</f>
        <v>Egalitarian</v>
      </c>
      <c r="P14" s="12" t="str">
        <f>VLOOKUP(N14,Library!$N:$S,3,FALSE)</f>
        <v>United States</v>
      </c>
      <c r="Q14" s="12" t="str">
        <f>VLOOKUP(N14,Library!$N:$S,5,FALSE)</f>
        <v>United States</v>
      </c>
      <c r="R14" s="12" t="str">
        <f>VLOOKUP(N14,Library!$N:$S,6,FALSE)</f>
        <v>Positive</v>
      </c>
      <c r="S14" s="12" t="s">
        <v>113</v>
      </c>
      <c r="T14" s="12" t="str">
        <f>VLOOKUP(S14,Library!$N:$S,2,FALSE)</f>
        <v>Top-Down</v>
      </c>
      <c r="U14" s="12" t="str">
        <f>VLOOKUP(S14,Library!$N:$S,3,FALSE)</f>
        <v>LATAM</v>
      </c>
      <c r="V14" s="12" t="str">
        <f>VLOOKUP(S14,Library!$N:$S,5,FALSE)</f>
        <v>LBU</v>
      </c>
      <c r="W14" s="12" t="str">
        <f>VLOOKUP(S14,Library!$N:$S,6,FALSE)</f>
        <v>Neutral</v>
      </c>
      <c r="X14" s="12" t="s">
        <v>83</v>
      </c>
      <c r="Y14" s="12">
        <v>47</v>
      </c>
      <c r="Z14" s="12" t="s">
        <v>54</v>
      </c>
      <c r="AA14" s="12" t="s">
        <v>53</v>
      </c>
      <c r="AB14" s="12" t="s">
        <v>111</v>
      </c>
      <c r="AC14" s="12" t="s">
        <v>112</v>
      </c>
      <c r="AD14" s="12">
        <v>20</v>
      </c>
      <c r="AE14" s="14" t="s">
        <v>146</v>
      </c>
      <c r="AF14" s="15" t="s">
        <v>146</v>
      </c>
      <c r="AG14" s="16" t="s">
        <v>146</v>
      </c>
      <c r="AH14" s="14" t="s">
        <v>146</v>
      </c>
      <c r="AI14" s="14" t="s">
        <v>146</v>
      </c>
      <c r="AJ14" s="14" t="s">
        <v>146</v>
      </c>
      <c r="AK14" s="14" t="s">
        <v>146</v>
      </c>
      <c r="AL14" s="14" t="s">
        <v>146</v>
      </c>
      <c r="AM14" s="14" t="s">
        <v>146</v>
      </c>
      <c r="AN14" s="19" t="s">
        <v>146</v>
      </c>
      <c r="AO14" s="19" t="s">
        <v>146</v>
      </c>
      <c r="AP14" s="12">
        <v>3</v>
      </c>
      <c r="AQ14" s="12" t="s">
        <v>7</v>
      </c>
      <c r="AR14" s="12" t="s">
        <v>44</v>
      </c>
      <c r="AS14" s="12"/>
    </row>
    <row r="15" spans="1:47" s="6" customFormat="1" ht="15" x14ac:dyDescent="0.25">
      <c r="A15" s="38">
        <v>10022769</v>
      </c>
      <c r="B15" s="11">
        <v>14</v>
      </c>
      <c r="C15" s="11" t="s">
        <v>20</v>
      </c>
      <c r="D15" s="11" t="s">
        <v>5</v>
      </c>
      <c r="E15" s="11">
        <v>0</v>
      </c>
      <c r="F15" s="11" t="s">
        <v>260</v>
      </c>
      <c r="G15" s="11" t="s">
        <v>6</v>
      </c>
      <c r="H15" s="11" t="s">
        <v>11</v>
      </c>
      <c r="I15" s="11" t="s">
        <v>46</v>
      </c>
      <c r="J15" s="12">
        <v>3</v>
      </c>
      <c r="K15" s="11" t="s">
        <v>82</v>
      </c>
      <c r="L15" s="11" t="s">
        <v>12</v>
      </c>
      <c r="M15" s="11" t="s">
        <v>77</v>
      </c>
      <c r="N15" s="12" t="s">
        <v>85</v>
      </c>
      <c r="O15" s="12" t="str">
        <f>IFERROR(VLOOKUP(N15,Library!N:O,2,FALSE)," ")</f>
        <v>Egalitarian</v>
      </c>
      <c r="P15" s="12" t="str">
        <f>VLOOKUP(N15,Library!$N:$S,3,FALSE)</f>
        <v>United States</v>
      </c>
      <c r="Q15" s="12" t="str">
        <f>VLOOKUP(N15,Library!$N:$S,5,FALSE)</f>
        <v>United States</v>
      </c>
      <c r="R15" s="12" t="str">
        <f>VLOOKUP(N15,Library!$N:$S,6,FALSE)</f>
        <v>Positive</v>
      </c>
      <c r="S15" s="12" t="s">
        <v>113</v>
      </c>
      <c r="T15" s="12" t="str">
        <f>VLOOKUP(S15,Library!$N:$S,2,FALSE)</f>
        <v>Top-Down</v>
      </c>
      <c r="U15" s="12" t="str">
        <f>VLOOKUP(S15,Library!$N:$S,3,FALSE)</f>
        <v>LATAM</v>
      </c>
      <c r="V15" s="12" t="str">
        <f>VLOOKUP(S15,Library!$N:$S,5,FALSE)</f>
        <v>LBU</v>
      </c>
      <c r="W15" s="12" t="str">
        <f>VLOOKUP(S15,Library!$N:$S,6,FALSE)</f>
        <v>Neutral</v>
      </c>
      <c r="X15" s="12" t="s">
        <v>83</v>
      </c>
      <c r="Y15" s="12">
        <v>60</v>
      </c>
      <c r="Z15" s="12" t="s">
        <v>54</v>
      </c>
      <c r="AA15" s="12" t="s">
        <v>53</v>
      </c>
      <c r="AB15" s="12" t="s">
        <v>115</v>
      </c>
      <c r="AC15" s="12" t="s">
        <v>112</v>
      </c>
      <c r="AD15" s="12">
        <v>37</v>
      </c>
      <c r="AE15" s="14" t="s">
        <v>146</v>
      </c>
      <c r="AF15" s="15">
        <v>150</v>
      </c>
      <c r="AG15" s="16">
        <v>116.66666666666667</v>
      </c>
      <c r="AH15" s="14" t="s">
        <v>146</v>
      </c>
      <c r="AI15" s="14">
        <v>110</v>
      </c>
      <c r="AJ15" s="14">
        <v>100</v>
      </c>
      <c r="AK15" s="14" t="s">
        <v>146</v>
      </c>
      <c r="AL15" s="14">
        <v>110</v>
      </c>
      <c r="AM15" s="14">
        <v>100</v>
      </c>
      <c r="AN15" s="19" t="s">
        <v>146</v>
      </c>
      <c r="AO15" s="19">
        <v>104.03</v>
      </c>
      <c r="AP15" s="12">
        <v>4</v>
      </c>
      <c r="AQ15" s="12" t="s">
        <v>21</v>
      </c>
      <c r="AR15" s="12" t="s">
        <v>43</v>
      </c>
      <c r="AS15" s="12"/>
    </row>
    <row r="16" spans="1:47" s="6" customFormat="1" ht="15" x14ac:dyDescent="0.25">
      <c r="A16" s="38">
        <v>10143128</v>
      </c>
      <c r="B16" s="11">
        <v>15</v>
      </c>
      <c r="C16" s="11" t="s">
        <v>19</v>
      </c>
      <c r="D16" s="11" t="s">
        <v>5</v>
      </c>
      <c r="E16" s="11">
        <v>0</v>
      </c>
      <c r="F16" s="11" t="s">
        <v>260</v>
      </c>
      <c r="G16" s="11" t="s">
        <v>6</v>
      </c>
      <c r="H16" s="11" t="s">
        <v>21</v>
      </c>
      <c r="I16" s="11" t="s">
        <v>43</v>
      </c>
      <c r="J16" s="12">
        <v>3</v>
      </c>
      <c r="K16" s="11" t="s">
        <v>83</v>
      </c>
      <c r="L16" s="11" t="s">
        <v>12</v>
      </c>
      <c r="M16" s="11" t="s">
        <v>77</v>
      </c>
      <c r="N16" s="12" t="s">
        <v>80</v>
      </c>
      <c r="O16" s="12" t="str">
        <f>IFERROR(VLOOKUP(N16,Library!N:O,2,FALSE)," ")</f>
        <v>Hierarquical</v>
      </c>
      <c r="P16" s="12" t="str">
        <f>VLOOKUP(N16,Library!$N:$S,3,FALSE)</f>
        <v>WEC</v>
      </c>
      <c r="Q16" s="12" t="str">
        <f>VLOOKUP(N16,Library!$N:$S,5,FALSE)</f>
        <v>LBU</v>
      </c>
      <c r="R16" s="12" t="str">
        <f>VLOOKUP(N16,Library!$N:$S,6,FALSE)</f>
        <v>Neutral</v>
      </c>
      <c r="S16" s="12" t="s">
        <v>104</v>
      </c>
      <c r="T16" s="12" t="str">
        <f>VLOOKUP(S16,Library!$N:$S,2,FALSE)</f>
        <v>Hierarquical</v>
      </c>
      <c r="U16" s="12" t="str">
        <f>VLOOKUP(S16,Library!$N:$S,3,FALSE)</f>
        <v>WEC</v>
      </c>
      <c r="V16" s="12" t="str">
        <f>VLOOKUP(S16,Library!$N:$S,5,FALSE)</f>
        <v>LBU</v>
      </c>
      <c r="W16" s="12" t="str">
        <f>VLOOKUP(S16,Library!$N:$S,6,FALSE)</f>
        <v>Neutral</v>
      </c>
      <c r="X16" s="12" t="s">
        <v>83</v>
      </c>
      <c r="Y16" s="12">
        <v>46</v>
      </c>
      <c r="Z16" s="12" t="s">
        <v>54</v>
      </c>
      <c r="AA16" s="12" t="s">
        <v>53</v>
      </c>
      <c r="AB16" s="12" t="s">
        <v>106</v>
      </c>
      <c r="AC16" s="12" t="s">
        <v>56</v>
      </c>
      <c r="AD16" s="12">
        <v>13</v>
      </c>
      <c r="AE16" s="14" t="s">
        <v>146</v>
      </c>
      <c r="AF16" s="15" t="s">
        <v>146</v>
      </c>
      <c r="AG16" s="16">
        <v>93.749999999999986</v>
      </c>
      <c r="AH16" s="14" t="s">
        <v>146</v>
      </c>
      <c r="AI16" s="14" t="s">
        <v>146</v>
      </c>
      <c r="AJ16" s="14">
        <v>100</v>
      </c>
      <c r="AK16" s="14" t="s">
        <v>146</v>
      </c>
      <c r="AL16" s="14" t="s">
        <v>146</v>
      </c>
      <c r="AM16" s="14">
        <v>100</v>
      </c>
      <c r="AN16" s="19" t="s">
        <v>146</v>
      </c>
      <c r="AO16" s="19" t="s">
        <v>146</v>
      </c>
      <c r="AP16" s="12">
        <v>4</v>
      </c>
      <c r="AQ16" s="12" t="s">
        <v>7</v>
      </c>
      <c r="AR16" s="12" t="s">
        <v>44</v>
      </c>
      <c r="AS16" s="12"/>
    </row>
    <row r="17" spans="1:45" s="6" customFormat="1" ht="15" x14ac:dyDescent="0.25">
      <c r="A17" s="38">
        <v>10143278</v>
      </c>
      <c r="B17" s="11">
        <v>16</v>
      </c>
      <c r="C17" s="11" t="s">
        <v>19</v>
      </c>
      <c r="D17" s="11" t="s">
        <v>5</v>
      </c>
      <c r="E17" s="11">
        <v>0</v>
      </c>
      <c r="F17" s="11" t="s">
        <v>260</v>
      </c>
      <c r="G17" s="11" t="s">
        <v>6</v>
      </c>
      <c r="H17" s="11" t="s">
        <v>21</v>
      </c>
      <c r="I17" s="11" t="s">
        <v>43</v>
      </c>
      <c r="J17" s="12">
        <v>4</v>
      </c>
      <c r="K17" s="11" t="s">
        <v>82</v>
      </c>
      <c r="L17" s="11" t="s">
        <v>18</v>
      </c>
      <c r="M17" s="11" t="s">
        <v>97</v>
      </c>
      <c r="N17" s="12" t="s">
        <v>80</v>
      </c>
      <c r="O17" s="12" t="str">
        <f>IFERROR(VLOOKUP(N17,Library!N:O,2,FALSE)," ")</f>
        <v>Hierarquical</v>
      </c>
      <c r="P17" s="12" t="str">
        <f>VLOOKUP(N17,Library!$N:$S,3,FALSE)</f>
        <v>WEC</v>
      </c>
      <c r="Q17" s="12" t="str">
        <f>VLOOKUP(N17,Library!$N:$S,5,FALSE)</f>
        <v>LBU</v>
      </c>
      <c r="R17" s="12" t="str">
        <f>VLOOKUP(N17,Library!$N:$S,6,FALSE)</f>
        <v>Neutral</v>
      </c>
      <c r="S17" s="12" t="s">
        <v>116</v>
      </c>
      <c r="T17" s="12" t="str">
        <f>VLOOKUP(S17,Library!$N:$S,2,FALSE)</f>
        <v>Consensual</v>
      </c>
      <c r="U17" s="12" t="str">
        <f>VLOOKUP(S17,Library!$N:$S,3,FALSE)</f>
        <v>WEC</v>
      </c>
      <c r="V17" s="12" t="str">
        <f>VLOOKUP(S17,Library!$N:$S,5,FALSE)</f>
        <v>MBU</v>
      </c>
      <c r="W17" s="12" t="str">
        <f>VLOOKUP(S17,Library!$N:$S,6,FALSE)</f>
        <v>Positive</v>
      </c>
      <c r="X17" s="12" t="s">
        <v>82</v>
      </c>
      <c r="Y17" s="12">
        <v>52</v>
      </c>
      <c r="Z17" s="12" t="s">
        <v>90</v>
      </c>
      <c r="AA17" s="12" t="s">
        <v>53</v>
      </c>
      <c r="AB17" s="12" t="s">
        <v>106</v>
      </c>
      <c r="AC17" s="12" t="s">
        <v>114</v>
      </c>
      <c r="AD17" s="12">
        <v>23</v>
      </c>
      <c r="AE17" s="14" t="s">
        <v>146</v>
      </c>
      <c r="AF17" s="15" t="s">
        <v>146</v>
      </c>
      <c r="AG17" s="16" t="s">
        <v>146</v>
      </c>
      <c r="AH17" s="14" t="s">
        <v>146</v>
      </c>
      <c r="AI17" s="14" t="s">
        <v>146</v>
      </c>
      <c r="AJ17" s="14" t="s">
        <v>146</v>
      </c>
      <c r="AK17" s="14" t="s">
        <v>146</v>
      </c>
      <c r="AL17" s="14" t="s">
        <v>146</v>
      </c>
      <c r="AM17" s="14" t="s">
        <v>146</v>
      </c>
      <c r="AN17" s="19" t="s">
        <v>146</v>
      </c>
      <c r="AO17" s="19" t="s">
        <v>146</v>
      </c>
      <c r="AP17" s="12">
        <v>3</v>
      </c>
      <c r="AQ17" s="12" t="s">
        <v>7</v>
      </c>
      <c r="AR17" s="12" t="s">
        <v>44</v>
      </c>
      <c r="AS17" s="12"/>
    </row>
    <row r="18" spans="1:45" s="6" customFormat="1" ht="15" x14ac:dyDescent="0.25">
      <c r="A18" s="38">
        <v>10143344</v>
      </c>
      <c r="B18" s="11">
        <v>17</v>
      </c>
      <c r="C18" s="11" t="s">
        <v>19</v>
      </c>
      <c r="D18" s="11" t="s">
        <v>5</v>
      </c>
      <c r="E18" s="11">
        <v>0</v>
      </c>
      <c r="F18" s="11" t="s">
        <v>260</v>
      </c>
      <c r="G18" s="11" t="s">
        <v>6</v>
      </c>
      <c r="H18" s="11" t="s">
        <v>21</v>
      </c>
      <c r="I18" s="11" t="s">
        <v>43</v>
      </c>
      <c r="J18" s="12">
        <v>5</v>
      </c>
      <c r="K18" s="11" t="s">
        <v>83</v>
      </c>
      <c r="L18" s="11" t="s">
        <v>12</v>
      </c>
      <c r="M18" s="11" t="s">
        <v>77</v>
      </c>
      <c r="N18" s="12" t="s">
        <v>117</v>
      </c>
      <c r="O18" s="12" t="str">
        <f>IFERROR(VLOOKUP(N18,Library!N:O,2,FALSE)," ")</f>
        <v>Top-Down</v>
      </c>
      <c r="P18" s="12" t="str">
        <f>VLOOKUP(N18,Library!$N:$S,3,FALSE)</f>
        <v>WEC</v>
      </c>
      <c r="Q18" s="12" t="str">
        <f>VLOOKUP(N18,Library!$N:$S,5,FALSE)</f>
        <v>LBU</v>
      </c>
      <c r="R18" s="12" t="str">
        <f>VLOOKUP(N18,Library!$N:$S,6,FALSE)</f>
        <v>Negative</v>
      </c>
      <c r="S18" s="12" t="s">
        <v>245</v>
      </c>
      <c r="T18" s="12" t="str">
        <f>VLOOKUP(S18,Library!$N:$S,2,FALSE)</f>
        <v>Top-Down</v>
      </c>
      <c r="U18" s="12" t="str">
        <f>VLOOKUP(S18,Library!$N:$S,3,FALSE)</f>
        <v>WEC</v>
      </c>
      <c r="V18" s="12" t="str">
        <f>VLOOKUP(S18,Library!$N:$S,5,FALSE)</f>
        <v>LBU</v>
      </c>
      <c r="W18" s="12" t="str">
        <f>VLOOKUP(S18,Library!$N:$S,6,FALSE)</f>
        <v>Positive</v>
      </c>
      <c r="X18" s="12" t="s">
        <v>83</v>
      </c>
      <c r="Y18" s="12">
        <v>48</v>
      </c>
      <c r="Z18" s="12" t="s">
        <v>54</v>
      </c>
      <c r="AA18" s="12" t="s">
        <v>53</v>
      </c>
      <c r="AB18" s="12" t="s">
        <v>106</v>
      </c>
      <c r="AC18" s="12" t="s">
        <v>56</v>
      </c>
      <c r="AD18" s="12">
        <v>23</v>
      </c>
      <c r="AE18" s="14" t="s">
        <v>146</v>
      </c>
      <c r="AF18" s="15" t="s">
        <v>146</v>
      </c>
      <c r="AG18" s="16">
        <v>218.18181818181816</v>
      </c>
      <c r="AH18" s="14" t="s">
        <v>146</v>
      </c>
      <c r="AI18" s="14" t="s">
        <v>146</v>
      </c>
      <c r="AJ18" s="14">
        <v>130</v>
      </c>
      <c r="AK18" s="14" t="s">
        <v>146</v>
      </c>
      <c r="AL18" s="14" t="s">
        <v>146</v>
      </c>
      <c r="AM18" s="14">
        <v>150</v>
      </c>
      <c r="AN18" s="19" t="s">
        <v>146</v>
      </c>
      <c r="AO18" s="19" t="s">
        <v>146</v>
      </c>
      <c r="AP18" s="12">
        <v>4</v>
      </c>
      <c r="AQ18" s="12" t="s">
        <v>21</v>
      </c>
      <c r="AR18" s="12" t="s">
        <v>43</v>
      </c>
      <c r="AS18" s="12"/>
    </row>
    <row r="19" spans="1:45" s="6" customFormat="1" ht="15" x14ac:dyDescent="0.25">
      <c r="A19" s="38">
        <v>10161922</v>
      </c>
      <c r="B19" s="11">
        <v>18</v>
      </c>
      <c r="C19" s="11" t="s">
        <v>22</v>
      </c>
      <c r="D19" s="11" t="s">
        <v>5</v>
      </c>
      <c r="E19" s="11">
        <v>0</v>
      </c>
      <c r="F19" s="11" t="s">
        <v>260</v>
      </c>
      <c r="G19" s="11" t="s">
        <v>6</v>
      </c>
      <c r="H19" s="11" t="s">
        <v>16</v>
      </c>
      <c r="I19" s="11" t="s">
        <v>45</v>
      </c>
      <c r="J19" s="12">
        <v>4</v>
      </c>
      <c r="K19" s="11" t="s">
        <v>82</v>
      </c>
      <c r="L19" s="11" t="s">
        <v>8</v>
      </c>
      <c r="M19" s="11" t="s">
        <v>78</v>
      </c>
      <c r="N19" s="12" t="s">
        <v>245</v>
      </c>
      <c r="O19" s="12" t="str">
        <f>IFERROR(VLOOKUP(N19,Library!N:O,2,FALSE)," ")</f>
        <v>Top-Down</v>
      </c>
      <c r="P19" s="12" t="str">
        <f>VLOOKUP(N19,Library!$N:$S,3,FALSE)</f>
        <v>WEC</v>
      </c>
      <c r="Q19" s="12" t="str">
        <f>VLOOKUP(N19,Library!$N:$S,5,FALSE)</f>
        <v>LBU</v>
      </c>
      <c r="R19" s="12" t="str">
        <f>VLOOKUP(N19,Library!$N:$S,6,FALSE)</f>
        <v>Positive</v>
      </c>
      <c r="S19" s="12" t="s">
        <v>85</v>
      </c>
      <c r="T19" s="12" t="str">
        <f>VLOOKUP(S19,Library!$N:$S,2,FALSE)</f>
        <v>Egalitarian</v>
      </c>
      <c r="U19" s="12" t="str">
        <f>VLOOKUP(S19,Library!$N:$S,3,FALSE)</f>
        <v>United States</v>
      </c>
      <c r="V19" s="12" t="str">
        <f>VLOOKUP(S19,Library!$N:$S,5,FALSE)</f>
        <v>United States</v>
      </c>
      <c r="W19" s="12" t="str">
        <f>VLOOKUP(S19,Library!$N:$S,6,FALSE)</f>
        <v>Positive</v>
      </c>
      <c r="X19" s="12" t="s">
        <v>82</v>
      </c>
      <c r="Y19" s="12">
        <v>43</v>
      </c>
      <c r="Z19" s="12" t="s">
        <v>54</v>
      </c>
      <c r="AA19" s="12" t="s">
        <v>53</v>
      </c>
      <c r="AB19" s="12" t="s">
        <v>106</v>
      </c>
      <c r="AC19" s="12" t="s">
        <v>99</v>
      </c>
      <c r="AD19" s="12">
        <v>10</v>
      </c>
      <c r="AE19" s="14" t="s">
        <v>146</v>
      </c>
      <c r="AF19" s="15" t="s">
        <v>146</v>
      </c>
      <c r="AG19" s="16">
        <v>0</v>
      </c>
      <c r="AH19" s="14" t="s">
        <v>146</v>
      </c>
      <c r="AI19" s="14" t="s">
        <v>146</v>
      </c>
      <c r="AJ19" s="14">
        <v>120</v>
      </c>
      <c r="AK19" s="14" t="s">
        <v>146</v>
      </c>
      <c r="AL19" s="14" t="s">
        <v>146</v>
      </c>
      <c r="AM19" s="14">
        <v>0</v>
      </c>
      <c r="AN19" s="19" t="s">
        <v>146</v>
      </c>
      <c r="AO19" s="19" t="s">
        <v>146</v>
      </c>
      <c r="AP19" s="12">
        <v>4</v>
      </c>
      <c r="AQ19" s="12" t="s">
        <v>7</v>
      </c>
      <c r="AR19" s="12" t="s">
        <v>44</v>
      </c>
      <c r="AS19" s="12"/>
    </row>
    <row r="20" spans="1:45" s="6" customFormat="1" ht="15" x14ac:dyDescent="0.25">
      <c r="A20" s="38">
        <v>10169962</v>
      </c>
      <c r="B20" s="11">
        <v>19</v>
      </c>
      <c r="C20" s="11" t="s">
        <v>19</v>
      </c>
      <c r="D20" s="11" t="s">
        <v>5</v>
      </c>
      <c r="E20" s="11">
        <v>0</v>
      </c>
      <c r="F20" s="11" t="s">
        <v>260</v>
      </c>
      <c r="G20" s="11" t="s">
        <v>6</v>
      </c>
      <c r="H20" s="11" t="s">
        <v>89</v>
      </c>
      <c r="I20" s="11" t="s">
        <v>89</v>
      </c>
      <c r="J20" s="12">
        <v>4</v>
      </c>
      <c r="K20" s="11" t="s">
        <v>82</v>
      </c>
      <c r="L20" s="11" t="s">
        <v>18</v>
      </c>
      <c r="M20" s="11" t="s">
        <v>97</v>
      </c>
      <c r="N20" s="12" t="s">
        <v>80</v>
      </c>
      <c r="O20" s="12" t="str">
        <f>IFERROR(VLOOKUP(N20,Library!N:O,2,FALSE)," ")</f>
        <v>Hierarquical</v>
      </c>
      <c r="P20" s="12" t="str">
        <f>VLOOKUP(N20,Library!$N:$S,3,FALSE)</f>
        <v>WEC</v>
      </c>
      <c r="Q20" s="12" t="str">
        <f>VLOOKUP(N20,Library!$N:$S,5,FALSE)</f>
        <v>LBU</v>
      </c>
      <c r="R20" s="12" t="str">
        <f>VLOOKUP(N20,Library!$N:$S,6,FALSE)</f>
        <v>Neutral</v>
      </c>
      <c r="S20" s="12" t="s">
        <v>118</v>
      </c>
      <c r="T20" s="12" t="str">
        <f>VLOOKUP(S20,Library!$N:$S,2,FALSE)</f>
        <v>Top-Down</v>
      </c>
      <c r="U20" s="12" t="str">
        <f>VLOOKUP(S20,Library!$N:$S,3,FALSE)</f>
        <v>WEC</v>
      </c>
      <c r="V20" s="12" t="str">
        <f>VLOOKUP(S20,Library!$N:$S,5,FALSE)</f>
        <v>SBU</v>
      </c>
      <c r="W20" s="12" t="str">
        <f>VLOOKUP(S20,Library!$N:$S,6,FALSE)</f>
        <v>Positive</v>
      </c>
      <c r="X20" s="12" t="s">
        <v>82</v>
      </c>
      <c r="Y20" s="12">
        <v>45</v>
      </c>
      <c r="Z20" s="12" t="s">
        <v>54</v>
      </c>
      <c r="AA20" s="12" t="s">
        <v>53</v>
      </c>
      <c r="AB20" s="12" t="s">
        <v>115</v>
      </c>
      <c r="AC20" s="12" t="s">
        <v>114</v>
      </c>
      <c r="AD20" s="12">
        <v>14</v>
      </c>
      <c r="AE20" s="14" t="s">
        <v>146</v>
      </c>
      <c r="AF20" s="15" t="s">
        <v>146</v>
      </c>
      <c r="AG20" s="16" t="s">
        <v>146</v>
      </c>
      <c r="AH20" s="14" t="s">
        <v>146</v>
      </c>
      <c r="AI20" s="14" t="s">
        <v>146</v>
      </c>
      <c r="AJ20" s="14" t="s">
        <v>146</v>
      </c>
      <c r="AK20" s="14" t="s">
        <v>146</v>
      </c>
      <c r="AL20" s="14" t="s">
        <v>146</v>
      </c>
      <c r="AM20" s="14" t="s">
        <v>146</v>
      </c>
      <c r="AN20" s="19" t="s">
        <v>146</v>
      </c>
      <c r="AO20" s="19" t="s">
        <v>146</v>
      </c>
      <c r="AP20" s="12">
        <v>4</v>
      </c>
      <c r="AQ20" s="12" t="s">
        <v>7</v>
      </c>
      <c r="AR20" s="12" t="s">
        <v>44</v>
      </c>
      <c r="AS20" s="12"/>
    </row>
    <row r="21" spans="1:45" s="6" customFormat="1" ht="15" x14ac:dyDescent="0.25">
      <c r="A21" s="38">
        <v>10177853</v>
      </c>
      <c r="B21" s="11">
        <v>20</v>
      </c>
      <c r="C21" s="11" t="s">
        <v>20</v>
      </c>
      <c r="D21" s="11" t="s">
        <v>5</v>
      </c>
      <c r="E21" s="11">
        <v>0</v>
      </c>
      <c r="F21" s="11" t="s">
        <v>260</v>
      </c>
      <c r="G21" s="11" t="s">
        <v>6</v>
      </c>
      <c r="H21" s="11" t="s">
        <v>7</v>
      </c>
      <c r="I21" s="11" t="s">
        <v>44</v>
      </c>
      <c r="J21" s="12">
        <v>3</v>
      </c>
      <c r="K21" s="11" t="s">
        <v>82</v>
      </c>
      <c r="L21" s="11" t="s">
        <v>8</v>
      </c>
      <c r="M21" s="11" t="s">
        <v>78</v>
      </c>
      <c r="N21" s="12" t="s">
        <v>85</v>
      </c>
      <c r="O21" s="12" t="str">
        <f>IFERROR(VLOOKUP(N21,Library!N:O,2,FALSE)," ")</f>
        <v>Egalitarian</v>
      </c>
      <c r="P21" s="12" t="str">
        <f>VLOOKUP(N21,Library!$N:$S,3,FALSE)</f>
        <v>United States</v>
      </c>
      <c r="Q21" s="12" t="str">
        <f>VLOOKUP(N21,Library!$N:$S,5,FALSE)</f>
        <v>United States</v>
      </c>
      <c r="R21" s="12" t="str">
        <f>VLOOKUP(N21,Library!$N:$S,6,FALSE)</f>
        <v>Positive</v>
      </c>
      <c r="S21" s="12" t="s">
        <v>92</v>
      </c>
      <c r="T21" s="12" t="str">
        <f>VLOOKUP(S21,Library!$N:$S,2,FALSE)</f>
        <v>Hierarquical</v>
      </c>
      <c r="U21" s="12" t="str">
        <f>VLOOKUP(S21,Library!$N:$S,3,FALSE)</f>
        <v>JAPAC</v>
      </c>
      <c r="V21" s="12" t="str">
        <f>VLOOKUP(S21,Library!$N:$S,5,FALSE)</f>
        <v>SBU</v>
      </c>
      <c r="W21" s="12" t="str">
        <f>VLOOKUP(S21,Library!$N:$S,6,FALSE)</f>
        <v>Positive</v>
      </c>
      <c r="X21" s="12" t="s">
        <v>82</v>
      </c>
      <c r="Y21" s="12">
        <v>66</v>
      </c>
      <c r="Z21" s="12" t="s">
        <v>54</v>
      </c>
      <c r="AA21" s="12" t="s">
        <v>53</v>
      </c>
      <c r="AB21" s="12" t="s">
        <v>110</v>
      </c>
      <c r="AC21" s="12" t="s">
        <v>112</v>
      </c>
      <c r="AD21" s="12">
        <v>10</v>
      </c>
      <c r="AE21" s="14" t="s">
        <v>146</v>
      </c>
      <c r="AF21" s="15" t="s">
        <v>146</v>
      </c>
      <c r="AG21" s="16" t="s">
        <v>146</v>
      </c>
      <c r="AH21" s="14" t="s">
        <v>146</v>
      </c>
      <c r="AI21" s="14" t="s">
        <v>146</v>
      </c>
      <c r="AJ21" s="14" t="s">
        <v>146</v>
      </c>
      <c r="AK21" s="14" t="s">
        <v>146</v>
      </c>
      <c r="AL21" s="14" t="s">
        <v>146</v>
      </c>
      <c r="AM21" s="14" t="s">
        <v>146</v>
      </c>
      <c r="AN21" s="19" t="s">
        <v>146</v>
      </c>
      <c r="AO21" s="19" t="s">
        <v>146</v>
      </c>
      <c r="AP21" s="12">
        <v>3</v>
      </c>
      <c r="AQ21" s="12" t="s">
        <v>7</v>
      </c>
      <c r="AR21" s="12" t="s">
        <v>44</v>
      </c>
      <c r="AS21" s="12"/>
    </row>
    <row r="22" spans="1:45" s="6" customFormat="1" ht="15" x14ac:dyDescent="0.25">
      <c r="A22" s="38">
        <v>10220370</v>
      </c>
      <c r="B22" s="11">
        <v>21</v>
      </c>
      <c r="C22" s="11" t="s">
        <v>23</v>
      </c>
      <c r="D22" s="11" t="s">
        <v>5</v>
      </c>
      <c r="E22" s="11">
        <v>0</v>
      </c>
      <c r="F22" s="11" t="s">
        <v>260</v>
      </c>
      <c r="G22" s="11" t="s">
        <v>6</v>
      </c>
      <c r="H22" s="11" t="s">
        <v>16</v>
      </c>
      <c r="I22" s="11" t="s">
        <v>45</v>
      </c>
      <c r="J22" s="12">
        <v>3</v>
      </c>
      <c r="K22" s="11" t="s">
        <v>82</v>
      </c>
      <c r="L22" s="11" t="s">
        <v>18</v>
      </c>
      <c r="M22" s="11" t="s">
        <v>97</v>
      </c>
      <c r="N22" s="12" t="s">
        <v>119</v>
      </c>
      <c r="O22" s="12" t="str">
        <f>IFERROR(VLOOKUP(N22,Library!N:O,2,FALSE)," ")</f>
        <v>Hierarquical</v>
      </c>
      <c r="P22" s="12" t="str">
        <f>VLOOKUP(N22,Library!$N:$S,3,FALSE)</f>
        <v>EEMEA</v>
      </c>
      <c r="Q22" s="12" t="str">
        <f>VLOOKUP(N22,Library!$N:$S,5,FALSE)</f>
        <v>LBU</v>
      </c>
      <c r="R22" s="12" t="str">
        <f>VLOOKUP(N22,Library!$N:$S,6,FALSE)</f>
        <v>Negative</v>
      </c>
      <c r="S22" s="12" t="s">
        <v>120</v>
      </c>
      <c r="T22" s="12" t="str">
        <f>VLOOKUP(S22,Library!$N:$S,2,FALSE)</f>
        <v>Top-Down</v>
      </c>
      <c r="U22" s="12" t="str">
        <f>VLOOKUP(S22,Library!$N:$S,3,FALSE)</f>
        <v>EEMEA</v>
      </c>
      <c r="V22" s="12" t="str">
        <f>VLOOKUP(S22,Library!$N:$S,5,FALSE)</f>
        <v>SBU</v>
      </c>
      <c r="W22" s="12" t="str">
        <f>VLOOKUP(S22,Library!$N:$S,6,FALSE)</f>
        <v>Neutral</v>
      </c>
      <c r="X22" s="12" t="s">
        <v>82</v>
      </c>
      <c r="Y22" s="12">
        <v>46</v>
      </c>
      <c r="Z22" s="12" t="s">
        <v>54</v>
      </c>
      <c r="AA22" s="12" t="s">
        <v>53</v>
      </c>
      <c r="AB22" s="12" t="s">
        <v>106</v>
      </c>
      <c r="AC22" s="12" t="s">
        <v>56</v>
      </c>
      <c r="AD22" s="12">
        <v>16</v>
      </c>
      <c r="AE22" s="14" t="s">
        <v>146</v>
      </c>
      <c r="AF22" s="15" t="s">
        <v>146</v>
      </c>
      <c r="AG22" s="16">
        <v>80</v>
      </c>
      <c r="AH22" s="14" t="s">
        <v>146</v>
      </c>
      <c r="AI22" s="14" t="s">
        <v>146</v>
      </c>
      <c r="AJ22" s="14">
        <v>94</v>
      </c>
      <c r="AK22" s="14" t="s">
        <v>146</v>
      </c>
      <c r="AL22" s="14" t="s">
        <v>146</v>
      </c>
      <c r="AM22" s="14">
        <v>100</v>
      </c>
      <c r="AN22" s="19" t="s">
        <v>146</v>
      </c>
      <c r="AO22" s="19" t="s">
        <v>146</v>
      </c>
      <c r="AP22" s="12">
        <v>4</v>
      </c>
      <c r="AQ22" s="12" t="s">
        <v>16</v>
      </c>
      <c r="AR22" s="12" t="s">
        <v>45</v>
      </c>
      <c r="AS22" s="12"/>
    </row>
    <row r="23" spans="1:45" s="6" customFormat="1" ht="15" x14ac:dyDescent="0.25">
      <c r="A23" s="38">
        <v>10363245</v>
      </c>
      <c r="B23" s="11">
        <v>22</v>
      </c>
      <c r="C23" s="11" t="s">
        <v>19</v>
      </c>
      <c r="D23" s="11" t="s">
        <v>5</v>
      </c>
      <c r="E23" s="11">
        <v>0</v>
      </c>
      <c r="F23" s="11" t="s">
        <v>260</v>
      </c>
      <c r="G23" s="11" t="s">
        <v>6</v>
      </c>
      <c r="H23" s="11" t="s">
        <v>7</v>
      </c>
      <c r="I23" s="11" t="s">
        <v>44</v>
      </c>
      <c r="J23" s="12">
        <v>3</v>
      </c>
      <c r="K23" s="11" t="s">
        <v>83</v>
      </c>
      <c r="L23" s="11" t="s">
        <v>8</v>
      </c>
      <c r="M23" s="11" t="s">
        <v>78</v>
      </c>
      <c r="N23" s="12" t="s">
        <v>108</v>
      </c>
      <c r="O23" s="12" t="str">
        <f>IFERROR(VLOOKUP(N23,Library!N:O,2,FALSE)," ")</f>
        <v>Egalitarian</v>
      </c>
      <c r="P23" s="12" t="str">
        <f>VLOOKUP(N23,Library!$N:$S,3,FALSE)</f>
        <v>WEC</v>
      </c>
      <c r="Q23" s="12" t="str">
        <f>VLOOKUP(N23,Library!$N:$S,5,FALSE)</f>
        <v>LBU</v>
      </c>
      <c r="R23" s="12" t="str">
        <f>VLOOKUP(N23,Library!$N:$S,6,FALSE)</f>
        <v>Neutral</v>
      </c>
      <c r="S23" s="12" t="s">
        <v>121</v>
      </c>
      <c r="T23" s="12" t="str">
        <f>VLOOKUP(S23,Library!$N:$S,2,FALSE)</f>
        <v>Egalitarian</v>
      </c>
      <c r="U23" s="12" t="str">
        <f>VLOOKUP(S23,Library!$N:$S,3,FALSE)</f>
        <v>WEC</v>
      </c>
      <c r="V23" s="12" t="str">
        <f>VLOOKUP(S23,Library!$N:$S,5,FALSE)</f>
        <v>MBU</v>
      </c>
      <c r="W23" s="12" t="str">
        <f>VLOOKUP(S23,Library!$N:$S,6,FALSE)</f>
        <v>Neutral</v>
      </c>
      <c r="X23" s="12" t="s">
        <v>82</v>
      </c>
      <c r="Y23" s="12">
        <v>53</v>
      </c>
      <c r="Z23" s="12" t="s">
        <v>54</v>
      </c>
      <c r="AA23" s="12" t="s">
        <v>53</v>
      </c>
      <c r="AB23" s="12" t="s">
        <v>106</v>
      </c>
      <c r="AC23" s="12" t="s">
        <v>56</v>
      </c>
      <c r="AD23" s="12">
        <v>8</v>
      </c>
      <c r="AE23" s="14" t="s">
        <v>146</v>
      </c>
      <c r="AF23" s="15" t="s">
        <v>146</v>
      </c>
      <c r="AG23" s="16" t="s">
        <v>146</v>
      </c>
      <c r="AH23" s="14" t="s">
        <v>146</v>
      </c>
      <c r="AI23" s="14" t="s">
        <v>146</v>
      </c>
      <c r="AJ23" s="14" t="s">
        <v>146</v>
      </c>
      <c r="AK23" s="14" t="s">
        <v>146</v>
      </c>
      <c r="AL23" s="14" t="s">
        <v>146</v>
      </c>
      <c r="AM23" s="14" t="s">
        <v>146</v>
      </c>
      <c r="AN23" s="19" t="s">
        <v>146</v>
      </c>
      <c r="AO23" s="19" t="s">
        <v>146</v>
      </c>
      <c r="AP23" s="12">
        <v>2</v>
      </c>
      <c r="AQ23" s="12" t="s">
        <v>7</v>
      </c>
      <c r="AR23" s="12" t="s">
        <v>44</v>
      </c>
      <c r="AS23" s="12"/>
    </row>
    <row r="24" spans="1:45" s="6" customFormat="1" ht="15" x14ac:dyDescent="0.25">
      <c r="A24" s="38">
        <v>10363902</v>
      </c>
      <c r="B24" s="11">
        <v>23</v>
      </c>
      <c r="C24" s="11" t="s">
        <v>19</v>
      </c>
      <c r="D24" s="11" t="s">
        <v>5</v>
      </c>
      <c r="E24" s="11">
        <v>0</v>
      </c>
      <c r="F24" s="11" t="s">
        <v>260</v>
      </c>
      <c r="G24" s="11" t="s">
        <v>6</v>
      </c>
      <c r="H24" s="11" t="s">
        <v>21</v>
      </c>
      <c r="I24" s="11" t="s">
        <v>43</v>
      </c>
      <c r="J24" s="12">
        <v>4</v>
      </c>
      <c r="K24" s="11" t="s">
        <v>83</v>
      </c>
      <c r="L24" s="11" t="s">
        <v>8</v>
      </c>
      <c r="M24" s="11" t="s">
        <v>78</v>
      </c>
      <c r="N24" s="12" t="s">
        <v>80</v>
      </c>
      <c r="O24" s="12" t="str">
        <f>IFERROR(VLOOKUP(N24,Library!N:O,2,FALSE)," ")</f>
        <v>Hierarquical</v>
      </c>
      <c r="P24" s="12" t="str">
        <f>VLOOKUP(N24,Library!$N:$S,3,FALSE)</f>
        <v>WEC</v>
      </c>
      <c r="Q24" s="12" t="str">
        <f>VLOOKUP(N24,Library!$N:$S,5,FALSE)</f>
        <v>LBU</v>
      </c>
      <c r="R24" s="12" t="str">
        <f>VLOOKUP(N24,Library!$N:$S,6,FALSE)</f>
        <v>Neutral</v>
      </c>
      <c r="S24" s="12" t="s">
        <v>85</v>
      </c>
      <c r="T24" s="12" t="str">
        <f>VLOOKUP(S24,Library!$N:$S,2,FALSE)</f>
        <v>Egalitarian</v>
      </c>
      <c r="U24" s="12" t="str">
        <f>VLOOKUP(S24,Library!$N:$S,3,FALSE)</f>
        <v>United States</v>
      </c>
      <c r="V24" s="12" t="str">
        <f>VLOOKUP(S24,Library!$N:$S,5,FALSE)</f>
        <v>United States</v>
      </c>
      <c r="W24" s="12" t="str">
        <f>VLOOKUP(S24,Library!$N:$S,6,FALSE)</f>
        <v>Positive</v>
      </c>
      <c r="X24" s="12" t="s">
        <v>83</v>
      </c>
      <c r="Y24" s="12">
        <v>47</v>
      </c>
      <c r="Z24" s="12" t="s">
        <v>54</v>
      </c>
      <c r="AA24" s="12" t="s">
        <v>53</v>
      </c>
      <c r="AB24" s="12" t="s">
        <v>106</v>
      </c>
      <c r="AC24" s="12" t="s">
        <v>86</v>
      </c>
      <c r="AD24" s="12">
        <v>8</v>
      </c>
      <c r="AE24" s="14" t="s">
        <v>146</v>
      </c>
      <c r="AF24" s="15" t="s">
        <v>146</v>
      </c>
      <c r="AG24" s="16" t="s">
        <v>146</v>
      </c>
      <c r="AH24" s="14" t="s">
        <v>146</v>
      </c>
      <c r="AI24" s="14" t="s">
        <v>146</v>
      </c>
      <c r="AJ24" s="14" t="s">
        <v>146</v>
      </c>
      <c r="AK24" s="14" t="s">
        <v>146</v>
      </c>
      <c r="AL24" s="14" t="s">
        <v>146</v>
      </c>
      <c r="AM24" s="14" t="s">
        <v>146</v>
      </c>
      <c r="AN24" s="19" t="s">
        <v>146</v>
      </c>
      <c r="AO24" s="19" t="s">
        <v>146</v>
      </c>
      <c r="AP24" s="12">
        <v>3</v>
      </c>
      <c r="AQ24" s="12" t="s">
        <v>7</v>
      </c>
      <c r="AR24" s="12" t="s">
        <v>44</v>
      </c>
      <c r="AS24" s="12"/>
    </row>
    <row r="25" spans="1:45" s="6" customFormat="1" ht="15" x14ac:dyDescent="0.25">
      <c r="A25" s="38">
        <v>10397665</v>
      </c>
      <c r="B25" s="11">
        <v>24</v>
      </c>
      <c r="C25" s="11" t="s">
        <v>10</v>
      </c>
      <c r="D25" s="11" t="s">
        <v>5</v>
      </c>
      <c r="E25" s="11">
        <v>0</v>
      </c>
      <c r="F25" s="11" t="s">
        <v>260</v>
      </c>
      <c r="G25" s="11" t="s">
        <v>6</v>
      </c>
      <c r="H25" s="11" t="s">
        <v>16</v>
      </c>
      <c r="I25" s="11" t="s">
        <v>45</v>
      </c>
      <c r="J25" s="12">
        <v>3</v>
      </c>
      <c r="K25" s="11" t="s">
        <v>82</v>
      </c>
      <c r="L25" s="11" t="s">
        <v>18</v>
      </c>
      <c r="M25" s="11" t="s">
        <v>97</v>
      </c>
      <c r="N25" s="12" t="s">
        <v>122</v>
      </c>
      <c r="O25" s="12" t="str">
        <f>IFERROR(VLOOKUP(N25,Library!N:O,2,FALSE)," ")</f>
        <v>Hierarquical</v>
      </c>
      <c r="P25" s="12" t="str">
        <f>VLOOKUP(N25,Library!$N:$S,3,FALSE)</f>
        <v>WEC</v>
      </c>
      <c r="Q25" s="12" t="str">
        <f>VLOOKUP(N25,Library!$N:$S,5,FALSE)</f>
        <v>LBU</v>
      </c>
      <c r="R25" s="12" t="str">
        <f>VLOOKUP(N25,Library!$N:$S,6,FALSE)</f>
        <v>Positive</v>
      </c>
      <c r="S25" s="12" t="s">
        <v>85</v>
      </c>
      <c r="T25" s="12" t="str">
        <f>VLOOKUP(S25,Library!$N:$S,2,FALSE)</f>
        <v>Egalitarian</v>
      </c>
      <c r="U25" s="12" t="str">
        <f>VLOOKUP(S25,Library!$N:$S,3,FALSE)</f>
        <v>United States</v>
      </c>
      <c r="V25" s="12" t="str">
        <f>VLOOKUP(S25,Library!$N:$S,5,FALSE)</f>
        <v>United States</v>
      </c>
      <c r="W25" s="12" t="str">
        <f>VLOOKUP(S25,Library!$N:$S,6,FALSE)</f>
        <v>Positive</v>
      </c>
      <c r="X25" s="12" t="s">
        <v>83</v>
      </c>
      <c r="Y25" s="12">
        <v>42</v>
      </c>
      <c r="Z25" s="12" t="s">
        <v>90</v>
      </c>
      <c r="AA25" s="12" t="s">
        <v>94</v>
      </c>
      <c r="AB25" s="12" t="s">
        <v>106</v>
      </c>
      <c r="AC25" s="12" t="s">
        <v>101</v>
      </c>
      <c r="AD25" s="12">
        <v>8</v>
      </c>
      <c r="AE25" s="14" t="s">
        <v>146</v>
      </c>
      <c r="AF25" s="15" t="s">
        <v>146</v>
      </c>
      <c r="AG25" s="16">
        <v>100</v>
      </c>
      <c r="AH25" s="14" t="s">
        <v>146</v>
      </c>
      <c r="AI25" s="14" t="s">
        <v>146</v>
      </c>
      <c r="AJ25" s="14">
        <v>100</v>
      </c>
      <c r="AK25" s="14" t="s">
        <v>146</v>
      </c>
      <c r="AL25" s="14" t="s">
        <v>146</v>
      </c>
      <c r="AM25" s="14">
        <v>100</v>
      </c>
      <c r="AN25" s="19" t="s">
        <v>146</v>
      </c>
      <c r="AO25" s="19" t="s">
        <v>146</v>
      </c>
      <c r="AP25" s="12">
        <v>3</v>
      </c>
      <c r="AQ25" s="12" t="s">
        <v>7</v>
      </c>
      <c r="AR25" s="12" t="s">
        <v>44</v>
      </c>
      <c r="AS25" s="12"/>
    </row>
    <row r="26" spans="1:45" s="6" customFormat="1" ht="15" x14ac:dyDescent="0.25">
      <c r="A26" s="38">
        <v>10428887</v>
      </c>
      <c r="B26" s="11">
        <v>25</v>
      </c>
      <c r="C26" s="11" t="s">
        <v>19</v>
      </c>
      <c r="D26" s="11" t="s">
        <v>5</v>
      </c>
      <c r="E26" s="11">
        <v>0</v>
      </c>
      <c r="F26" s="11" t="s">
        <v>260</v>
      </c>
      <c r="G26" s="11" t="s">
        <v>6</v>
      </c>
      <c r="H26" s="11" t="s">
        <v>16</v>
      </c>
      <c r="I26" s="11" t="s">
        <v>45</v>
      </c>
      <c r="J26" s="12">
        <v>3</v>
      </c>
      <c r="K26" s="11" t="s">
        <v>83</v>
      </c>
      <c r="L26" s="11" t="s">
        <v>8</v>
      </c>
      <c r="M26" s="11" t="s">
        <v>78</v>
      </c>
      <c r="N26" s="12" t="s">
        <v>93</v>
      </c>
      <c r="O26" s="12" t="str">
        <f>IFERROR(VLOOKUP(N26,Library!N:O,2,FALSE)," ")</f>
        <v>Egalitarian</v>
      </c>
      <c r="P26" s="12" t="str">
        <f>VLOOKUP(N26,Library!$N:$S,3,FALSE)</f>
        <v>JAPAC</v>
      </c>
      <c r="Q26" s="12" t="str">
        <f>VLOOKUP(N26,Library!$N:$S,5,FALSE)</f>
        <v>LBU</v>
      </c>
      <c r="R26" s="12" t="str">
        <f>VLOOKUP(N26,Library!$N:$S,6,FALSE)</f>
        <v>Neutral</v>
      </c>
      <c r="S26" s="12" t="s">
        <v>104</v>
      </c>
      <c r="T26" s="12" t="str">
        <f>VLOOKUP(S26,Library!$N:$S,2,FALSE)</f>
        <v>Hierarquical</v>
      </c>
      <c r="U26" s="12" t="str">
        <f>VLOOKUP(S26,Library!$N:$S,3,FALSE)</f>
        <v>WEC</v>
      </c>
      <c r="V26" s="12" t="str">
        <f>VLOOKUP(S26,Library!$N:$S,5,FALSE)</f>
        <v>LBU</v>
      </c>
      <c r="W26" s="12" t="str">
        <f>VLOOKUP(S26,Library!$N:$S,6,FALSE)</f>
        <v>Neutral</v>
      </c>
      <c r="X26" s="12" t="s">
        <v>83</v>
      </c>
      <c r="Y26" s="12">
        <v>51</v>
      </c>
      <c r="Z26" s="12" t="s">
        <v>90</v>
      </c>
      <c r="AA26" s="12" t="s">
        <v>53</v>
      </c>
      <c r="AB26" s="12" t="s">
        <v>106</v>
      </c>
      <c r="AC26" s="12" t="s">
        <v>86</v>
      </c>
      <c r="AD26" s="12">
        <v>8</v>
      </c>
      <c r="AE26" s="14" t="s">
        <v>146</v>
      </c>
      <c r="AF26" s="15">
        <v>94.285714285714278</v>
      </c>
      <c r="AG26" s="16">
        <v>85.714285714285708</v>
      </c>
      <c r="AH26" s="14" t="s">
        <v>146</v>
      </c>
      <c r="AI26" s="14">
        <v>100</v>
      </c>
      <c r="AJ26" s="14">
        <v>110</v>
      </c>
      <c r="AK26" s="14" t="s">
        <v>146</v>
      </c>
      <c r="AL26" s="14">
        <v>100</v>
      </c>
      <c r="AM26" s="14">
        <v>100</v>
      </c>
      <c r="AN26" s="19" t="s">
        <v>146</v>
      </c>
      <c r="AO26" s="19">
        <v>108.95</v>
      </c>
      <c r="AP26" s="12">
        <v>4</v>
      </c>
      <c r="AQ26" s="12" t="s">
        <v>16</v>
      </c>
      <c r="AR26" s="12" t="s">
        <v>45</v>
      </c>
      <c r="AS26" s="12"/>
    </row>
    <row r="27" spans="1:45" s="6" customFormat="1" ht="15" x14ac:dyDescent="0.25">
      <c r="A27" s="38">
        <v>10431758</v>
      </c>
      <c r="B27" s="11">
        <v>26</v>
      </c>
      <c r="C27" s="11" t="s">
        <v>19</v>
      </c>
      <c r="D27" s="11" t="s">
        <v>5</v>
      </c>
      <c r="E27" s="11">
        <v>0</v>
      </c>
      <c r="F27" s="11" t="s">
        <v>260</v>
      </c>
      <c r="G27" s="11" t="s">
        <v>6</v>
      </c>
      <c r="H27" s="11" t="s">
        <v>24</v>
      </c>
      <c r="I27" s="11" t="s">
        <v>47</v>
      </c>
      <c r="J27" s="12">
        <v>3</v>
      </c>
      <c r="K27" s="11" t="s">
        <v>82</v>
      </c>
      <c r="L27" s="11" t="s">
        <v>12</v>
      </c>
      <c r="M27" s="11" t="s">
        <v>77</v>
      </c>
      <c r="N27" s="12" t="s">
        <v>123</v>
      </c>
      <c r="O27" s="12" t="str">
        <f>IFERROR(VLOOKUP(N27,Library!N:O,2,FALSE)," ")</f>
        <v>Consensual</v>
      </c>
      <c r="P27" s="12" t="str">
        <f>VLOOKUP(N27,Library!$N:$S,3,FALSE)</f>
        <v>EEMEA</v>
      </c>
      <c r="Q27" s="12" t="str">
        <f>VLOOKUP(N27,Library!$N:$S,5,FALSE)</f>
        <v>MBU</v>
      </c>
      <c r="R27" s="12" t="str">
        <f>VLOOKUP(N27,Library!$N:$S,6,FALSE)</f>
        <v>Neutral</v>
      </c>
      <c r="S27" s="12" t="s">
        <v>124</v>
      </c>
      <c r="T27" s="12" t="str">
        <f>VLOOKUP(S27,Library!$N:$S,2,FALSE)</f>
        <v>Consensual</v>
      </c>
      <c r="U27" s="12" t="str">
        <f>VLOOKUP(S27,Library!$N:$S,3,FALSE)</f>
        <v>WEC</v>
      </c>
      <c r="V27" s="12" t="str">
        <f>VLOOKUP(S27,Library!$N:$S,5,FALSE)</f>
        <v>LBU</v>
      </c>
      <c r="W27" s="12" t="str">
        <f>VLOOKUP(S27,Library!$N:$S,6,FALSE)</f>
        <v>Neutral</v>
      </c>
      <c r="X27" s="12" t="s">
        <v>82</v>
      </c>
      <c r="Y27" s="12">
        <v>45</v>
      </c>
      <c r="Z27" s="12" t="s">
        <v>54</v>
      </c>
      <c r="AA27" s="12" t="s">
        <v>53</v>
      </c>
      <c r="AB27" s="12" t="s">
        <v>106</v>
      </c>
      <c r="AC27" s="12" t="s">
        <v>56</v>
      </c>
      <c r="AD27" s="12">
        <v>6</v>
      </c>
      <c r="AE27" s="14" t="s">
        <v>146</v>
      </c>
      <c r="AF27" s="15" t="s">
        <v>146</v>
      </c>
      <c r="AG27" s="16" t="s">
        <v>146</v>
      </c>
      <c r="AH27" s="14" t="s">
        <v>146</v>
      </c>
      <c r="AI27" s="14" t="s">
        <v>146</v>
      </c>
      <c r="AJ27" s="14" t="s">
        <v>146</v>
      </c>
      <c r="AK27" s="14" t="s">
        <v>146</v>
      </c>
      <c r="AL27" s="14" t="s">
        <v>146</v>
      </c>
      <c r="AM27" s="14" t="s">
        <v>146</v>
      </c>
      <c r="AN27" s="19" t="s">
        <v>146</v>
      </c>
      <c r="AO27" s="19" t="s">
        <v>146</v>
      </c>
      <c r="AP27" s="12">
        <v>3</v>
      </c>
      <c r="AQ27" s="12" t="s">
        <v>21</v>
      </c>
      <c r="AR27" s="12" t="s">
        <v>43</v>
      </c>
      <c r="AS27" s="12"/>
    </row>
    <row r="28" spans="1:45" s="6" customFormat="1" ht="15" x14ac:dyDescent="0.25">
      <c r="A28" s="38">
        <v>10499539</v>
      </c>
      <c r="B28" s="11">
        <v>27</v>
      </c>
      <c r="C28" s="11" t="s">
        <v>19</v>
      </c>
      <c r="D28" s="11" t="s">
        <v>5</v>
      </c>
      <c r="E28" s="11">
        <v>0</v>
      </c>
      <c r="F28" s="11" t="s">
        <v>260</v>
      </c>
      <c r="G28" s="11" t="s">
        <v>6</v>
      </c>
      <c r="H28" s="11" t="s">
        <v>89</v>
      </c>
      <c r="I28" s="11" t="s">
        <v>89</v>
      </c>
      <c r="J28" s="12">
        <v>3</v>
      </c>
      <c r="K28" s="11" t="s">
        <v>82</v>
      </c>
      <c r="L28" s="11" t="s">
        <v>8</v>
      </c>
      <c r="M28" s="11" t="s">
        <v>78</v>
      </c>
      <c r="N28" s="12" t="s">
        <v>105</v>
      </c>
      <c r="O28" s="12" t="str">
        <f>IFERROR(VLOOKUP(N28,Library!N:O,2,FALSE)," ")</f>
        <v>Consensual</v>
      </c>
      <c r="P28" s="12" t="str">
        <f>VLOOKUP(N28,Library!$N:$S,3,FALSE)</f>
        <v>WEC</v>
      </c>
      <c r="Q28" s="12" t="str">
        <f>VLOOKUP(N28,Library!$N:$S,5,FALSE)</f>
        <v>LBU</v>
      </c>
      <c r="R28" s="12" t="str">
        <f>VLOOKUP(N28,Library!$N:$S,6,FALSE)</f>
        <v>Neutral</v>
      </c>
      <c r="S28" s="12" t="s">
        <v>104</v>
      </c>
      <c r="T28" s="12" t="str">
        <f>VLOOKUP(S28,Library!$N:$S,2,FALSE)</f>
        <v>Hierarquical</v>
      </c>
      <c r="U28" s="12" t="str">
        <f>VLOOKUP(S28,Library!$N:$S,3,FALSE)</f>
        <v>WEC</v>
      </c>
      <c r="V28" s="12" t="str">
        <f>VLOOKUP(S28,Library!$N:$S,5,FALSE)</f>
        <v>LBU</v>
      </c>
      <c r="W28" s="12" t="str">
        <f>VLOOKUP(S28,Library!$N:$S,6,FALSE)</f>
        <v>Neutral</v>
      </c>
      <c r="X28" s="12" t="s">
        <v>83</v>
      </c>
      <c r="Y28" s="12">
        <v>43</v>
      </c>
      <c r="Z28" s="12" t="s">
        <v>54</v>
      </c>
      <c r="AA28" s="12" t="s">
        <v>53</v>
      </c>
      <c r="AB28" s="12" t="s">
        <v>106</v>
      </c>
      <c r="AC28" s="12" t="s">
        <v>86</v>
      </c>
      <c r="AD28" s="12">
        <v>5</v>
      </c>
      <c r="AE28" s="14" t="s">
        <v>146</v>
      </c>
      <c r="AF28" s="15" t="s">
        <v>146</v>
      </c>
      <c r="AG28" s="16" t="s">
        <v>146</v>
      </c>
      <c r="AH28" s="14" t="s">
        <v>146</v>
      </c>
      <c r="AI28" s="14" t="s">
        <v>146</v>
      </c>
      <c r="AJ28" s="14" t="s">
        <v>146</v>
      </c>
      <c r="AK28" s="14" t="s">
        <v>146</v>
      </c>
      <c r="AL28" s="14" t="s">
        <v>146</v>
      </c>
      <c r="AM28" s="14" t="s">
        <v>146</v>
      </c>
      <c r="AN28" s="19" t="s">
        <v>146</v>
      </c>
      <c r="AO28" s="19" t="s">
        <v>146</v>
      </c>
      <c r="AP28" s="12">
        <v>3</v>
      </c>
      <c r="AQ28" s="12" t="s">
        <v>16</v>
      </c>
      <c r="AR28" s="12" t="s">
        <v>45</v>
      </c>
      <c r="AS28" s="12"/>
    </row>
    <row r="29" spans="1:45" s="6" customFormat="1" ht="15" x14ac:dyDescent="0.25">
      <c r="A29" s="38">
        <v>10640269</v>
      </c>
      <c r="B29" s="11">
        <v>28</v>
      </c>
      <c r="C29" s="11" t="s">
        <v>19</v>
      </c>
      <c r="D29" s="11" t="s">
        <v>5</v>
      </c>
      <c r="E29" s="11">
        <v>0</v>
      </c>
      <c r="F29" s="11" t="s">
        <v>260</v>
      </c>
      <c r="G29" s="11" t="s">
        <v>6</v>
      </c>
      <c r="H29" s="11" t="s">
        <v>16</v>
      </c>
      <c r="I29" s="11" t="s">
        <v>45</v>
      </c>
      <c r="J29" s="12">
        <v>3</v>
      </c>
      <c r="K29" s="11" t="s">
        <v>82</v>
      </c>
      <c r="L29" s="11" t="s">
        <v>8</v>
      </c>
      <c r="M29" s="11" t="s">
        <v>78</v>
      </c>
      <c r="N29" s="12" t="s">
        <v>104</v>
      </c>
      <c r="O29" s="12" t="str">
        <f>IFERROR(VLOOKUP(N29,Library!N:O,2,FALSE)," ")</f>
        <v>Hierarquical</v>
      </c>
      <c r="P29" s="12" t="str">
        <f>VLOOKUP(N29,Library!$N:$S,3,FALSE)</f>
        <v>WEC</v>
      </c>
      <c r="Q29" s="12" t="str">
        <f>VLOOKUP(N29,Library!$N:$S,5,FALSE)</f>
        <v>LBU</v>
      </c>
      <c r="R29" s="12" t="str">
        <f>VLOOKUP(N29,Library!$N:$S,6,FALSE)</f>
        <v>Neutral</v>
      </c>
      <c r="S29" s="12" t="s">
        <v>85</v>
      </c>
      <c r="T29" s="12" t="str">
        <f>VLOOKUP(S29,Library!$N:$S,2,FALSE)</f>
        <v>Egalitarian</v>
      </c>
      <c r="U29" s="12" t="str">
        <f>VLOOKUP(S29,Library!$N:$S,3,FALSE)</f>
        <v>United States</v>
      </c>
      <c r="V29" s="12" t="str">
        <f>VLOOKUP(S29,Library!$N:$S,5,FALSE)</f>
        <v>United States</v>
      </c>
      <c r="W29" s="12" t="str">
        <f>VLOOKUP(S29,Library!$N:$S,6,FALSE)</f>
        <v>Positive</v>
      </c>
      <c r="X29" s="12" t="s">
        <v>82</v>
      </c>
      <c r="Y29" s="12">
        <v>46</v>
      </c>
      <c r="Z29" s="12" t="s">
        <v>54</v>
      </c>
      <c r="AA29" s="12" t="s">
        <v>53</v>
      </c>
      <c r="AB29" s="12" t="s">
        <v>106</v>
      </c>
      <c r="AC29" s="12" t="s">
        <v>86</v>
      </c>
      <c r="AD29" s="12">
        <v>3</v>
      </c>
      <c r="AE29" s="14" t="s">
        <v>146</v>
      </c>
      <c r="AF29" s="15" t="s">
        <v>146</v>
      </c>
      <c r="AG29" s="16" t="s">
        <v>146</v>
      </c>
      <c r="AH29" s="14" t="s">
        <v>146</v>
      </c>
      <c r="AI29" s="14" t="s">
        <v>146</v>
      </c>
      <c r="AJ29" s="14" t="s">
        <v>146</v>
      </c>
      <c r="AK29" s="14" t="s">
        <v>146</v>
      </c>
      <c r="AL29" s="14" t="s">
        <v>146</v>
      </c>
      <c r="AM29" s="14" t="s">
        <v>146</v>
      </c>
      <c r="AN29" s="19" t="s">
        <v>146</v>
      </c>
      <c r="AO29" s="19" t="s">
        <v>146</v>
      </c>
      <c r="AP29" s="12">
        <v>3</v>
      </c>
      <c r="AQ29" s="12" t="s">
        <v>16</v>
      </c>
      <c r="AR29" s="12" t="s">
        <v>45</v>
      </c>
      <c r="AS29" s="12"/>
    </row>
    <row r="30" spans="1:45" s="6" customFormat="1" ht="15" x14ac:dyDescent="0.25">
      <c r="A30" s="38">
        <v>15009113</v>
      </c>
      <c r="B30" s="11">
        <v>29</v>
      </c>
      <c r="C30" s="11" t="s">
        <v>19</v>
      </c>
      <c r="D30" s="11" t="s">
        <v>5</v>
      </c>
      <c r="E30" s="11">
        <v>0</v>
      </c>
      <c r="F30" s="11" t="s">
        <v>260</v>
      </c>
      <c r="G30" s="11" t="s">
        <v>6</v>
      </c>
      <c r="H30" s="11" t="s">
        <v>89</v>
      </c>
      <c r="I30" s="11" t="s">
        <v>89</v>
      </c>
      <c r="J30" s="12">
        <v>3</v>
      </c>
      <c r="K30" s="11" t="s">
        <v>82</v>
      </c>
      <c r="L30" s="11" t="s">
        <v>25</v>
      </c>
      <c r="M30" s="11" t="s">
        <v>98</v>
      </c>
      <c r="N30" s="12" t="s">
        <v>92</v>
      </c>
      <c r="O30" s="12" t="str">
        <f>IFERROR(VLOOKUP(N30,Library!N:O,2,FALSE)," ")</f>
        <v>Hierarquical</v>
      </c>
      <c r="P30" s="12" t="str">
        <f>VLOOKUP(N30,Library!$N:$S,3,FALSE)</f>
        <v>JAPAC</v>
      </c>
      <c r="Q30" s="12" t="str">
        <f>VLOOKUP(N30,Library!$N:$S,5,FALSE)</f>
        <v>SBU</v>
      </c>
      <c r="R30" s="12" t="str">
        <f>VLOOKUP(N30,Library!$N:$S,6,FALSE)</f>
        <v>Positive</v>
      </c>
      <c r="S30" s="12" t="s">
        <v>113</v>
      </c>
      <c r="T30" s="12" t="str">
        <f>VLOOKUP(S30,Library!$N:$S,2,FALSE)</f>
        <v>Top-Down</v>
      </c>
      <c r="U30" s="12" t="str">
        <f>VLOOKUP(S30,Library!$N:$S,3,FALSE)</f>
        <v>LATAM</v>
      </c>
      <c r="V30" s="12" t="str">
        <f>VLOOKUP(S30,Library!$N:$S,5,FALSE)</f>
        <v>LBU</v>
      </c>
      <c r="W30" s="12" t="str">
        <f>VLOOKUP(S30,Library!$N:$S,6,FALSE)</f>
        <v>Neutral</v>
      </c>
      <c r="X30" s="12" t="s">
        <v>83</v>
      </c>
      <c r="Y30" s="12">
        <v>28</v>
      </c>
      <c r="Z30" s="12" t="s">
        <v>90</v>
      </c>
      <c r="AA30" s="12" t="s">
        <v>94</v>
      </c>
      <c r="AB30" s="12" t="s">
        <v>106</v>
      </c>
      <c r="AC30" s="12" t="s">
        <v>112</v>
      </c>
      <c r="AD30" s="12">
        <v>1</v>
      </c>
      <c r="AE30" s="14" t="s">
        <v>146</v>
      </c>
      <c r="AF30" s="15" t="s">
        <v>146</v>
      </c>
      <c r="AG30" s="16">
        <v>111.11111111111111</v>
      </c>
      <c r="AH30" s="14" t="s">
        <v>146</v>
      </c>
      <c r="AI30" s="14" t="s">
        <v>146</v>
      </c>
      <c r="AJ30" s="14">
        <v>100</v>
      </c>
      <c r="AK30" s="14" t="s">
        <v>146</v>
      </c>
      <c r="AL30" s="14" t="s">
        <v>146</v>
      </c>
      <c r="AM30" s="14">
        <v>0</v>
      </c>
      <c r="AN30" s="19" t="s">
        <v>146</v>
      </c>
      <c r="AO30" s="19" t="s">
        <v>146</v>
      </c>
      <c r="AP30" s="12">
        <v>3</v>
      </c>
      <c r="AQ30" s="12" t="s">
        <v>21</v>
      </c>
      <c r="AR30" s="12" t="s">
        <v>43</v>
      </c>
      <c r="AS30" s="12"/>
    </row>
    <row r="31" spans="1:45" s="6" customFormat="1" ht="15" x14ac:dyDescent="0.25">
      <c r="A31" s="38">
        <v>10019525</v>
      </c>
      <c r="B31" s="11">
        <v>30</v>
      </c>
      <c r="C31" s="11" t="s">
        <v>17</v>
      </c>
      <c r="D31" s="11" t="s">
        <v>26</v>
      </c>
      <c r="E31" s="11">
        <v>1</v>
      </c>
      <c r="F31" s="11" t="s">
        <v>259</v>
      </c>
      <c r="G31" s="11" t="s">
        <v>9</v>
      </c>
      <c r="H31" s="11" t="s">
        <v>7</v>
      </c>
      <c r="I31" s="11" t="s">
        <v>44</v>
      </c>
      <c r="J31" s="12">
        <v>3</v>
      </c>
      <c r="K31" s="11" t="s">
        <v>82</v>
      </c>
      <c r="L31" s="11" t="s">
        <v>18</v>
      </c>
      <c r="M31" s="11" t="s">
        <v>97</v>
      </c>
      <c r="N31" s="12" t="s">
        <v>104</v>
      </c>
      <c r="O31" s="12" t="str">
        <f>IFERROR(VLOOKUP(N31,Library!N:O,2,FALSE)," ")</f>
        <v>Hierarquical</v>
      </c>
      <c r="P31" s="12" t="str">
        <f>VLOOKUP(N31,Library!$N:$S,3,FALSE)</f>
        <v>WEC</v>
      </c>
      <c r="Q31" s="12" t="str">
        <f>VLOOKUP(N31,Library!$N:$S,5,FALSE)</f>
        <v>LBU</v>
      </c>
      <c r="R31" s="12" t="str">
        <f>VLOOKUP(N31,Library!$N:$S,6,FALSE)</f>
        <v>Neutral</v>
      </c>
      <c r="S31" s="12" t="s">
        <v>85</v>
      </c>
      <c r="T31" s="12" t="str">
        <f>VLOOKUP(S31,Library!$N:$S,2,FALSE)</f>
        <v>Egalitarian</v>
      </c>
      <c r="U31" s="12" t="str">
        <f>VLOOKUP(S31,Library!$N:$S,3,FALSE)</f>
        <v>United States</v>
      </c>
      <c r="V31" s="12" t="str">
        <f>VLOOKUP(S31,Library!$N:$S,5,FALSE)</f>
        <v>United States</v>
      </c>
      <c r="W31" s="12" t="str">
        <f>VLOOKUP(S31,Library!$N:$S,6,FALSE)</f>
        <v>Positive</v>
      </c>
      <c r="X31" s="12" t="s">
        <v>82</v>
      </c>
      <c r="Y31" s="12">
        <v>51</v>
      </c>
      <c r="Z31" s="12" t="s">
        <v>54</v>
      </c>
      <c r="AA31" s="12" t="s">
        <v>106</v>
      </c>
      <c r="AB31" s="12" t="s">
        <v>111</v>
      </c>
      <c r="AC31" s="12" t="s">
        <v>56</v>
      </c>
      <c r="AD31" s="12">
        <v>12</v>
      </c>
      <c r="AE31" s="14" t="s">
        <v>146</v>
      </c>
      <c r="AF31" s="15" t="s">
        <v>146</v>
      </c>
      <c r="AG31" s="16" t="s">
        <v>146</v>
      </c>
      <c r="AH31" s="14" t="s">
        <v>146</v>
      </c>
      <c r="AI31" s="14" t="s">
        <v>146</v>
      </c>
      <c r="AJ31" s="14" t="s">
        <v>146</v>
      </c>
      <c r="AK31" s="14" t="s">
        <v>146</v>
      </c>
      <c r="AL31" s="14" t="s">
        <v>146</v>
      </c>
      <c r="AM31" s="14" t="s">
        <v>146</v>
      </c>
      <c r="AN31" s="19" t="s">
        <v>146</v>
      </c>
      <c r="AO31" s="19" t="s">
        <v>146</v>
      </c>
      <c r="AP31" s="12">
        <v>3</v>
      </c>
      <c r="AQ31" s="12" t="s">
        <v>21</v>
      </c>
      <c r="AR31" s="12" t="s">
        <v>43</v>
      </c>
      <c r="AS31" s="12"/>
    </row>
    <row r="32" spans="1:45" s="6" customFormat="1" ht="15" x14ac:dyDescent="0.25">
      <c r="A32" s="38">
        <v>10142217</v>
      </c>
      <c r="B32" s="11">
        <v>31</v>
      </c>
      <c r="C32" s="11" t="s">
        <v>10</v>
      </c>
      <c r="D32" s="11" t="s">
        <v>26</v>
      </c>
      <c r="E32" s="13">
        <v>1</v>
      </c>
      <c r="F32" s="11" t="s">
        <v>259</v>
      </c>
      <c r="G32" s="11" t="s">
        <v>9</v>
      </c>
      <c r="H32" s="11" t="s">
        <v>11</v>
      </c>
      <c r="I32" s="11" t="s">
        <v>46</v>
      </c>
      <c r="J32" s="12">
        <v>3</v>
      </c>
      <c r="K32" s="11" t="s">
        <v>82</v>
      </c>
      <c r="L32" s="11" t="s">
        <v>8</v>
      </c>
      <c r="M32" s="11" t="s">
        <v>78</v>
      </c>
      <c r="N32" s="12" t="s">
        <v>126</v>
      </c>
      <c r="O32" s="12" t="str">
        <f>IFERROR(VLOOKUP(N32,Library!N:O,2,FALSE)," ")</f>
        <v>Top-Down</v>
      </c>
      <c r="P32" s="12" t="str">
        <f>VLOOKUP(N32,Library!$N:$S,3,FALSE)</f>
        <v>LATAM</v>
      </c>
      <c r="Q32" s="12" t="str">
        <f>VLOOKUP(N32,Library!$N:$S,5,FALSE)</f>
        <v>MBU</v>
      </c>
      <c r="R32" s="12" t="str">
        <f>VLOOKUP(N32,Library!$N:$S,6,FALSE)</f>
        <v>Positive</v>
      </c>
      <c r="S32" s="12" t="s">
        <v>85</v>
      </c>
      <c r="T32" s="12" t="str">
        <f>VLOOKUP(S32,Library!$N:$S,2,FALSE)</f>
        <v>Egalitarian</v>
      </c>
      <c r="U32" s="12" t="str">
        <f>VLOOKUP(S32,Library!$N:$S,3,FALSE)</f>
        <v>United States</v>
      </c>
      <c r="V32" s="12" t="str">
        <f>VLOOKUP(S32,Library!$N:$S,5,FALSE)</f>
        <v>United States</v>
      </c>
      <c r="W32" s="12" t="str">
        <f>VLOOKUP(S32,Library!$N:$S,6,FALSE)</f>
        <v>Positive</v>
      </c>
      <c r="X32" s="12" t="s">
        <v>82</v>
      </c>
      <c r="Y32" s="12">
        <v>55</v>
      </c>
      <c r="Z32" s="12" t="s">
        <v>54</v>
      </c>
      <c r="AA32" s="12" t="s">
        <v>53</v>
      </c>
      <c r="AB32" s="12" t="s">
        <v>106</v>
      </c>
      <c r="AC32" s="12" t="s">
        <v>99</v>
      </c>
      <c r="AD32" s="12">
        <v>14</v>
      </c>
      <c r="AE32" s="14" t="s">
        <v>146</v>
      </c>
      <c r="AF32" s="15" t="s">
        <v>146</v>
      </c>
      <c r="AG32" s="16" t="s">
        <v>146</v>
      </c>
      <c r="AH32" s="14" t="s">
        <v>146</v>
      </c>
      <c r="AI32" s="14" t="s">
        <v>146</v>
      </c>
      <c r="AJ32" s="14" t="s">
        <v>146</v>
      </c>
      <c r="AK32" s="14" t="s">
        <v>146</v>
      </c>
      <c r="AL32" s="14" t="s">
        <v>146</v>
      </c>
      <c r="AM32" s="14" t="s">
        <v>146</v>
      </c>
      <c r="AN32" s="19" t="s">
        <v>146</v>
      </c>
      <c r="AO32" s="19" t="s">
        <v>146</v>
      </c>
      <c r="AP32" s="12">
        <v>3</v>
      </c>
      <c r="AQ32" s="12" t="s">
        <v>21</v>
      </c>
      <c r="AR32" s="12" t="s">
        <v>43</v>
      </c>
      <c r="AS32" s="12"/>
    </row>
    <row r="33" spans="1:45" s="6" customFormat="1" ht="15" x14ac:dyDescent="0.25">
      <c r="A33" s="38">
        <v>10151023</v>
      </c>
      <c r="B33" s="11">
        <v>32</v>
      </c>
      <c r="C33" s="11" t="s">
        <v>13</v>
      </c>
      <c r="D33" s="11" t="s">
        <v>26</v>
      </c>
      <c r="E33" s="11">
        <v>1</v>
      </c>
      <c r="F33" s="11" t="s">
        <v>259</v>
      </c>
      <c r="G33" s="11" t="s">
        <v>9</v>
      </c>
      <c r="H33" s="11" t="s">
        <v>7</v>
      </c>
      <c r="I33" s="11" t="s">
        <v>44</v>
      </c>
      <c r="J33" s="12">
        <v>4</v>
      </c>
      <c r="K33" s="11" t="s">
        <v>83</v>
      </c>
      <c r="L33" s="11" t="s">
        <v>8</v>
      </c>
      <c r="M33" s="11" t="s">
        <v>78</v>
      </c>
      <c r="N33" s="12" t="s">
        <v>84</v>
      </c>
      <c r="O33" s="12" t="str">
        <f>IFERROR(VLOOKUP(N33,Library!N:O,2,FALSE)," ")</f>
        <v>Hierarquical</v>
      </c>
      <c r="P33" s="12" t="str">
        <f>VLOOKUP(N33,Library!$N:$S,3,FALSE)</f>
        <v>WEC</v>
      </c>
      <c r="Q33" s="12" t="str">
        <f>VLOOKUP(N33,Library!$N:$S,5,FALSE)</f>
        <v>LBU</v>
      </c>
      <c r="R33" s="12" t="str">
        <f>VLOOKUP(N33,Library!$N:$S,6,FALSE)</f>
        <v>Neutral</v>
      </c>
      <c r="S33" s="12" t="s">
        <v>245</v>
      </c>
      <c r="T33" s="12" t="str">
        <f>VLOOKUP(S33,Library!$N:$S,2,FALSE)</f>
        <v>Top-Down</v>
      </c>
      <c r="U33" s="12" t="str">
        <f>VLOOKUP(S33,Library!$N:$S,3,FALSE)</f>
        <v>WEC</v>
      </c>
      <c r="V33" s="12" t="str">
        <f>VLOOKUP(S33,Library!$N:$S,5,FALSE)</f>
        <v>LBU</v>
      </c>
      <c r="W33" s="12" t="str">
        <f>VLOOKUP(S33,Library!$N:$S,6,FALSE)</f>
        <v>Positive</v>
      </c>
      <c r="X33" s="12" t="s">
        <v>82</v>
      </c>
      <c r="Y33" s="12">
        <v>49</v>
      </c>
      <c r="Z33" s="12" t="s">
        <v>90</v>
      </c>
      <c r="AA33" s="12" t="s">
        <v>53</v>
      </c>
      <c r="AB33" s="12" t="s">
        <v>106</v>
      </c>
      <c r="AC33" s="12" t="s">
        <v>56</v>
      </c>
      <c r="AD33" s="12">
        <v>6</v>
      </c>
      <c r="AE33" s="14" t="s">
        <v>146</v>
      </c>
      <c r="AF33" s="15" t="s">
        <v>146</v>
      </c>
      <c r="AG33" s="16">
        <v>76.923076923076934</v>
      </c>
      <c r="AH33" s="14" t="s">
        <v>146</v>
      </c>
      <c r="AI33" s="14" t="s">
        <v>146</v>
      </c>
      <c r="AJ33" s="14">
        <v>95</v>
      </c>
      <c r="AK33" s="14" t="s">
        <v>146</v>
      </c>
      <c r="AL33" s="14" t="s">
        <v>146</v>
      </c>
      <c r="AM33" s="14">
        <v>95</v>
      </c>
      <c r="AN33" s="19" t="s">
        <v>146</v>
      </c>
      <c r="AO33" s="19" t="s">
        <v>146</v>
      </c>
      <c r="AP33" s="12">
        <v>4</v>
      </c>
      <c r="AQ33" s="12" t="s">
        <v>16</v>
      </c>
      <c r="AR33" s="12" t="s">
        <v>45</v>
      </c>
      <c r="AS33" s="12"/>
    </row>
    <row r="34" spans="1:45" s="6" customFormat="1" ht="15" x14ac:dyDescent="0.25">
      <c r="A34" s="38">
        <v>10161553</v>
      </c>
      <c r="B34" s="11">
        <v>33</v>
      </c>
      <c r="C34" s="11" t="s">
        <v>15</v>
      </c>
      <c r="D34" s="11" t="s">
        <v>26</v>
      </c>
      <c r="E34" s="13">
        <v>1</v>
      </c>
      <c r="F34" s="11" t="s">
        <v>259</v>
      </c>
      <c r="G34" s="11" t="s">
        <v>9</v>
      </c>
      <c r="H34" s="11" t="s">
        <v>24</v>
      </c>
      <c r="I34" s="11" t="s">
        <v>47</v>
      </c>
      <c r="J34" s="12">
        <v>2</v>
      </c>
      <c r="K34" s="11" t="s">
        <v>82</v>
      </c>
      <c r="L34" s="11" t="s">
        <v>18</v>
      </c>
      <c r="M34" s="11" t="s">
        <v>97</v>
      </c>
      <c r="N34" s="12" t="s">
        <v>127</v>
      </c>
      <c r="O34" s="12" t="str">
        <f>IFERROR(VLOOKUP(N34,Library!N:O,2,FALSE)," ")</f>
        <v>Egalitarian</v>
      </c>
      <c r="P34" s="12" t="str">
        <f>VLOOKUP(N34,Library!$N:$S,3,FALSE)</f>
        <v>WEC</v>
      </c>
      <c r="Q34" s="12" t="str">
        <f>VLOOKUP(N34,Library!$N:$S,5,FALSE)</f>
        <v>SBU</v>
      </c>
      <c r="R34" s="12" t="str">
        <f>VLOOKUP(N34,Library!$N:$S,6,FALSE)</f>
        <v>Positive</v>
      </c>
      <c r="S34" s="12" t="s">
        <v>104</v>
      </c>
      <c r="T34" s="12" t="str">
        <f>VLOOKUP(S34,Library!$N:$S,2,FALSE)</f>
        <v>Hierarquical</v>
      </c>
      <c r="U34" s="12" t="str">
        <f>VLOOKUP(S34,Library!$N:$S,3,FALSE)</f>
        <v>WEC</v>
      </c>
      <c r="V34" s="12" t="str">
        <f>VLOOKUP(S34,Library!$N:$S,5,FALSE)</f>
        <v>LBU</v>
      </c>
      <c r="W34" s="12" t="str">
        <f>VLOOKUP(S34,Library!$N:$S,6,FALSE)</f>
        <v>Neutral</v>
      </c>
      <c r="X34" s="12" t="s">
        <v>83</v>
      </c>
      <c r="Y34" s="12">
        <v>48</v>
      </c>
      <c r="Z34" s="12" t="s">
        <v>54</v>
      </c>
      <c r="AA34" s="12" t="s">
        <v>53</v>
      </c>
      <c r="AB34" s="12" t="s">
        <v>106</v>
      </c>
      <c r="AC34" s="12" t="s">
        <v>56</v>
      </c>
      <c r="AD34" s="12">
        <v>10</v>
      </c>
      <c r="AE34" s="14" t="s">
        <v>146</v>
      </c>
      <c r="AF34" s="15" t="s">
        <v>146</v>
      </c>
      <c r="AG34" s="16" t="s">
        <v>146</v>
      </c>
      <c r="AH34" s="14" t="s">
        <v>146</v>
      </c>
      <c r="AI34" s="14" t="s">
        <v>146</v>
      </c>
      <c r="AJ34" s="14" t="s">
        <v>146</v>
      </c>
      <c r="AK34" s="14" t="s">
        <v>146</v>
      </c>
      <c r="AL34" s="14" t="s">
        <v>146</v>
      </c>
      <c r="AM34" s="14" t="s">
        <v>146</v>
      </c>
      <c r="AN34" s="19" t="s">
        <v>146</v>
      </c>
      <c r="AO34" s="19" t="s">
        <v>146</v>
      </c>
      <c r="AP34" s="12">
        <v>4</v>
      </c>
      <c r="AQ34" s="12" t="s">
        <v>21</v>
      </c>
      <c r="AR34" s="12" t="s">
        <v>43</v>
      </c>
      <c r="AS34" s="12"/>
    </row>
    <row r="35" spans="1:45" s="6" customFormat="1" ht="15" x14ac:dyDescent="0.25">
      <c r="A35" s="38">
        <v>10456543</v>
      </c>
      <c r="B35" s="11">
        <v>34</v>
      </c>
      <c r="C35" s="11" t="s">
        <v>13</v>
      </c>
      <c r="D35" s="11" t="s">
        <v>26</v>
      </c>
      <c r="E35" s="11">
        <v>1</v>
      </c>
      <c r="F35" s="11" t="s">
        <v>259</v>
      </c>
      <c r="G35" s="11" t="s">
        <v>9</v>
      </c>
      <c r="H35" s="11" t="s">
        <v>89</v>
      </c>
      <c r="I35" s="11" t="s">
        <v>89</v>
      </c>
      <c r="J35" s="12">
        <v>5</v>
      </c>
      <c r="K35" s="11" t="s">
        <v>82</v>
      </c>
      <c r="L35" s="11" t="s">
        <v>25</v>
      </c>
      <c r="M35" s="11" t="s">
        <v>98</v>
      </c>
      <c r="N35" s="12" t="s">
        <v>104</v>
      </c>
      <c r="O35" s="12" t="str">
        <f>IFERROR(VLOOKUP(N35,Library!N:O,2,FALSE)," ")</f>
        <v>Hierarquical</v>
      </c>
      <c r="P35" s="12" t="str">
        <f>VLOOKUP(N35,Library!$N:$S,3,FALSE)</f>
        <v>WEC</v>
      </c>
      <c r="Q35" s="12" t="str">
        <f>VLOOKUP(N35,Library!$N:$S,5,FALSE)</f>
        <v>LBU</v>
      </c>
      <c r="R35" s="12" t="str">
        <f>VLOOKUP(N35,Library!$N:$S,6,FALSE)</f>
        <v>Neutral</v>
      </c>
      <c r="S35" s="12" t="s">
        <v>84</v>
      </c>
      <c r="T35" s="12" t="str">
        <f>VLOOKUP(S35,Library!$N:$S,2,FALSE)</f>
        <v>Hierarquical</v>
      </c>
      <c r="U35" s="12" t="str">
        <f>VLOOKUP(S35,Library!$N:$S,3,FALSE)</f>
        <v>WEC</v>
      </c>
      <c r="V35" s="12" t="str">
        <f>VLOOKUP(S35,Library!$N:$S,5,FALSE)</f>
        <v>LBU</v>
      </c>
      <c r="W35" s="12" t="str">
        <f>VLOOKUP(S35,Library!$N:$S,6,FALSE)</f>
        <v>Neutral</v>
      </c>
      <c r="X35" s="12" t="s">
        <v>83</v>
      </c>
      <c r="Y35" s="12">
        <v>35</v>
      </c>
      <c r="Z35" s="12" t="s">
        <v>90</v>
      </c>
      <c r="AA35" s="12" t="s">
        <v>94</v>
      </c>
      <c r="AB35" s="12" t="s">
        <v>106</v>
      </c>
      <c r="AC35" s="12" t="s">
        <v>128</v>
      </c>
      <c r="AD35" s="12">
        <v>5</v>
      </c>
      <c r="AE35" s="14" t="s">
        <v>146</v>
      </c>
      <c r="AF35" s="15" t="s">
        <v>146</v>
      </c>
      <c r="AG35" s="16" t="s">
        <v>146</v>
      </c>
      <c r="AH35" s="14" t="s">
        <v>146</v>
      </c>
      <c r="AI35" s="14" t="s">
        <v>146</v>
      </c>
      <c r="AJ35" s="14" t="s">
        <v>146</v>
      </c>
      <c r="AK35" s="14" t="s">
        <v>146</v>
      </c>
      <c r="AL35" s="14" t="s">
        <v>146</v>
      </c>
      <c r="AM35" s="14" t="s">
        <v>146</v>
      </c>
      <c r="AN35" s="19" t="s">
        <v>146</v>
      </c>
      <c r="AO35" s="19" t="s">
        <v>146</v>
      </c>
      <c r="AP35" s="12">
        <v>3</v>
      </c>
      <c r="AQ35" s="12" t="s">
        <v>16</v>
      </c>
      <c r="AR35" s="12" t="s">
        <v>45</v>
      </c>
      <c r="AS35" s="12"/>
    </row>
    <row r="36" spans="1:45" s="6" customFormat="1" ht="15" x14ac:dyDescent="0.25">
      <c r="A36" s="38">
        <v>10545249</v>
      </c>
      <c r="B36" s="11">
        <v>35</v>
      </c>
      <c r="C36" s="11" t="s">
        <v>17</v>
      </c>
      <c r="D36" s="11" t="s">
        <v>26</v>
      </c>
      <c r="E36" s="13">
        <v>1</v>
      </c>
      <c r="F36" s="11" t="s">
        <v>259</v>
      </c>
      <c r="G36" s="11" t="s">
        <v>9</v>
      </c>
      <c r="H36" s="11" t="s">
        <v>24</v>
      </c>
      <c r="I36" s="11" t="s">
        <v>47</v>
      </c>
      <c r="J36" s="12">
        <v>2</v>
      </c>
      <c r="K36" s="11" t="s">
        <v>82</v>
      </c>
      <c r="L36" s="11" t="s">
        <v>18</v>
      </c>
      <c r="M36" s="11" t="s">
        <v>97</v>
      </c>
      <c r="N36" s="12" t="s">
        <v>93</v>
      </c>
      <c r="O36" s="12" t="str">
        <f>IFERROR(VLOOKUP(N36,Library!N:O,2,FALSE)," ")</f>
        <v>Egalitarian</v>
      </c>
      <c r="P36" s="12" t="str">
        <f>VLOOKUP(N36,Library!$N:$S,3,FALSE)</f>
        <v>JAPAC</v>
      </c>
      <c r="Q36" s="12" t="str">
        <f>VLOOKUP(N36,Library!$N:$S,5,FALSE)</f>
        <v>LBU</v>
      </c>
      <c r="R36" s="12" t="str">
        <f>VLOOKUP(N36,Library!$N:$S,6,FALSE)</f>
        <v>Neutral</v>
      </c>
      <c r="S36" s="12" t="s">
        <v>92</v>
      </c>
      <c r="T36" s="12" t="str">
        <f>VLOOKUP(S36,Library!$N:$S,2,FALSE)</f>
        <v>Hierarquical</v>
      </c>
      <c r="U36" s="12" t="str">
        <f>VLOOKUP(S36,Library!$N:$S,3,FALSE)</f>
        <v>JAPAC</v>
      </c>
      <c r="V36" s="12" t="str">
        <f>VLOOKUP(S36,Library!$N:$S,5,FALSE)</f>
        <v>SBU</v>
      </c>
      <c r="W36" s="12" t="str">
        <f>VLOOKUP(S36,Library!$N:$S,6,FALSE)</f>
        <v>Positive</v>
      </c>
      <c r="X36" s="12" t="s">
        <v>83</v>
      </c>
      <c r="Y36" s="12">
        <v>63</v>
      </c>
      <c r="Z36" s="12" t="s">
        <v>54</v>
      </c>
      <c r="AA36" s="12" t="s">
        <v>53</v>
      </c>
      <c r="AB36" s="12" t="s">
        <v>106</v>
      </c>
      <c r="AC36" s="12" t="s">
        <v>86</v>
      </c>
      <c r="AD36" s="12">
        <v>5</v>
      </c>
      <c r="AE36" s="14" t="s">
        <v>146</v>
      </c>
      <c r="AF36" s="15" t="s">
        <v>146</v>
      </c>
      <c r="AG36" s="16">
        <v>0</v>
      </c>
      <c r="AH36" s="14" t="s">
        <v>146</v>
      </c>
      <c r="AI36" s="14" t="s">
        <v>146</v>
      </c>
      <c r="AJ36" s="14">
        <v>0</v>
      </c>
      <c r="AK36" s="14" t="s">
        <v>146</v>
      </c>
      <c r="AL36" s="14" t="s">
        <v>146</v>
      </c>
      <c r="AM36" s="14">
        <v>0</v>
      </c>
      <c r="AN36" s="19" t="s">
        <v>146</v>
      </c>
      <c r="AO36" s="19" t="s">
        <v>146</v>
      </c>
      <c r="AP36" s="12">
        <v>4</v>
      </c>
      <c r="AQ36" s="12" t="s">
        <v>16</v>
      </c>
      <c r="AR36" s="12" t="s">
        <v>45</v>
      </c>
      <c r="AS36" s="12"/>
    </row>
    <row r="37" spans="1:45" s="6" customFormat="1" ht="15" x14ac:dyDescent="0.25">
      <c r="A37" s="38">
        <v>10579392</v>
      </c>
      <c r="B37" s="11">
        <v>36</v>
      </c>
      <c r="C37" s="11" t="s">
        <v>10</v>
      </c>
      <c r="D37" s="11" t="s">
        <v>26</v>
      </c>
      <c r="E37" s="11">
        <v>1</v>
      </c>
      <c r="F37" s="11" t="s">
        <v>259</v>
      </c>
      <c r="G37" s="11" t="s">
        <v>9</v>
      </c>
      <c r="H37" s="11" t="s">
        <v>7</v>
      </c>
      <c r="I37" s="11" t="s">
        <v>44</v>
      </c>
      <c r="J37" s="12">
        <v>3</v>
      </c>
      <c r="K37" s="11" t="s">
        <v>83</v>
      </c>
      <c r="L37" s="11" t="s">
        <v>8</v>
      </c>
      <c r="M37" s="11" t="s">
        <v>78</v>
      </c>
      <c r="N37" s="12" t="s">
        <v>126</v>
      </c>
      <c r="O37" s="12" t="str">
        <f>IFERROR(VLOOKUP(N37,Library!N:O,2,FALSE)," ")</f>
        <v>Top-Down</v>
      </c>
      <c r="P37" s="12" t="str">
        <f>VLOOKUP(N37,Library!$N:$S,3,FALSE)</f>
        <v>LATAM</v>
      </c>
      <c r="Q37" s="12" t="str">
        <f>VLOOKUP(N37,Library!$N:$S,5,FALSE)</f>
        <v>MBU</v>
      </c>
      <c r="R37" s="12" t="str">
        <f>VLOOKUP(N37,Library!$N:$S,6,FALSE)</f>
        <v>Positive</v>
      </c>
      <c r="S37" s="12" t="s">
        <v>105</v>
      </c>
      <c r="T37" s="12" t="str">
        <f>VLOOKUP(S37,Library!$N:$S,2,FALSE)</f>
        <v>Consensual</v>
      </c>
      <c r="U37" s="12" t="str">
        <f>VLOOKUP(S37,Library!$N:$S,3,FALSE)</f>
        <v>WEC</v>
      </c>
      <c r="V37" s="12" t="str">
        <f>VLOOKUP(S37,Library!$N:$S,5,FALSE)</f>
        <v>LBU</v>
      </c>
      <c r="W37" s="12" t="str">
        <f>VLOOKUP(S37,Library!$N:$S,6,FALSE)</f>
        <v>Neutral</v>
      </c>
      <c r="X37" s="12" t="s">
        <v>83</v>
      </c>
      <c r="Y37" s="12">
        <v>47</v>
      </c>
      <c r="Z37" s="12" t="s">
        <v>54</v>
      </c>
      <c r="AA37" s="12" t="s">
        <v>53</v>
      </c>
      <c r="AB37" s="12" t="s">
        <v>106</v>
      </c>
      <c r="AC37" s="12" t="s">
        <v>114</v>
      </c>
      <c r="AD37" s="12">
        <v>6</v>
      </c>
      <c r="AE37" s="14" t="s">
        <v>146</v>
      </c>
      <c r="AF37" s="15">
        <v>0</v>
      </c>
      <c r="AG37" s="16">
        <v>100</v>
      </c>
      <c r="AH37" s="14" t="s">
        <v>146</v>
      </c>
      <c r="AI37" s="14">
        <v>100</v>
      </c>
      <c r="AJ37" s="14">
        <v>100</v>
      </c>
      <c r="AK37" s="14" t="s">
        <v>146</v>
      </c>
      <c r="AL37" s="14">
        <v>0</v>
      </c>
      <c r="AM37" s="14">
        <v>100</v>
      </c>
      <c r="AN37" s="19" t="s">
        <v>146</v>
      </c>
      <c r="AO37" s="19">
        <v>148</v>
      </c>
      <c r="AP37" s="12">
        <v>3</v>
      </c>
      <c r="AQ37" s="12" t="s">
        <v>16</v>
      </c>
      <c r="AR37" s="12" t="s">
        <v>45</v>
      </c>
      <c r="AS37" s="12"/>
    </row>
    <row r="38" spans="1:45" s="6" customFormat="1" ht="15" x14ac:dyDescent="0.25">
      <c r="A38" s="38">
        <v>10638025</v>
      </c>
      <c r="B38" s="11">
        <v>37</v>
      </c>
      <c r="C38" s="11" t="s">
        <v>10</v>
      </c>
      <c r="D38" s="11" t="s">
        <v>26</v>
      </c>
      <c r="E38" s="13">
        <v>1</v>
      </c>
      <c r="F38" s="11" t="s">
        <v>259</v>
      </c>
      <c r="G38" s="11" t="s">
        <v>9</v>
      </c>
      <c r="H38" s="11" t="s">
        <v>7</v>
      </c>
      <c r="I38" s="11" t="s">
        <v>44</v>
      </c>
      <c r="J38" s="12">
        <v>3</v>
      </c>
      <c r="K38" s="11" t="s">
        <v>83</v>
      </c>
      <c r="L38" s="11" t="s">
        <v>25</v>
      </c>
      <c r="M38" s="11" t="s">
        <v>98</v>
      </c>
      <c r="N38" s="12" t="s">
        <v>48</v>
      </c>
      <c r="O38" s="12" t="str">
        <f>IFERROR(VLOOKUP(N38,Library!N:O,2,FALSE)," ")</f>
        <v>Hierarquical</v>
      </c>
      <c r="P38" s="12" t="str">
        <f>VLOOKUP(N38,Library!$N:$S,3,FALSE)</f>
        <v>EEMEA</v>
      </c>
      <c r="Q38" s="12" t="str">
        <f>VLOOKUP(N38,Library!$N:$S,5,FALSE)</f>
        <v>LBU</v>
      </c>
      <c r="R38" s="12" t="str">
        <f>VLOOKUP(N38,Library!$N:$S,6,FALSE)</f>
        <v>Positive</v>
      </c>
      <c r="S38" s="12" t="s">
        <v>85</v>
      </c>
      <c r="T38" s="12" t="str">
        <f>VLOOKUP(S38,Library!$N:$S,2,FALSE)</f>
        <v>Egalitarian</v>
      </c>
      <c r="U38" s="12" t="str">
        <f>VLOOKUP(S38,Library!$N:$S,3,FALSE)</f>
        <v>United States</v>
      </c>
      <c r="V38" s="12" t="str">
        <f>VLOOKUP(S38,Library!$N:$S,5,FALSE)</f>
        <v>United States</v>
      </c>
      <c r="W38" s="12" t="str">
        <f>VLOOKUP(S38,Library!$N:$S,6,FALSE)</f>
        <v>Positive</v>
      </c>
      <c r="X38" s="12" t="s">
        <v>83</v>
      </c>
      <c r="Y38" s="12">
        <v>38</v>
      </c>
      <c r="Z38" s="12" t="s">
        <v>54</v>
      </c>
      <c r="AA38" s="12" t="s">
        <v>94</v>
      </c>
      <c r="AB38" s="12" t="s">
        <v>106</v>
      </c>
      <c r="AC38" s="12" t="s">
        <v>86</v>
      </c>
      <c r="AD38" s="12">
        <v>5</v>
      </c>
      <c r="AE38" s="14" t="s">
        <v>146</v>
      </c>
      <c r="AF38" s="15" t="s">
        <v>146</v>
      </c>
      <c r="AG38" s="16">
        <v>59.374999999999986</v>
      </c>
      <c r="AH38" s="14" t="s">
        <v>146</v>
      </c>
      <c r="AI38" s="14" t="s">
        <v>146</v>
      </c>
      <c r="AJ38" s="14">
        <v>90</v>
      </c>
      <c r="AK38" s="14" t="s">
        <v>146</v>
      </c>
      <c r="AL38" s="14" t="s">
        <v>146</v>
      </c>
      <c r="AM38" s="14">
        <v>0</v>
      </c>
      <c r="AN38" s="19" t="s">
        <v>146</v>
      </c>
      <c r="AO38" s="19" t="s">
        <v>146</v>
      </c>
      <c r="AP38" s="12">
        <v>3</v>
      </c>
      <c r="AQ38" s="12" t="s">
        <v>7</v>
      </c>
      <c r="AR38" s="12" t="s">
        <v>44</v>
      </c>
      <c r="AS38" s="12"/>
    </row>
    <row r="39" spans="1:45" s="6" customFormat="1" ht="15" x14ac:dyDescent="0.25">
      <c r="A39" s="38">
        <v>10748649</v>
      </c>
      <c r="B39" s="11">
        <v>38</v>
      </c>
      <c r="C39" s="11" t="s">
        <v>10</v>
      </c>
      <c r="D39" s="11" t="s">
        <v>26</v>
      </c>
      <c r="E39" s="11">
        <v>1</v>
      </c>
      <c r="F39" s="11" t="s">
        <v>259</v>
      </c>
      <c r="G39" s="11" t="s">
        <v>9</v>
      </c>
      <c r="H39" s="11" t="s">
        <v>11</v>
      </c>
      <c r="I39" s="11" t="s">
        <v>46</v>
      </c>
      <c r="J39" s="12">
        <v>3</v>
      </c>
      <c r="K39" s="11" t="s">
        <v>82</v>
      </c>
      <c r="L39" s="11" t="s">
        <v>25</v>
      </c>
      <c r="M39" s="11" t="s">
        <v>98</v>
      </c>
      <c r="N39" s="12" t="s">
        <v>129</v>
      </c>
      <c r="O39" s="12" t="str">
        <f>IFERROR(VLOOKUP(N39,Library!N:O,2,FALSE)," ")</f>
        <v>Consensual</v>
      </c>
      <c r="P39" s="12" t="str">
        <f>VLOOKUP(N39,Library!$N:$S,3,FALSE)</f>
        <v>EEMEA</v>
      </c>
      <c r="Q39" s="12" t="str">
        <f>VLOOKUP(N39,Library!$N:$S,5,FALSE)</f>
        <v>SBU</v>
      </c>
      <c r="R39" s="12" t="str">
        <f>VLOOKUP(N39,Library!$N:$S,6,FALSE)</f>
        <v>Neutral</v>
      </c>
      <c r="S39" s="12" t="s">
        <v>85</v>
      </c>
      <c r="T39" s="12" t="str">
        <f>VLOOKUP(S39,Library!$N:$S,2,FALSE)</f>
        <v>Egalitarian</v>
      </c>
      <c r="U39" s="12" t="str">
        <f>VLOOKUP(S39,Library!$N:$S,3,FALSE)</f>
        <v>United States</v>
      </c>
      <c r="V39" s="12" t="str">
        <f>VLOOKUP(S39,Library!$N:$S,5,FALSE)</f>
        <v>United States</v>
      </c>
      <c r="W39" s="12" t="str">
        <f>VLOOKUP(S39,Library!$N:$S,6,FALSE)</f>
        <v>Positive</v>
      </c>
      <c r="X39" s="12" t="s">
        <v>83</v>
      </c>
      <c r="Y39" s="12">
        <v>43</v>
      </c>
      <c r="Z39" s="12" t="s">
        <v>54</v>
      </c>
      <c r="AA39" s="12" t="s">
        <v>53</v>
      </c>
      <c r="AB39" s="12" t="s">
        <v>106</v>
      </c>
      <c r="AC39" s="12" t="s">
        <v>86</v>
      </c>
      <c r="AD39" s="12">
        <v>4</v>
      </c>
      <c r="AE39" s="14">
        <v>0</v>
      </c>
      <c r="AF39" s="15">
        <v>103.44827586206895</v>
      </c>
      <c r="AG39" s="16">
        <v>75.999999999999986</v>
      </c>
      <c r="AH39" s="14">
        <v>0</v>
      </c>
      <c r="AI39" s="14">
        <v>100</v>
      </c>
      <c r="AJ39" s="14">
        <v>100</v>
      </c>
      <c r="AK39" s="14">
        <v>0</v>
      </c>
      <c r="AL39" s="14">
        <v>0</v>
      </c>
      <c r="AM39" s="14">
        <v>0</v>
      </c>
      <c r="AN39" s="19">
        <v>81.98</v>
      </c>
      <c r="AO39" s="19">
        <v>77.47</v>
      </c>
      <c r="AP39" s="12">
        <v>4</v>
      </c>
      <c r="AQ39" s="12" t="s">
        <v>16</v>
      </c>
      <c r="AR39" s="12" t="s">
        <v>45</v>
      </c>
      <c r="AS39" s="12"/>
    </row>
    <row r="40" spans="1:45" s="6" customFormat="1" ht="15" x14ac:dyDescent="0.25">
      <c r="A40" s="38">
        <v>15003482</v>
      </c>
      <c r="B40" s="11">
        <v>39</v>
      </c>
      <c r="C40" s="11" t="s">
        <v>10</v>
      </c>
      <c r="D40" s="11" t="s">
        <v>26</v>
      </c>
      <c r="E40" s="13">
        <v>1</v>
      </c>
      <c r="F40" s="11" t="s">
        <v>259</v>
      </c>
      <c r="G40" s="11" t="s">
        <v>9</v>
      </c>
      <c r="H40" s="11" t="s">
        <v>24</v>
      </c>
      <c r="I40" s="11" t="s">
        <v>47</v>
      </c>
      <c r="J40" s="11" t="s">
        <v>89</v>
      </c>
      <c r="K40" s="11" t="s">
        <v>89</v>
      </c>
      <c r="L40" s="11" t="s">
        <v>8</v>
      </c>
      <c r="M40" s="11" t="s">
        <v>78</v>
      </c>
      <c r="N40" s="12" t="s">
        <v>130</v>
      </c>
      <c r="O40" s="12" t="str">
        <f>IFERROR(VLOOKUP(N40,Library!N:O,2,FALSE)," ")</f>
        <v>Hierarquical</v>
      </c>
      <c r="P40" s="12" t="str">
        <f>VLOOKUP(N40,Library!$N:$S,3,FALSE)</f>
        <v>JAPAC</v>
      </c>
      <c r="Q40" s="12" t="str">
        <f>VLOOKUP(N40,Library!$N:$S,5,FALSE)</f>
        <v>LBU</v>
      </c>
      <c r="R40" s="12" t="str">
        <f>VLOOKUP(N40,Library!$N:$S,6,FALSE)</f>
        <v>Positive</v>
      </c>
      <c r="S40" s="12" t="s">
        <v>92</v>
      </c>
      <c r="T40" s="12" t="str">
        <f>VLOOKUP(S40,Library!$N:$S,2,FALSE)</f>
        <v>Hierarquical</v>
      </c>
      <c r="U40" s="12" t="str">
        <f>VLOOKUP(S40,Library!$N:$S,3,FALSE)</f>
        <v>JAPAC</v>
      </c>
      <c r="V40" s="12" t="str">
        <f>VLOOKUP(S40,Library!$N:$S,5,FALSE)</f>
        <v>SBU</v>
      </c>
      <c r="W40" s="12" t="str">
        <f>VLOOKUP(S40,Library!$N:$S,6,FALSE)</f>
        <v>Positive</v>
      </c>
      <c r="X40" s="12" t="s">
        <v>82</v>
      </c>
      <c r="Y40" s="12">
        <v>46</v>
      </c>
      <c r="Z40" s="12" t="s">
        <v>54</v>
      </c>
      <c r="AA40" s="12" t="s">
        <v>94</v>
      </c>
      <c r="AB40" s="12" t="s">
        <v>106</v>
      </c>
      <c r="AC40" s="12" t="s">
        <v>128</v>
      </c>
      <c r="AD40" s="12">
        <v>2</v>
      </c>
      <c r="AE40" s="14" t="s">
        <v>146</v>
      </c>
      <c r="AF40" s="15" t="s">
        <v>146</v>
      </c>
      <c r="AG40" s="16">
        <v>0</v>
      </c>
      <c r="AH40" s="14" t="s">
        <v>146</v>
      </c>
      <c r="AI40" s="14" t="s">
        <v>146</v>
      </c>
      <c r="AJ40" s="14">
        <v>50</v>
      </c>
      <c r="AK40" s="14" t="s">
        <v>146</v>
      </c>
      <c r="AL40" s="14" t="s">
        <v>146</v>
      </c>
      <c r="AM40" s="14">
        <v>50</v>
      </c>
      <c r="AN40" s="19" t="s">
        <v>146</v>
      </c>
      <c r="AO40" s="19" t="s">
        <v>146</v>
      </c>
      <c r="AP40" s="12">
        <v>2</v>
      </c>
      <c r="AQ40" s="12" t="s">
        <v>24</v>
      </c>
      <c r="AR40" s="12" t="s">
        <v>47</v>
      </c>
      <c r="AS40" s="12"/>
    </row>
    <row r="41" spans="1:45" s="6" customFormat="1" ht="15" x14ac:dyDescent="0.25">
      <c r="A41" s="38">
        <v>10073564</v>
      </c>
      <c r="B41" s="11">
        <v>40</v>
      </c>
      <c r="C41" s="11" t="s">
        <v>20</v>
      </c>
      <c r="D41" s="11" t="s">
        <v>26</v>
      </c>
      <c r="E41" s="11">
        <v>0</v>
      </c>
      <c r="F41" s="11" t="s">
        <v>260</v>
      </c>
      <c r="G41" s="11" t="s">
        <v>6</v>
      </c>
      <c r="H41" s="11" t="s">
        <v>89</v>
      </c>
      <c r="I41" s="11" t="s">
        <v>89</v>
      </c>
      <c r="J41" s="11">
        <v>3</v>
      </c>
      <c r="K41" s="11" t="s">
        <v>82</v>
      </c>
      <c r="L41" s="11" t="s">
        <v>8</v>
      </c>
      <c r="M41" s="11" t="s">
        <v>78</v>
      </c>
      <c r="N41" s="12" t="s">
        <v>91</v>
      </c>
      <c r="O41" s="12" t="str">
        <f>IFERROR(VLOOKUP(N41,Library!N:O,2,FALSE)," ")</f>
        <v>Egalitarian</v>
      </c>
      <c r="P41" s="12" t="str">
        <f>VLOOKUP(N41,Library!$N:$S,3,FALSE)</f>
        <v>JAPAC</v>
      </c>
      <c r="Q41" s="12" t="str">
        <f>VLOOKUP(N41,Library!$N:$S,5,FALSE)</f>
        <v>SBU</v>
      </c>
      <c r="R41" s="12" t="str">
        <f>VLOOKUP(N41,Library!$N:$S,6,FALSE)</f>
        <v>Neutral</v>
      </c>
      <c r="S41" s="12" t="s">
        <v>117</v>
      </c>
      <c r="T41" s="12" t="str">
        <f>VLOOKUP(S41,Library!$N:$S,2,FALSE)</f>
        <v>Top-Down</v>
      </c>
      <c r="U41" s="12" t="str">
        <f>VLOOKUP(S41,Library!$N:$S,3,FALSE)</f>
        <v>WEC</v>
      </c>
      <c r="V41" s="12" t="str">
        <f>VLOOKUP(S41,Library!$N:$S,5,FALSE)</f>
        <v>LBU</v>
      </c>
      <c r="W41" s="12" t="str">
        <f>VLOOKUP(S41,Library!$N:$S,6,FALSE)</f>
        <v>Negative</v>
      </c>
      <c r="X41" s="12" t="s">
        <v>82</v>
      </c>
      <c r="Y41" s="12">
        <v>58</v>
      </c>
      <c r="Z41" s="12" t="s">
        <v>54</v>
      </c>
      <c r="AA41" s="12" t="s">
        <v>94</v>
      </c>
      <c r="AB41" s="12" t="s">
        <v>106</v>
      </c>
      <c r="AC41" s="12" t="s">
        <v>56</v>
      </c>
      <c r="AD41" s="12">
        <v>28</v>
      </c>
      <c r="AE41" s="14" t="s">
        <v>146</v>
      </c>
      <c r="AF41" s="15" t="s">
        <v>146</v>
      </c>
      <c r="AG41" s="16" t="s">
        <v>146</v>
      </c>
      <c r="AH41" s="14" t="s">
        <v>146</v>
      </c>
      <c r="AI41" s="14" t="s">
        <v>146</v>
      </c>
      <c r="AJ41" s="14" t="s">
        <v>146</v>
      </c>
      <c r="AK41" s="14" t="s">
        <v>146</v>
      </c>
      <c r="AL41" s="14" t="s">
        <v>146</v>
      </c>
      <c r="AM41" s="14" t="s">
        <v>146</v>
      </c>
      <c r="AN41" s="19" t="s">
        <v>146</v>
      </c>
      <c r="AO41" s="19" t="s">
        <v>146</v>
      </c>
      <c r="AP41" s="12">
        <v>3</v>
      </c>
      <c r="AQ41" s="12" t="s">
        <v>16</v>
      </c>
      <c r="AR41" s="12" t="s">
        <v>45</v>
      </c>
      <c r="AS41" s="12"/>
    </row>
    <row r="42" spans="1:45" s="6" customFormat="1" ht="15" x14ac:dyDescent="0.25">
      <c r="A42" s="38">
        <v>10125529</v>
      </c>
      <c r="B42" s="11">
        <v>41</v>
      </c>
      <c r="C42" s="11" t="s">
        <v>19</v>
      </c>
      <c r="D42" s="11" t="s">
        <v>26</v>
      </c>
      <c r="E42" s="13">
        <v>0</v>
      </c>
      <c r="F42" s="11" t="s">
        <v>260</v>
      </c>
      <c r="G42" s="11" t="s">
        <v>6</v>
      </c>
      <c r="H42" s="11" t="s">
        <v>21</v>
      </c>
      <c r="I42" s="11" t="s">
        <v>43</v>
      </c>
      <c r="J42" s="11">
        <v>4</v>
      </c>
      <c r="K42" s="11" t="s">
        <v>83</v>
      </c>
      <c r="L42" s="11" t="s">
        <v>8</v>
      </c>
      <c r="M42" s="11" t="s">
        <v>78</v>
      </c>
      <c r="N42" s="12" t="s">
        <v>85</v>
      </c>
      <c r="O42" s="12" t="str">
        <f>IFERROR(VLOOKUP(N42,Library!N:O,2,FALSE)," ")</f>
        <v>Egalitarian</v>
      </c>
      <c r="P42" s="12" t="str">
        <f>VLOOKUP(N42,Library!$N:$S,3,FALSE)</f>
        <v>United States</v>
      </c>
      <c r="Q42" s="12" t="str">
        <f>VLOOKUP(N42,Library!$N:$S,5,FALSE)</f>
        <v>United States</v>
      </c>
      <c r="R42" s="12" t="str">
        <f>VLOOKUP(N42,Library!$N:$S,6,FALSE)</f>
        <v>Positive</v>
      </c>
      <c r="S42" s="12" t="s">
        <v>131</v>
      </c>
      <c r="T42" s="12" t="str">
        <f>VLOOKUP(S42,Library!$N:$S,2,FALSE)</f>
        <v>Top-Down</v>
      </c>
      <c r="U42" s="12" t="str">
        <f>VLOOKUP(S42,Library!$N:$S,3,FALSE)</f>
        <v>LATAM</v>
      </c>
      <c r="V42" s="12" t="str">
        <f>VLOOKUP(S42,Library!$N:$S,5,FALSE)</f>
        <v>MBU</v>
      </c>
      <c r="W42" s="12" t="str">
        <f>VLOOKUP(S42,Library!$N:$S,6,FALSE)</f>
        <v>Positive</v>
      </c>
      <c r="X42" s="12" t="s">
        <v>83</v>
      </c>
      <c r="Y42" s="12">
        <v>45</v>
      </c>
      <c r="Z42" s="12" t="s">
        <v>54</v>
      </c>
      <c r="AA42" s="12" t="s">
        <v>53</v>
      </c>
      <c r="AB42" s="12" t="s">
        <v>106</v>
      </c>
      <c r="AC42" s="12" t="s">
        <v>56</v>
      </c>
      <c r="AD42" s="12">
        <v>17</v>
      </c>
      <c r="AE42" s="14">
        <v>0</v>
      </c>
      <c r="AF42" s="15" t="s">
        <v>146</v>
      </c>
      <c r="AG42" s="16">
        <v>216.66666666666666</v>
      </c>
      <c r="AH42" s="14">
        <v>0</v>
      </c>
      <c r="AI42" s="14" t="s">
        <v>146</v>
      </c>
      <c r="AJ42" s="14">
        <v>105</v>
      </c>
      <c r="AK42" s="14">
        <v>85</v>
      </c>
      <c r="AL42" s="14" t="s">
        <v>146</v>
      </c>
      <c r="AM42" s="14">
        <v>125</v>
      </c>
      <c r="AN42" s="19">
        <v>110.58</v>
      </c>
      <c r="AO42" s="19" t="s">
        <v>146</v>
      </c>
      <c r="AP42" s="12">
        <v>3</v>
      </c>
      <c r="AQ42" s="12" t="s">
        <v>16</v>
      </c>
      <c r="AR42" s="12" t="s">
        <v>45</v>
      </c>
      <c r="AS42" s="12"/>
    </row>
    <row r="43" spans="1:45" s="6" customFormat="1" ht="15" x14ac:dyDescent="0.25">
      <c r="A43" s="38">
        <v>10160542</v>
      </c>
      <c r="B43" s="11">
        <v>42</v>
      </c>
      <c r="C43" s="11" t="s">
        <v>19</v>
      </c>
      <c r="D43" s="11" t="s">
        <v>26</v>
      </c>
      <c r="E43" s="11">
        <v>0</v>
      </c>
      <c r="F43" s="11" t="s">
        <v>260</v>
      </c>
      <c r="G43" s="11" t="s">
        <v>6</v>
      </c>
      <c r="H43" s="11" t="s">
        <v>89</v>
      </c>
      <c r="I43" s="11" t="s">
        <v>89</v>
      </c>
      <c r="J43" s="11">
        <v>3</v>
      </c>
      <c r="K43" s="11" t="s">
        <v>82</v>
      </c>
      <c r="L43" s="11" t="s">
        <v>18</v>
      </c>
      <c r="M43" s="11" t="s">
        <v>97</v>
      </c>
      <c r="N43" s="12" t="s">
        <v>127</v>
      </c>
      <c r="O43" s="12" t="str">
        <f>IFERROR(VLOOKUP(N43,Library!N:O,2,FALSE)," ")</f>
        <v>Egalitarian</v>
      </c>
      <c r="P43" s="12" t="str">
        <f>VLOOKUP(N43,Library!$N:$S,3,FALSE)</f>
        <v>WEC</v>
      </c>
      <c r="Q43" s="12" t="str">
        <f>VLOOKUP(N43,Library!$N:$S,5,FALSE)</f>
        <v>SBU</v>
      </c>
      <c r="R43" s="12" t="str">
        <f>VLOOKUP(N43,Library!$N:$S,6,FALSE)</f>
        <v>Positive</v>
      </c>
      <c r="S43" s="12" t="s">
        <v>85</v>
      </c>
      <c r="T43" s="12" t="str">
        <f>VLOOKUP(S43,Library!$N:$S,2,FALSE)</f>
        <v>Egalitarian</v>
      </c>
      <c r="U43" s="12" t="str">
        <f>VLOOKUP(S43,Library!$N:$S,3,FALSE)</f>
        <v>United States</v>
      </c>
      <c r="V43" s="12" t="str">
        <f>VLOOKUP(S43,Library!$N:$S,5,FALSE)</f>
        <v>United States</v>
      </c>
      <c r="W43" s="12" t="str">
        <f>VLOOKUP(S43,Library!$N:$S,6,FALSE)</f>
        <v>Positive</v>
      </c>
      <c r="X43" s="12" t="s">
        <v>82</v>
      </c>
      <c r="Y43" s="12">
        <v>54</v>
      </c>
      <c r="Z43" s="12" t="s">
        <v>90</v>
      </c>
      <c r="AA43" s="12" t="s">
        <v>106</v>
      </c>
      <c r="AB43" s="12" t="s">
        <v>106</v>
      </c>
      <c r="AC43" s="12" t="s">
        <v>86</v>
      </c>
      <c r="AD43" s="12">
        <v>10</v>
      </c>
      <c r="AE43" s="14" t="s">
        <v>146</v>
      </c>
      <c r="AF43" s="15" t="s">
        <v>146</v>
      </c>
      <c r="AG43" s="16" t="s">
        <v>146</v>
      </c>
      <c r="AH43" s="14" t="s">
        <v>146</v>
      </c>
      <c r="AI43" s="14" t="s">
        <v>146</v>
      </c>
      <c r="AJ43" s="14" t="s">
        <v>146</v>
      </c>
      <c r="AK43" s="14" t="s">
        <v>146</v>
      </c>
      <c r="AL43" s="14" t="s">
        <v>146</v>
      </c>
      <c r="AM43" s="14" t="s">
        <v>146</v>
      </c>
      <c r="AN43" s="19" t="s">
        <v>146</v>
      </c>
      <c r="AO43" s="19" t="s">
        <v>146</v>
      </c>
      <c r="AP43" s="12">
        <v>4</v>
      </c>
      <c r="AQ43" s="12" t="s">
        <v>21</v>
      </c>
      <c r="AR43" s="12" t="s">
        <v>43</v>
      </c>
      <c r="AS43" s="12"/>
    </row>
    <row r="44" spans="1:45" s="6" customFormat="1" ht="15" x14ac:dyDescent="0.25">
      <c r="A44" s="38">
        <v>10171155</v>
      </c>
      <c r="B44" s="11">
        <v>43</v>
      </c>
      <c r="C44" s="11" t="s">
        <v>22</v>
      </c>
      <c r="D44" s="11" t="s">
        <v>26</v>
      </c>
      <c r="E44" s="13">
        <v>0</v>
      </c>
      <c r="F44" s="11" t="s">
        <v>260</v>
      </c>
      <c r="G44" s="11" t="s">
        <v>6</v>
      </c>
      <c r="H44" s="11" t="s">
        <v>89</v>
      </c>
      <c r="I44" s="11" t="s">
        <v>89</v>
      </c>
      <c r="J44" s="12">
        <v>3</v>
      </c>
      <c r="K44" s="11" t="s">
        <v>82</v>
      </c>
      <c r="L44" s="11" t="s">
        <v>8</v>
      </c>
      <c r="M44" s="11" t="s">
        <v>78</v>
      </c>
      <c r="N44" s="12" t="s">
        <v>85</v>
      </c>
      <c r="O44" s="12" t="str">
        <f>IFERROR(VLOOKUP(N44,Library!N:O,2,FALSE)," ")</f>
        <v>Egalitarian</v>
      </c>
      <c r="P44" s="12" t="str">
        <f>VLOOKUP(N44,Library!$N:$S,3,FALSE)</f>
        <v>United States</v>
      </c>
      <c r="Q44" s="12" t="str">
        <f>VLOOKUP(N44,Library!$N:$S,5,FALSE)</f>
        <v>United States</v>
      </c>
      <c r="R44" s="12" t="str">
        <f>VLOOKUP(N44,Library!$N:$S,6,FALSE)</f>
        <v>Positive</v>
      </c>
      <c r="S44" s="12" t="s">
        <v>104</v>
      </c>
      <c r="T44" s="12" t="str">
        <f>VLOOKUP(S44,Library!$N:$S,2,FALSE)</f>
        <v>Hierarquical</v>
      </c>
      <c r="U44" s="12" t="str">
        <f>VLOOKUP(S44,Library!$N:$S,3,FALSE)</f>
        <v>WEC</v>
      </c>
      <c r="V44" s="12" t="str">
        <f>VLOOKUP(S44,Library!$N:$S,5,FALSE)</f>
        <v>LBU</v>
      </c>
      <c r="W44" s="12" t="str">
        <f>VLOOKUP(S44,Library!$N:$S,6,FALSE)</f>
        <v>Neutral</v>
      </c>
      <c r="X44" s="12" t="s">
        <v>83</v>
      </c>
      <c r="Y44" s="12">
        <v>42</v>
      </c>
      <c r="Z44" s="12" t="s">
        <v>90</v>
      </c>
      <c r="AA44" s="12" t="s">
        <v>53</v>
      </c>
      <c r="AB44" s="12" t="s">
        <v>106</v>
      </c>
      <c r="AC44" s="12" t="s">
        <v>101</v>
      </c>
      <c r="AD44" s="12">
        <v>12</v>
      </c>
      <c r="AE44" s="14">
        <v>95</v>
      </c>
      <c r="AF44" s="15">
        <v>100</v>
      </c>
      <c r="AG44" s="16">
        <v>100</v>
      </c>
      <c r="AH44" s="14">
        <v>95</v>
      </c>
      <c r="AI44" s="14">
        <v>100</v>
      </c>
      <c r="AJ44" s="14">
        <v>0</v>
      </c>
      <c r="AK44" s="14">
        <v>95</v>
      </c>
      <c r="AL44" s="14">
        <v>105</v>
      </c>
      <c r="AM44" s="14">
        <v>100</v>
      </c>
      <c r="AN44" s="19">
        <v>117.91</v>
      </c>
      <c r="AO44" s="19">
        <v>117.27</v>
      </c>
      <c r="AP44" s="12">
        <v>4</v>
      </c>
      <c r="AQ44" s="12" t="s">
        <v>16</v>
      </c>
      <c r="AR44" s="12" t="s">
        <v>45</v>
      </c>
      <c r="AS44" s="12"/>
    </row>
    <row r="45" spans="1:45" s="6" customFormat="1" ht="15" x14ac:dyDescent="0.25">
      <c r="A45" s="38">
        <v>10361508</v>
      </c>
      <c r="B45" s="11">
        <v>44</v>
      </c>
      <c r="C45" s="11" t="s">
        <v>19</v>
      </c>
      <c r="D45" s="11" t="s">
        <v>26</v>
      </c>
      <c r="E45" s="11">
        <v>0</v>
      </c>
      <c r="F45" s="11" t="s">
        <v>260</v>
      </c>
      <c r="G45" s="11" t="s">
        <v>6</v>
      </c>
      <c r="H45" s="11" t="s">
        <v>16</v>
      </c>
      <c r="I45" s="11" t="s">
        <v>45</v>
      </c>
      <c r="J45" s="12">
        <v>3</v>
      </c>
      <c r="K45" s="11" t="s">
        <v>83</v>
      </c>
      <c r="L45" s="11" t="s">
        <v>18</v>
      </c>
      <c r="M45" s="11" t="s">
        <v>97</v>
      </c>
      <c r="N45" s="12" t="s">
        <v>85</v>
      </c>
      <c r="O45" s="12" t="str">
        <f>IFERROR(VLOOKUP(N45,Library!N:O,2,FALSE)," ")</f>
        <v>Egalitarian</v>
      </c>
      <c r="P45" s="12" t="str">
        <f>VLOOKUP(N45,Library!$N:$S,3,FALSE)</f>
        <v>United States</v>
      </c>
      <c r="Q45" s="12" t="str">
        <f>VLOOKUP(N45,Library!$N:$S,5,FALSE)</f>
        <v>United States</v>
      </c>
      <c r="R45" s="12" t="str">
        <f>VLOOKUP(N45,Library!$N:$S,6,FALSE)</f>
        <v>Positive</v>
      </c>
      <c r="S45" s="12" t="s">
        <v>92</v>
      </c>
      <c r="T45" s="12" t="str">
        <f>VLOOKUP(S45,Library!$N:$S,2,FALSE)</f>
        <v>Hierarquical</v>
      </c>
      <c r="U45" s="12" t="str">
        <f>VLOOKUP(S45,Library!$N:$S,3,FALSE)</f>
        <v>JAPAC</v>
      </c>
      <c r="V45" s="12" t="str">
        <f>VLOOKUP(S45,Library!$N:$S,5,FALSE)</f>
        <v>SBU</v>
      </c>
      <c r="W45" s="12" t="str">
        <f>VLOOKUP(S45,Library!$N:$S,6,FALSE)</f>
        <v>Positive</v>
      </c>
      <c r="X45" s="12" t="s">
        <v>83</v>
      </c>
      <c r="Y45" s="12">
        <v>43</v>
      </c>
      <c r="Z45" s="12" t="s">
        <v>54</v>
      </c>
      <c r="AA45" s="12" t="s">
        <v>53</v>
      </c>
      <c r="AB45" s="12" t="s">
        <v>106</v>
      </c>
      <c r="AC45" s="12" t="s">
        <v>112</v>
      </c>
      <c r="AD45" s="12">
        <v>10</v>
      </c>
      <c r="AE45" s="14">
        <v>100</v>
      </c>
      <c r="AF45" s="15">
        <v>133.33333333333331</v>
      </c>
      <c r="AG45" s="16">
        <v>108.33333333333334</v>
      </c>
      <c r="AH45" s="14">
        <v>90</v>
      </c>
      <c r="AI45" s="14">
        <v>110</v>
      </c>
      <c r="AJ45" s="14">
        <v>110</v>
      </c>
      <c r="AK45" s="14">
        <v>95</v>
      </c>
      <c r="AL45" s="14">
        <v>100</v>
      </c>
      <c r="AM45" s="14">
        <v>110</v>
      </c>
      <c r="AN45" s="19">
        <v>109.72</v>
      </c>
      <c r="AO45" s="19">
        <v>107.97</v>
      </c>
      <c r="AP45" s="12">
        <v>3</v>
      </c>
      <c r="AQ45" s="12" t="s">
        <v>16</v>
      </c>
      <c r="AR45" s="12" t="s">
        <v>45</v>
      </c>
      <c r="AS45" s="12"/>
    </row>
    <row r="46" spans="1:45" s="6" customFormat="1" ht="15" x14ac:dyDescent="0.25">
      <c r="A46" s="38">
        <v>10366049</v>
      </c>
      <c r="B46" s="11">
        <v>45</v>
      </c>
      <c r="C46" s="11" t="s">
        <v>19</v>
      </c>
      <c r="D46" s="11" t="s">
        <v>26</v>
      </c>
      <c r="E46" s="13">
        <v>0</v>
      </c>
      <c r="F46" s="11" t="s">
        <v>260</v>
      </c>
      <c r="G46" s="11" t="s">
        <v>6</v>
      </c>
      <c r="H46" s="11" t="s">
        <v>16</v>
      </c>
      <c r="I46" s="11" t="s">
        <v>45</v>
      </c>
      <c r="J46" s="12">
        <v>3</v>
      </c>
      <c r="K46" s="11" t="s">
        <v>82</v>
      </c>
      <c r="L46" s="11" t="s">
        <v>18</v>
      </c>
      <c r="M46" s="11" t="s">
        <v>97</v>
      </c>
      <c r="N46" s="12" t="s">
        <v>92</v>
      </c>
      <c r="O46" s="12" t="str">
        <f>IFERROR(VLOOKUP(N46,Library!N:O,2,FALSE)," ")</f>
        <v>Hierarquical</v>
      </c>
      <c r="P46" s="12" t="str">
        <f>VLOOKUP(N46,Library!$N:$S,3,FALSE)</f>
        <v>JAPAC</v>
      </c>
      <c r="Q46" s="12" t="str">
        <f>VLOOKUP(N46,Library!$N:$S,5,FALSE)</f>
        <v>SBU</v>
      </c>
      <c r="R46" s="12" t="str">
        <f>VLOOKUP(N46,Library!$N:$S,6,FALSE)</f>
        <v>Positive</v>
      </c>
      <c r="S46" s="12" t="s">
        <v>130</v>
      </c>
      <c r="T46" s="12" t="str">
        <f>VLOOKUP(S46,Library!$N:$S,2,FALSE)</f>
        <v>Hierarquical</v>
      </c>
      <c r="U46" s="12" t="str">
        <f>VLOOKUP(S46,Library!$N:$S,3,FALSE)</f>
        <v>JAPAC</v>
      </c>
      <c r="V46" s="12" t="str">
        <f>VLOOKUP(S46,Library!$N:$S,5,FALSE)</f>
        <v>LBU</v>
      </c>
      <c r="W46" s="12" t="str">
        <f>VLOOKUP(S46,Library!$N:$S,6,FALSE)</f>
        <v>Positive</v>
      </c>
      <c r="X46" s="12" t="s">
        <v>82</v>
      </c>
      <c r="Y46" s="12">
        <v>44</v>
      </c>
      <c r="Z46" s="12" t="s">
        <v>90</v>
      </c>
      <c r="AA46" s="12" t="s">
        <v>53</v>
      </c>
      <c r="AB46" s="12" t="s">
        <v>132</v>
      </c>
      <c r="AC46" s="12" t="s">
        <v>86</v>
      </c>
      <c r="AD46" s="12">
        <v>8</v>
      </c>
      <c r="AE46" s="14" t="s">
        <v>146</v>
      </c>
      <c r="AF46" s="15" t="s">
        <v>146</v>
      </c>
      <c r="AG46" s="16" t="s">
        <v>146</v>
      </c>
      <c r="AH46" s="14" t="s">
        <v>146</v>
      </c>
      <c r="AI46" s="14" t="s">
        <v>146</v>
      </c>
      <c r="AJ46" s="14" t="s">
        <v>146</v>
      </c>
      <c r="AK46" s="14" t="s">
        <v>146</v>
      </c>
      <c r="AL46" s="14" t="s">
        <v>146</v>
      </c>
      <c r="AM46" s="14" t="s">
        <v>146</v>
      </c>
      <c r="AN46" s="19" t="s">
        <v>146</v>
      </c>
      <c r="AO46" s="19" t="s">
        <v>146</v>
      </c>
      <c r="AP46" s="12">
        <v>3</v>
      </c>
      <c r="AQ46" s="12" t="s">
        <v>16</v>
      </c>
      <c r="AR46" s="12" t="s">
        <v>45</v>
      </c>
      <c r="AS46" s="12"/>
    </row>
    <row r="47" spans="1:45" s="6" customFormat="1" ht="15" x14ac:dyDescent="0.25">
      <c r="A47" s="38">
        <v>10370758</v>
      </c>
      <c r="B47" s="11">
        <v>46</v>
      </c>
      <c r="C47" s="11" t="s">
        <v>27</v>
      </c>
      <c r="D47" s="11" t="s">
        <v>26</v>
      </c>
      <c r="E47" s="11">
        <v>0</v>
      </c>
      <c r="F47" s="11" t="s">
        <v>260</v>
      </c>
      <c r="G47" s="11" t="s">
        <v>6</v>
      </c>
      <c r="H47" s="11" t="s">
        <v>7</v>
      </c>
      <c r="I47" s="11" t="s">
        <v>44</v>
      </c>
      <c r="J47" s="12">
        <v>3</v>
      </c>
      <c r="K47" s="11" t="s">
        <v>82</v>
      </c>
      <c r="L47" s="11" t="s">
        <v>25</v>
      </c>
      <c r="M47" s="11" t="s">
        <v>98</v>
      </c>
      <c r="N47" s="12" t="s">
        <v>93</v>
      </c>
      <c r="O47" s="12" t="str">
        <f>IFERROR(VLOOKUP(N47,Library!N:O,2,FALSE)," ")</f>
        <v>Egalitarian</v>
      </c>
      <c r="P47" s="12" t="str">
        <f>VLOOKUP(N47,Library!$N:$S,3,FALSE)</f>
        <v>JAPAC</v>
      </c>
      <c r="Q47" s="12" t="str">
        <f>VLOOKUP(N47,Library!$N:$S,5,FALSE)</f>
        <v>LBU</v>
      </c>
      <c r="R47" s="12" t="str">
        <f>VLOOKUP(N47,Library!$N:$S,6,FALSE)</f>
        <v>Neutral</v>
      </c>
      <c r="S47" s="12" t="s">
        <v>85</v>
      </c>
      <c r="T47" s="12" t="str">
        <f>VLOOKUP(S47,Library!$N:$S,2,FALSE)</f>
        <v>Egalitarian</v>
      </c>
      <c r="U47" s="12" t="str">
        <f>VLOOKUP(S47,Library!$N:$S,3,FALSE)</f>
        <v>United States</v>
      </c>
      <c r="V47" s="12" t="str">
        <f>VLOOKUP(S47,Library!$N:$S,5,FALSE)</f>
        <v>United States</v>
      </c>
      <c r="W47" s="12" t="str">
        <f>VLOOKUP(S47,Library!$N:$S,6,FALSE)</f>
        <v>Positive</v>
      </c>
      <c r="X47" s="12" t="s">
        <v>83</v>
      </c>
      <c r="Y47" s="12">
        <v>51</v>
      </c>
      <c r="Z47" s="12" t="s">
        <v>54</v>
      </c>
      <c r="AA47" s="12" t="s">
        <v>94</v>
      </c>
      <c r="AB47" s="12" t="s">
        <v>106</v>
      </c>
      <c r="AC47" s="12" t="s">
        <v>86</v>
      </c>
      <c r="AD47" s="12">
        <v>8</v>
      </c>
      <c r="AE47" s="14" t="s">
        <v>146</v>
      </c>
      <c r="AF47" s="15" t="s">
        <v>146</v>
      </c>
      <c r="AG47" s="16" t="s">
        <v>146</v>
      </c>
      <c r="AH47" s="14" t="s">
        <v>146</v>
      </c>
      <c r="AI47" s="14" t="s">
        <v>146</v>
      </c>
      <c r="AJ47" s="14" t="s">
        <v>146</v>
      </c>
      <c r="AK47" s="14" t="s">
        <v>146</v>
      </c>
      <c r="AL47" s="14" t="s">
        <v>146</v>
      </c>
      <c r="AM47" s="14" t="s">
        <v>146</v>
      </c>
      <c r="AN47" s="19" t="s">
        <v>146</v>
      </c>
      <c r="AO47" s="19" t="s">
        <v>146</v>
      </c>
      <c r="AP47" s="12">
        <v>3</v>
      </c>
      <c r="AQ47" s="12" t="s">
        <v>7</v>
      </c>
      <c r="AR47" s="12" t="s">
        <v>44</v>
      </c>
      <c r="AS47" s="12"/>
    </row>
    <row r="48" spans="1:45" s="6" customFormat="1" ht="15" x14ac:dyDescent="0.25">
      <c r="A48" s="38">
        <v>10382391</v>
      </c>
      <c r="B48" s="11">
        <v>47</v>
      </c>
      <c r="C48" s="11" t="s">
        <v>10</v>
      </c>
      <c r="D48" s="11" t="s">
        <v>26</v>
      </c>
      <c r="E48" s="13">
        <v>0</v>
      </c>
      <c r="F48" s="11" t="s">
        <v>260</v>
      </c>
      <c r="G48" s="11" t="s">
        <v>6</v>
      </c>
      <c r="H48" s="11" t="s">
        <v>16</v>
      </c>
      <c r="I48" s="11" t="s">
        <v>45</v>
      </c>
      <c r="J48" s="12">
        <v>3</v>
      </c>
      <c r="K48" s="11" t="s">
        <v>82</v>
      </c>
      <c r="L48" s="11" t="s">
        <v>12</v>
      </c>
      <c r="M48" s="11" t="s">
        <v>77</v>
      </c>
      <c r="N48" s="12" t="s">
        <v>117</v>
      </c>
      <c r="O48" s="12" t="str">
        <f>IFERROR(VLOOKUP(N48,Library!N:O,2,FALSE)," ")</f>
        <v>Top-Down</v>
      </c>
      <c r="P48" s="12" t="str">
        <f>VLOOKUP(N48,Library!$N:$S,3,FALSE)</f>
        <v>WEC</v>
      </c>
      <c r="Q48" s="12" t="str">
        <f>VLOOKUP(N48,Library!$N:$S,5,FALSE)</f>
        <v>LBU</v>
      </c>
      <c r="R48" s="12" t="str">
        <f>VLOOKUP(N48,Library!$N:$S,6,FALSE)</f>
        <v>Negative</v>
      </c>
      <c r="S48" s="12" t="s">
        <v>85</v>
      </c>
      <c r="T48" s="12" t="str">
        <f>VLOOKUP(S48,Library!$N:$S,2,FALSE)</f>
        <v>Egalitarian</v>
      </c>
      <c r="U48" s="12" t="str">
        <f>VLOOKUP(S48,Library!$N:$S,3,FALSE)</f>
        <v>United States</v>
      </c>
      <c r="V48" s="12" t="str">
        <f>VLOOKUP(S48,Library!$N:$S,5,FALSE)</f>
        <v>United States</v>
      </c>
      <c r="W48" s="12" t="str">
        <f>VLOOKUP(S48,Library!$N:$S,6,FALSE)</f>
        <v>Positive</v>
      </c>
      <c r="X48" s="12" t="s">
        <v>82</v>
      </c>
      <c r="Y48" s="12">
        <v>50</v>
      </c>
      <c r="Z48" s="12" t="s">
        <v>90</v>
      </c>
      <c r="AA48" s="12" t="s">
        <v>53</v>
      </c>
      <c r="AB48" s="12" t="s">
        <v>106</v>
      </c>
      <c r="AC48" s="12" t="s">
        <v>86</v>
      </c>
      <c r="AD48" s="12">
        <v>8</v>
      </c>
      <c r="AE48" s="14" t="s">
        <v>146</v>
      </c>
      <c r="AF48" s="15" t="s">
        <v>146</v>
      </c>
      <c r="AG48" s="16">
        <v>100</v>
      </c>
      <c r="AH48" s="14" t="s">
        <v>146</v>
      </c>
      <c r="AI48" s="14" t="s">
        <v>146</v>
      </c>
      <c r="AJ48" s="14">
        <v>100</v>
      </c>
      <c r="AK48" s="14" t="s">
        <v>146</v>
      </c>
      <c r="AL48" s="14" t="s">
        <v>146</v>
      </c>
      <c r="AM48" s="14">
        <v>100</v>
      </c>
      <c r="AN48" s="19" t="s">
        <v>146</v>
      </c>
      <c r="AO48" s="19" t="s">
        <v>146</v>
      </c>
      <c r="AP48" s="12">
        <v>4</v>
      </c>
      <c r="AQ48" s="12" t="s">
        <v>16</v>
      </c>
      <c r="AR48" s="12" t="s">
        <v>45</v>
      </c>
      <c r="AS48" s="12"/>
    </row>
    <row r="49" spans="1:45" s="6" customFormat="1" ht="15" x14ac:dyDescent="0.25">
      <c r="A49" s="38">
        <v>10472765</v>
      </c>
      <c r="B49" s="11">
        <v>48</v>
      </c>
      <c r="C49" s="11" t="s">
        <v>19</v>
      </c>
      <c r="D49" s="11" t="s">
        <v>26</v>
      </c>
      <c r="E49" s="11">
        <v>0</v>
      </c>
      <c r="F49" s="11" t="s">
        <v>260</v>
      </c>
      <c r="G49" s="11" t="s">
        <v>6</v>
      </c>
      <c r="H49" s="11" t="s">
        <v>7</v>
      </c>
      <c r="I49" s="11" t="s">
        <v>44</v>
      </c>
      <c r="J49" s="12">
        <v>3</v>
      </c>
      <c r="K49" s="11" t="s">
        <v>83</v>
      </c>
      <c r="L49" s="11" t="s">
        <v>18</v>
      </c>
      <c r="M49" s="11" t="s">
        <v>97</v>
      </c>
      <c r="N49" s="12" t="s">
        <v>92</v>
      </c>
      <c r="O49" s="12" t="str">
        <f>IFERROR(VLOOKUP(N49,Library!N:O,2,FALSE)," ")</f>
        <v>Hierarquical</v>
      </c>
      <c r="P49" s="12" t="str">
        <f>VLOOKUP(N49,Library!$N:$S,3,FALSE)</f>
        <v>JAPAC</v>
      </c>
      <c r="Q49" s="12" t="str">
        <f>VLOOKUP(N49,Library!$N:$S,5,FALSE)</f>
        <v>SBU</v>
      </c>
      <c r="R49" s="12" t="str">
        <f>VLOOKUP(N49,Library!$N:$S,6,FALSE)</f>
        <v>Positive</v>
      </c>
      <c r="S49" s="12" t="s">
        <v>85</v>
      </c>
      <c r="T49" s="12" t="str">
        <f>VLOOKUP(S49,Library!$N:$S,2,FALSE)</f>
        <v>Egalitarian</v>
      </c>
      <c r="U49" s="12" t="str">
        <f>VLOOKUP(S49,Library!$N:$S,3,FALSE)</f>
        <v>United States</v>
      </c>
      <c r="V49" s="12" t="str">
        <f>VLOOKUP(S49,Library!$N:$S,5,FALSE)</f>
        <v>United States</v>
      </c>
      <c r="W49" s="12" t="str">
        <f>VLOOKUP(S49,Library!$N:$S,6,FALSE)</f>
        <v>Positive</v>
      </c>
      <c r="X49" s="12" t="s">
        <v>83</v>
      </c>
      <c r="Y49" s="12">
        <v>51</v>
      </c>
      <c r="Z49" s="12" t="s">
        <v>54</v>
      </c>
      <c r="AA49" s="12" t="s">
        <v>106</v>
      </c>
      <c r="AB49" s="12" t="s">
        <v>106</v>
      </c>
      <c r="AC49" s="12" t="s">
        <v>99</v>
      </c>
      <c r="AD49" s="12">
        <v>7</v>
      </c>
      <c r="AE49" s="14" t="s">
        <v>146</v>
      </c>
      <c r="AF49" s="15" t="s">
        <v>146</v>
      </c>
      <c r="AG49" s="16">
        <v>88.8888888888889</v>
      </c>
      <c r="AH49" s="14" t="s">
        <v>146</v>
      </c>
      <c r="AI49" s="14" t="s">
        <v>146</v>
      </c>
      <c r="AJ49" s="14">
        <v>100</v>
      </c>
      <c r="AK49" s="14" t="s">
        <v>146</v>
      </c>
      <c r="AL49" s="14" t="s">
        <v>146</v>
      </c>
      <c r="AM49" s="14">
        <v>90</v>
      </c>
      <c r="AN49" s="19" t="s">
        <v>146</v>
      </c>
      <c r="AO49" s="19" t="s">
        <v>146</v>
      </c>
      <c r="AP49" s="12">
        <v>3</v>
      </c>
      <c r="AQ49" s="12" t="s">
        <v>21</v>
      </c>
      <c r="AR49" s="12" t="s">
        <v>43</v>
      </c>
      <c r="AS49" s="12"/>
    </row>
    <row r="50" spans="1:45" s="6" customFormat="1" ht="15" x14ac:dyDescent="0.25">
      <c r="A50" s="38">
        <v>10536157</v>
      </c>
      <c r="B50" s="11">
        <v>49</v>
      </c>
      <c r="C50" s="11" t="s">
        <v>19</v>
      </c>
      <c r="D50" s="11" t="s">
        <v>26</v>
      </c>
      <c r="E50" s="13">
        <v>0</v>
      </c>
      <c r="F50" s="11" t="s">
        <v>260</v>
      </c>
      <c r="G50" s="11" t="s">
        <v>6</v>
      </c>
      <c r="H50" s="11" t="s">
        <v>21</v>
      </c>
      <c r="I50" s="11" t="s">
        <v>43</v>
      </c>
      <c r="J50" s="12">
        <v>3</v>
      </c>
      <c r="K50" s="11" t="s">
        <v>82</v>
      </c>
      <c r="L50" s="11" t="s">
        <v>8</v>
      </c>
      <c r="M50" s="11" t="s">
        <v>78</v>
      </c>
      <c r="N50" s="12" t="s">
        <v>104</v>
      </c>
      <c r="O50" s="12" t="str">
        <f>IFERROR(VLOOKUP(N50,Library!N:O,2,FALSE)," ")</f>
        <v>Hierarquical</v>
      </c>
      <c r="P50" s="12" t="str">
        <f>VLOOKUP(N50,Library!$N:$S,3,FALSE)</f>
        <v>WEC</v>
      </c>
      <c r="Q50" s="12" t="str">
        <f>VLOOKUP(N50,Library!$N:$S,5,FALSE)</f>
        <v>LBU</v>
      </c>
      <c r="R50" s="12" t="str">
        <f>VLOOKUP(N50,Library!$N:$S,6,FALSE)</f>
        <v>Neutral</v>
      </c>
      <c r="S50" s="12" t="s">
        <v>119</v>
      </c>
      <c r="T50" s="12" t="str">
        <f>VLOOKUP(S50,Library!$N:$S,2,FALSE)</f>
        <v>Hierarquical</v>
      </c>
      <c r="U50" s="12" t="str">
        <f>VLOOKUP(S50,Library!$N:$S,3,FALSE)</f>
        <v>EEMEA</v>
      </c>
      <c r="V50" s="12" t="str">
        <f>VLOOKUP(S50,Library!$N:$S,5,FALSE)</f>
        <v>LBU</v>
      </c>
      <c r="W50" s="12" t="str">
        <f>VLOOKUP(S50,Library!$N:$S,6,FALSE)</f>
        <v>Negative</v>
      </c>
      <c r="X50" s="12" t="s">
        <v>83</v>
      </c>
      <c r="Y50" s="12">
        <v>38</v>
      </c>
      <c r="Z50" s="12" t="s">
        <v>54</v>
      </c>
      <c r="AA50" s="12" t="s">
        <v>106</v>
      </c>
      <c r="AB50" s="12" t="s">
        <v>106</v>
      </c>
      <c r="AC50" s="12" t="s">
        <v>133</v>
      </c>
      <c r="AD50" s="12">
        <v>8</v>
      </c>
      <c r="AE50" s="14">
        <v>115</v>
      </c>
      <c r="AF50" s="15">
        <v>105</v>
      </c>
      <c r="AG50" s="16">
        <v>140</v>
      </c>
      <c r="AH50" s="14">
        <v>105</v>
      </c>
      <c r="AI50" s="14">
        <v>108</v>
      </c>
      <c r="AJ50" s="14">
        <v>125</v>
      </c>
      <c r="AK50" s="14">
        <v>105</v>
      </c>
      <c r="AL50" s="14">
        <v>105</v>
      </c>
      <c r="AM50" s="14">
        <v>125</v>
      </c>
      <c r="AN50" s="19">
        <v>97.79</v>
      </c>
      <c r="AO50" s="19">
        <v>95.29</v>
      </c>
      <c r="AP50" s="12">
        <v>3</v>
      </c>
      <c r="AQ50" s="12" t="s">
        <v>21</v>
      </c>
      <c r="AR50" s="12" t="s">
        <v>43</v>
      </c>
      <c r="AS50" s="12"/>
    </row>
    <row r="51" spans="1:45" s="6" customFormat="1" ht="15" x14ac:dyDescent="0.25">
      <c r="A51" s="38">
        <v>10639568</v>
      </c>
      <c r="B51" s="11">
        <v>50</v>
      </c>
      <c r="C51" s="11" t="s">
        <v>19</v>
      </c>
      <c r="D51" s="11" t="s">
        <v>26</v>
      </c>
      <c r="E51" s="11">
        <v>0</v>
      </c>
      <c r="F51" s="11" t="s">
        <v>260</v>
      </c>
      <c r="G51" s="11" t="s">
        <v>6</v>
      </c>
      <c r="H51" s="11" t="s">
        <v>7</v>
      </c>
      <c r="I51" s="11" t="s">
        <v>44</v>
      </c>
      <c r="J51" s="12">
        <v>2</v>
      </c>
      <c r="K51" s="11" t="s">
        <v>82</v>
      </c>
      <c r="L51" s="11" t="s">
        <v>18</v>
      </c>
      <c r="M51" s="11" t="s">
        <v>97</v>
      </c>
      <c r="N51" s="12" t="s">
        <v>134</v>
      </c>
      <c r="O51" s="12" t="str">
        <f>IFERROR(VLOOKUP(N51,Library!N:O,2,FALSE)," ")</f>
        <v>Hierarquical</v>
      </c>
      <c r="P51" s="12" t="str">
        <f>VLOOKUP(N51,Library!$N:$S,3,FALSE)</f>
        <v>LATAM</v>
      </c>
      <c r="Q51" s="12" t="str">
        <f>VLOOKUP(N51,Library!$N:$S,5,FALSE)</f>
        <v>LBU</v>
      </c>
      <c r="R51" s="12" t="str">
        <f>VLOOKUP(N51,Library!$N:$S,6,FALSE)</f>
        <v>Neutral</v>
      </c>
      <c r="S51" s="12" t="s">
        <v>85</v>
      </c>
      <c r="T51" s="12" t="str">
        <f>VLOOKUP(S51,Library!$N:$S,2,FALSE)</f>
        <v>Egalitarian</v>
      </c>
      <c r="U51" s="12" t="str">
        <f>VLOOKUP(S51,Library!$N:$S,3,FALSE)</f>
        <v>United States</v>
      </c>
      <c r="V51" s="12" t="str">
        <f>VLOOKUP(S51,Library!$N:$S,5,FALSE)</f>
        <v>United States</v>
      </c>
      <c r="W51" s="12" t="str">
        <f>VLOOKUP(S51,Library!$N:$S,6,FALSE)</f>
        <v>Positive</v>
      </c>
      <c r="X51" s="12" t="s">
        <v>82</v>
      </c>
      <c r="Y51" s="12">
        <v>50</v>
      </c>
      <c r="Z51" s="12" t="s">
        <v>90</v>
      </c>
      <c r="AA51" s="12" t="s">
        <v>53</v>
      </c>
      <c r="AB51" s="12" t="s">
        <v>106</v>
      </c>
      <c r="AC51" s="12" t="s">
        <v>135</v>
      </c>
      <c r="AD51" s="12">
        <v>4</v>
      </c>
      <c r="AE51" s="14" t="s">
        <v>146</v>
      </c>
      <c r="AF51" s="15" t="s">
        <v>146</v>
      </c>
      <c r="AG51" s="16" t="s">
        <v>146</v>
      </c>
      <c r="AH51" s="14" t="s">
        <v>146</v>
      </c>
      <c r="AI51" s="14" t="s">
        <v>146</v>
      </c>
      <c r="AJ51" s="14" t="s">
        <v>146</v>
      </c>
      <c r="AK51" s="14" t="s">
        <v>146</v>
      </c>
      <c r="AL51" s="14" t="s">
        <v>146</v>
      </c>
      <c r="AM51" s="14" t="s">
        <v>146</v>
      </c>
      <c r="AN51" s="19" t="s">
        <v>146</v>
      </c>
      <c r="AO51" s="19" t="s">
        <v>146</v>
      </c>
      <c r="AP51" s="12">
        <v>3</v>
      </c>
      <c r="AQ51" s="12" t="s">
        <v>7</v>
      </c>
      <c r="AR51" s="12" t="s">
        <v>44</v>
      </c>
      <c r="AS51" s="12"/>
    </row>
    <row r="52" spans="1:45" s="6" customFormat="1" ht="15" x14ac:dyDescent="0.25">
      <c r="A52" s="38">
        <v>10672766</v>
      </c>
      <c r="B52" s="11">
        <v>51</v>
      </c>
      <c r="C52" s="11" t="s">
        <v>19</v>
      </c>
      <c r="D52" s="11" t="s">
        <v>26</v>
      </c>
      <c r="E52" s="13">
        <v>0</v>
      </c>
      <c r="F52" s="11" t="s">
        <v>260</v>
      </c>
      <c r="G52" s="11" t="s">
        <v>6</v>
      </c>
      <c r="H52" s="11" t="s">
        <v>7</v>
      </c>
      <c r="I52" s="11" t="s">
        <v>44</v>
      </c>
      <c r="J52" s="12">
        <v>2</v>
      </c>
      <c r="K52" s="11" t="s">
        <v>82</v>
      </c>
      <c r="L52" s="11" t="s">
        <v>18</v>
      </c>
      <c r="M52" s="11" t="s">
        <v>97</v>
      </c>
      <c r="N52" s="12" t="s">
        <v>136</v>
      </c>
      <c r="O52" s="12" t="str">
        <f>IFERROR(VLOOKUP(N52,Library!N:O,2,FALSE)," ")</f>
        <v>Consensual</v>
      </c>
      <c r="P52" s="12" t="str">
        <f>VLOOKUP(N52,Library!$N:$S,3,FALSE)</f>
        <v>EEMEA</v>
      </c>
      <c r="Q52" s="12" t="str">
        <f>VLOOKUP(N52,Library!$N:$S,5,FALSE)</f>
        <v>MBU</v>
      </c>
      <c r="R52" s="12" t="str">
        <f>VLOOKUP(N52,Library!$N:$S,6,FALSE)</f>
        <v>Neutral</v>
      </c>
      <c r="S52" s="12" t="s">
        <v>104</v>
      </c>
      <c r="T52" s="12" t="str">
        <f>VLOOKUP(S52,Library!$N:$S,2,FALSE)</f>
        <v>Hierarquical</v>
      </c>
      <c r="U52" s="12" t="str">
        <f>VLOOKUP(S52,Library!$N:$S,3,FALSE)</f>
        <v>WEC</v>
      </c>
      <c r="V52" s="12" t="str">
        <f>VLOOKUP(S52,Library!$N:$S,5,FALSE)</f>
        <v>LBU</v>
      </c>
      <c r="W52" s="12" t="str">
        <f>VLOOKUP(S52,Library!$N:$S,6,FALSE)</f>
        <v>Neutral</v>
      </c>
      <c r="X52" s="12" t="s">
        <v>82</v>
      </c>
      <c r="Y52" s="12">
        <v>52</v>
      </c>
      <c r="Z52" s="12" t="s">
        <v>54</v>
      </c>
      <c r="AA52" s="12" t="s">
        <v>53</v>
      </c>
      <c r="AB52" s="12" t="s">
        <v>106</v>
      </c>
      <c r="AC52" s="12" t="s">
        <v>56</v>
      </c>
      <c r="AD52" s="12">
        <v>3</v>
      </c>
      <c r="AE52" s="14" t="s">
        <v>146</v>
      </c>
      <c r="AF52" s="15" t="s">
        <v>146</v>
      </c>
      <c r="AG52" s="16" t="s">
        <v>146</v>
      </c>
      <c r="AH52" s="14" t="s">
        <v>146</v>
      </c>
      <c r="AI52" s="14" t="s">
        <v>146</v>
      </c>
      <c r="AJ52" s="14" t="s">
        <v>146</v>
      </c>
      <c r="AK52" s="14" t="s">
        <v>146</v>
      </c>
      <c r="AL52" s="14" t="s">
        <v>146</v>
      </c>
      <c r="AM52" s="14" t="s">
        <v>146</v>
      </c>
      <c r="AN52" s="19" t="s">
        <v>146</v>
      </c>
      <c r="AO52" s="19" t="s">
        <v>146</v>
      </c>
      <c r="AP52" s="12">
        <v>5</v>
      </c>
      <c r="AQ52" s="12" t="s">
        <v>21</v>
      </c>
      <c r="AR52" s="12" t="s">
        <v>43</v>
      </c>
      <c r="AS52" s="12"/>
    </row>
    <row r="53" spans="1:45" s="6" customFormat="1" ht="15" x14ac:dyDescent="0.25">
      <c r="A53" s="38">
        <v>10688859</v>
      </c>
      <c r="B53" s="11">
        <v>52</v>
      </c>
      <c r="C53" s="11" t="s">
        <v>22</v>
      </c>
      <c r="D53" s="11" t="s">
        <v>26</v>
      </c>
      <c r="E53" s="11">
        <v>0</v>
      </c>
      <c r="F53" s="11" t="s">
        <v>260</v>
      </c>
      <c r="G53" s="11" t="s">
        <v>6</v>
      </c>
      <c r="H53" s="11" t="s">
        <v>7</v>
      </c>
      <c r="I53" s="11" t="s">
        <v>44</v>
      </c>
      <c r="J53" s="12">
        <v>3</v>
      </c>
      <c r="K53" s="11" t="s">
        <v>82</v>
      </c>
      <c r="L53" s="11" t="s">
        <v>25</v>
      </c>
      <c r="M53" s="11" t="s">
        <v>98</v>
      </c>
      <c r="N53" s="12" t="s">
        <v>85</v>
      </c>
      <c r="O53" s="12" t="str">
        <f>IFERROR(VLOOKUP(N53,Library!N:O,2,FALSE)," ")</f>
        <v>Egalitarian</v>
      </c>
      <c r="P53" s="12" t="str">
        <f>VLOOKUP(N53,Library!$N:$S,3,FALSE)</f>
        <v>United States</v>
      </c>
      <c r="Q53" s="12" t="str">
        <f>VLOOKUP(N53,Library!$N:$S,5,FALSE)</f>
        <v>United States</v>
      </c>
      <c r="R53" s="12" t="str">
        <f>VLOOKUP(N53,Library!$N:$S,6,FALSE)</f>
        <v>Positive</v>
      </c>
      <c r="S53" s="12" t="s">
        <v>81</v>
      </c>
      <c r="T53" s="12" t="str">
        <f>VLOOKUP(S53,Library!$N:$S,2,FALSE)</f>
        <v>Consensual</v>
      </c>
      <c r="U53" s="12" t="str">
        <f>VLOOKUP(S53,Library!$N:$S,3,FALSE)</f>
        <v>WEC</v>
      </c>
      <c r="V53" s="12" t="str">
        <f>VLOOKUP(S53,Library!$N:$S,5,FALSE)</f>
        <v>LBU</v>
      </c>
      <c r="W53" s="12" t="str">
        <f>VLOOKUP(S53,Library!$N:$S,6,FALSE)</f>
        <v>Positive</v>
      </c>
      <c r="X53" s="12" t="s">
        <v>82</v>
      </c>
      <c r="Y53" s="12">
        <v>27</v>
      </c>
      <c r="Z53" s="12" t="s">
        <v>54</v>
      </c>
      <c r="AA53" s="12" t="s">
        <v>94</v>
      </c>
      <c r="AB53" s="12" t="s">
        <v>106</v>
      </c>
      <c r="AC53" s="12" t="s">
        <v>114</v>
      </c>
      <c r="AD53" s="12">
        <v>2</v>
      </c>
      <c r="AE53" s="14" t="s">
        <v>146</v>
      </c>
      <c r="AF53" s="15" t="s">
        <v>146</v>
      </c>
      <c r="AG53" s="16" t="s">
        <v>146</v>
      </c>
      <c r="AH53" s="14" t="s">
        <v>146</v>
      </c>
      <c r="AI53" s="14" t="s">
        <v>146</v>
      </c>
      <c r="AJ53" s="14" t="s">
        <v>146</v>
      </c>
      <c r="AK53" s="14" t="s">
        <v>146</v>
      </c>
      <c r="AL53" s="14" t="s">
        <v>146</v>
      </c>
      <c r="AM53" s="14" t="s">
        <v>146</v>
      </c>
      <c r="AN53" s="19" t="s">
        <v>146</v>
      </c>
      <c r="AO53" s="19" t="s">
        <v>146</v>
      </c>
      <c r="AP53" s="12">
        <v>3</v>
      </c>
      <c r="AQ53" s="12" t="s">
        <v>7</v>
      </c>
      <c r="AR53" s="12" t="s">
        <v>44</v>
      </c>
      <c r="AS53" s="12"/>
    </row>
    <row r="54" spans="1:45" s="6" customFormat="1" ht="15" x14ac:dyDescent="0.25">
      <c r="A54" s="38">
        <v>10693849</v>
      </c>
      <c r="B54" s="11">
        <v>53</v>
      </c>
      <c r="C54" s="11" t="s">
        <v>22</v>
      </c>
      <c r="D54" s="11" t="s">
        <v>26</v>
      </c>
      <c r="E54" s="13">
        <v>0</v>
      </c>
      <c r="F54" s="11" t="s">
        <v>260</v>
      </c>
      <c r="G54" s="11" t="s">
        <v>6</v>
      </c>
      <c r="H54" s="11" t="s">
        <v>21</v>
      </c>
      <c r="I54" s="11" t="s">
        <v>43</v>
      </c>
      <c r="J54" s="12">
        <v>3</v>
      </c>
      <c r="K54" s="11" t="s">
        <v>82</v>
      </c>
      <c r="L54" s="11" t="s">
        <v>25</v>
      </c>
      <c r="M54" s="11" t="s">
        <v>98</v>
      </c>
      <c r="N54" s="12" t="s">
        <v>85</v>
      </c>
      <c r="O54" s="12" t="str">
        <f>IFERROR(VLOOKUP(N54,Library!N:O,2,FALSE)," ")</f>
        <v>Egalitarian</v>
      </c>
      <c r="P54" s="12" t="str">
        <f>VLOOKUP(N54,Library!$N:$S,3,FALSE)</f>
        <v>United States</v>
      </c>
      <c r="Q54" s="12" t="str">
        <f>VLOOKUP(N54,Library!$N:$S,5,FALSE)</f>
        <v>United States</v>
      </c>
      <c r="R54" s="12" t="str">
        <f>VLOOKUP(N54,Library!$N:$S,6,FALSE)</f>
        <v>Positive</v>
      </c>
      <c r="S54" s="12" t="s">
        <v>117</v>
      </c>
      <c r="T54" s="12" t="str">
        <f>VLOOKUP(S54,Library!$N:$S,2,FALSE)</f>
        <v>Top-Down</v>
      </c>
      <c r="U54" s="12" t="str">
        <f>VLOOKUP(S54,Library!$N:$S,3,FALSE)</f>
        <v>WEC</v>
      </c>
      <c r="V54" s="12" t="str">
        <f>VLOOKUP(S54,Library!$N:$S,5,FALSE)</f>
        <v>LBU</v>
      </c>
      <c r="W54" s="12" t="str">
        <f>VLOOKUP(S54,Library!$N:$S,6,FALSE)</f>
        <v>Negative</v>
      </c>
      <c r="X54" s="12" t="s">
        <v>82</v>
      </c>
      <c r="Y54" s="12">
        <v>28</v>
      </c>
      <c r="Z54" s="12" t="s">
        <v>54</v>
      </c>
      <c r="AA54" s="12" t="s">
        <v>94</v>
      </c>
      <c r="AB54" s="12" t="s">
        <v>106</v>
      </c>
      <c r="AC54" s="12" t="s">
        <v>56</v>
      </c>
      <c r="AD54" s="12">
        <v>2</v>
      </c>
      <c r="AE54" s="14" t="s">
        <v>146</v>
      </c>
      <c r="AF54" s="15" t="s">
        <v>146</v>
      </c>
      <c r="AG54" s="16" t="s">
        <v>146</v>
      </c>
      <c r="AH54" s="14" t="s">
        <v>146</v>
      </c>
      <c r="AI54" s="14" t="s">
        <v>146</v>
      </c>
      <c r="AJ54" s="14" t="s">
        <v>146</v>
      </c>
      <c r="AK54" s="14" t="s">
        <v>146</v>
      </c>
      <c r="AL54" s="14" t="s">
        <v>146</v>
      </c>
      <c r="AM54" s="14" t="s">
        <v>146</v>
      </c>
      <c r="AN54" s="19" t="s">
        <v>146</v>
      </c>
      <c r="AO54" s="19" t="s">
        <v>146</v>
      </c>
      <c r="AP54" s="12">
        <v>3</v>
      </c>
      <c r="AQ54" s="12" t="s">
        <v>7</v>
      </c>
      <c r="AR54" s="12" t="s">
        <v>44</v>
      </c>
      <c r="AS54" s="12"/>
    </row>
    <row r="55" spans="1:45" s="6" customFormat="1" ht="15" x14ac:dyDescent="0.25">
      <c r="A55" s="38">
        <v>10739906</v>
      </c>
      <c r="B55" s="11">
        <v>54</v>
      </c>
      <c r="C55" s="11" t="s">
        <v>19</v>
      </c>
      <c r="D55" s="11" t="s">
        <v>26</v>
      </c>
      <c r="E55" s="11">
        <v>0</v>
      </c>
      <c r="F55" s="11" t="s">
        <v>260</v>
      </c>
      <c r="G55" s="11" t="s">
        <v>6</v>
      </c>
      <c r="H55" s="11" t="s">
        <v>89</v>
      </c>
      <c r="I55" s="11" t="s">
        <v>89</v>
      </c>
      <c r="J55" s="12">
        <v>3</v>
      </c>
      <c r="K55" s="11" t="s">
        <v>82</v>
      </c>
      <c r="L55" s="11" t="s">
        <v>25</v>
      </c>
      <c r="M55" s="11" t="s">
        <v>98</v>
      </c>
      <c r="N55" s="12" t="s">
        <v>85</v>
      </c>
      <c r="O55" s="12" t="str">
        <f>IFERROR(VLOOKUP(N55,Library!N:O,2,FALSE)," ")</f>
        <v>Egalitarian</v>
      </c>
      <c r="P55" s="12" t="str">
        <f>VLOOKUP(N55,Library!$N:$S,3,FALSE)</f>
        <v>United States</v>
      </c>
      <c r="Q55" s="12" t="str">
        <f>VLOOKUP(N55,Library!$N:$S,5,FALSE)</f>
        <v>United States</v>
      </c>
      <c r="R55" s="12" t="str">
        <f>VLOOKUP(N55,Library!$N:$S,6,FALSE)</f>
        <v>Positive</v>
      </c>
      <c r="S55" s="12" t="s">
        <v>81</v>
      </c>
      <c r="T55" s="12" t="str">
        <f>VLOOKUP(S55,Library!$N:$S,2,FALSE)</f>
        <v>Consensual</v>
      </c>
      <c r="U55" s="12" t="str">
        <f>VLOOKUP(S55,Library!$N:$S,3,FALSE)</f>
        <v>WEC</v>
      </c>
      <c r="V55" s="12" t="str">
        <f>VLOOKUP(S55,Library!$N:$S,5,FALSE)</f>
        <v>LBU</v>
      </c>
      <c r="W55" s="12" t="str">
        <f>VLOOKUP(S55,Library!$N:$S,6,FALSE)</f>
        <v>Positive</v>
      </c>
      <c r="X55" s="12" t="s">
        <v>82</v>
      </c>
      <c r="Y55" s="12">
        <v>28</v>
      </c>
      <c r="Z55" s="12" t="s">
        <v>90</v>
      </c>
      <c r="AA55" s="12" t="s">
        <v>94</v>
      </c>
      <c r="AB55" s="12" t="s">
        <v>106</v>
      </c>
      <c r="AC55" s="12" t="s">
        <v>114</v>
      </c>
      <c r="AD55" s="12">
        <v>1</v>
      </c>
      <c r="AE55" s="14" t="s">
        <v>146</v>
      </c>
      <c r="AF55" s="15" t="s">
        <v>146</v>
      </c>
      <c r="AG55" s="16" t="s">
        <v>146</v>
      </c>
      <c r="AH55" s="14" t="s">
        <v>146</v>
      </c>
      <c r="AI55" s="14" t="s">
        <v>146</v>
      </c>
      <c r="AJ55" s="14" t="s">
        <v>146</v>
      </c>
      <c r="AK55" s="14" t="s">
        <v>146</v>
      </c>
      <c r="AL55" s="14" t="s">
        <v>146</v>
      </c>
      <c r="AM55" s="14" t="s">
        <v>146</v>
      </c>
      <c r="AN55" s="19" t="s">
        <v>146</v>
      </c>
      <c r="AO55" s="19" t="s">
        <v>146</v>
      </c>
      <c r="AP55" s="12">
        <v>3</v>
      </c>
      <c r="AQ55" s="12" t="s">
        <v>7</v>
      </c>
      <c r="AR55" s="12" t="s">
        <v>44</v>
      </c>
      <c r="AS55" s="12"/>
    </row>
    <row r="56" spans="1:45" s="6" customFormat="1" ht="15" x14ac:dyDescent="0.25">
      <c r="A56" s="38">
        <v>10006040</v>
      </c>
      <c r="B56" s="11">
        <v>55</v>
      </c>
      <c r="C56" s="11" t="s">
        <v>29</v>
      </c>
      <c r="D56" s="11" t="s">
        <v>28</v>
      </c>
      <c r="E56" s="11">
        <v>1</v>
      </c>
      <c r="F56" s="11" t="s">
        <v>259</v>
      </c>
      <c r="G56" s="11" t="s">
        <v>9</v>
      </c>
      <c r="H56" s="11" t="s">
        <v>16</v>
      </c>
      <c r="I56" s="11" t="s">
        <v>45</v>
      </c>
      <c r="J56" s="12">
        <v>4</v>
      </c>
      <c r="K56" s="11" t="s">
        <v>82</v>
      </c>
      <c r="L56" s="11" t="s">
        <v>18</v>
      </c>
      <c r="M56" s="11" t="s">
        <v>97</v>
      </c>
      <c r="N56" s="12" t="s">
        <v>85</v>
      </c>
      <c r="O56" s="12" t="str">
        <f>IFERROR(VLOOKUP(N56,Library!N:O,2,FALSE)," ")</f>
        <v>Egalitarian</v>
      </c>
      <c r="P56" s="12" t="str">
        <f>VLOOKUP(N56,Library!$N:$S,3,FALSE)</f>
        <v>United States</v>
      </c>
      <c r="Q56" s="12" t="str">
        <f>VLOOKUP(N56,Library!$N:$S,5,FALSE)</f>
        <v>United States</v>
      </c>
      <c r="R56" s="12" t="str">
        <f>VLOOKUP(N56,Library!$N:$S,6,FALSE)</f>
        <v>Positive</v>
      </c>
      <c r="S56" s="12" t="s">
        <v>92</v>
      </c>
      <c r="T56" s="12" t="str">
        <f>VLOOKUP(S56,Library!$N:$S,2,FALSE)</f>
        <v>Hierarquical</v>
      </c>
      <c r="U56" s="12" t="str">
        <f>VLOOKUP(S56,Library!$N:$S,3,FALSE)</f>
        <v>JAPAC</v>
      </c>
      <c r="V56" s="12" t="str">
        <f>VLOOKUP(S56,Library!$N:$S,5,FALSE)</f>
        <v>SBU</v>
      </c>
      <c r="W56" s="12" t="str">
        <f>VLOOKUP(S56,Library!$N:$S,6,FALSE)</f>
        <v>Positive</v>
      </c>
      <c r="X56" s="12" t="s">
        <v>82</v>
      </c>
      <c r="Y56" s="12">
        <v>47</v>
      </c>
      <c r="Z56" s="12" t="s">
        <v>90</v>
      </c>
      <c r="AA56" s="12" t="s">
        <v>94</v>
      </c>
      <c r="AB56" s="12" t="s">
        <v>106</v>
      </c>
      <c r="AC56" s="12" t="s">
        <v>112</v>
      </c>
      <c r="AD56" s="12">
        <v>14</v>
      </c>
      <c r="AE56" s="14" t="s">
        <v>146</v>
      </c>
      <c r="AF56" s="15" t="s">
        <v>146</v>
      </c>
      <c r="AG56" s="16">
        <v>0</v>
      </c>
      <c r="AH56" s="14" t="s">
        <v>146</v>
      </c>
      <c r="AI56" s="14" t="s">
        <v>146</v>
      </c>
      <c r="AJ56" s="14">
        <v>100</v>
      </c>
      <c r="AK56" s="14" t="s">
        <v>146</v>
      </c>
      <c r="AL56" s="14" t="s">
        <v>146</v>
      </c>
      <c r="AM56" s="14">
        <v>0</v>
      </c>
      <c r="AN56" s="19" t="s">
        <v>146</v>
      </c>
      <c r="AO56" s="19" t="s">
        <v>146</v>
      </c>
      <c r="AP56" s="12">
        <v>3</v>
      </c>
      <c r="AQ56" s="12" t="s">
        <v>16</v>
      </c>
      <c r="AR56" s="12" t="s">
        <v>45</v>
      </c>
      <c r="AS56" s="12"/>
    </row>
    <row r="57" spans="1:45" s="6" customFormat="1" ht="15" x14ac:dyDescent="0.25">
      <c r="A57" s="38">
        <v>10149627</v>
      </c>
      <c r="B57" s="11">
        <v>56</v>
      </c>
      <c r="C57" s="11" t="s">
        <v>13</v>
      </c>
      <c r="D57" s="11" t="s">
        <v>28</v>
      </c>
      <c r="E57" s="13">
        <v>1</v>
      </c>
      <c r="F57" s="11" t="s">
        <v>259</v>
      </c>
      <c r="G57" s="11" t="s">
        <v>9</v>
      </c>
      <c r="H57" s="11" t="s">
        <v>7</v>
      </c>
      <c r="I57" s="11" t="s">
        <v>44</v>
      </c>
      <c r="J57" s="12">
        <v>3</v>
      </c>
      <c r="K57" s="11" t="s">
        <v>82</v>
      </c>
      <c r="L57" s="11" t="s">
        <v>18</v>
      </c>
      <c r="M57" s="11" t="s">
        <v>97</v>
      </c>
      <c r="N57" s="12" t="s">
        <v>84</v>
      </c>
      <c r="O57" s="12" t="str">
        <f>IFERROR(VLOOKUP(N57,Library!N:O,2,FALSE)," ")</f>
        <v>Hierarquical</v>
      </c>
      <c r="P57" s="12" t="str">
        <f>VLOOKUP(N57,Library!$N:$S,3,FALSE)</f>
        <v>WEC</v>
      </c>
      <c r="Q57" s="12" t="str">
        <f>VLOOKUP(N57,Library!$N:$S,5,FALSE)</f>
        <v>LBU</v>
      </c>
      <c r="R57" s="12" t="str">
        <f>VLOOKUP(N57,Library!$N:$S,6,FALSE)</f>
        <v>Neutral</v>
      </c>
      <c r="S57" s="12" t="s">
        <v>126</v>
      </c>
      <c r="T57" s="12" t="str">
        <f>VLOOKUP(S57,Library!$N:$S,2,FALSE)</f>
        <v>Top-Down</v>
      </c>
      <c r="U57" s="12" t="str">
        <f>VLOOKUP(S57,Library!$N:$S,3,FALSE)</f>
        <v>LATAM</v>
      </c>
      <c r="V57" s="12" t="str">
        <f>VLOOKUP(S57,Library!$N:$S,5,FALSE)</f>
        <v>MBU</v>
      </c>
      <c r="W57" s="12" t="str">
        <f>VLOOKUP(S57,Library!$N:$S,6,FALSE)</f>
        <v>Positive</v>
      </c>
      <c r="X57" s="12" t="s">
        <v>83</v>
      </c>
      <c r="Y57" s="12">
        <v>51</v>
      </c>
      <c r="Z57" s="12" t="s">
        <v>54</v>
      </c>
      <c r="AA57" s="12" t="s">
        <v>53</v>
      </c>
      <c r="AB57" s="12" t="s">
        <v>106</v>
      </c>
      <c r="AC57" s="12" t="s">
        <v>56</v>
      </c>
      <c r="AD57" s="12">
        <v>26</v>
      </c>
      <c r="AE57" s="14" t="s">
        <v>146</v>
      </c>
      <c r="AF57" s="15">
        <v>99.999999999999986</v>
      </c>
      <c r="AG57" s="16">
        <v>0</v>
      </c>
      <c r="AH57" s="14" t="s">
        <v>146</v>
      </c>
      <c r="AI57" s="14">
        <v>100</v>
      </c>
      <c r="AJ57" s="14">
        <v>100</v>
      </c>
      <c r="AK57" s="14" t="s">
        <v>146</v>
      </c>
      <c r="AL57" s="14">
        <v>100</v>
      </c>
      <c r="AM57" s="14">
        <v>100</v>
      </c>
      <c r="AN57" s="19" t="s">
        <v>146</v>
      </c>
      <c r="AO57" s="19">
        <v>122.65</v>
      </c>
      <c r="AP57" s="12">
        <v>3</v>
      </c>
      <c r="AQ57" s="12" t="s">
        <v>7</v>
      </c>
      <c r="AR57" s="12" t="s">
        <v>44</v>
      </c>
      <c r="AS57" s="12"/>
    </row>
    <row r="58" spans="1:45" s="6" customFormat="1" ht="15" x14ac:dyDescent="0.25">
      <c r="A58" s="38">
        <v>10670401</v>
      </c>
      <c r="B58" s="11">
        <v>57</v>
      </c>
      <c r="C58" s="11" t="s">
        <v>10</v>
      </c>
      <c r="D58" s="11" t="s">
        <v>28</v>
      </c>
      <c r="E58" s="13">
        <v>1</v>
      </c>
      <c r="F58" s="11" t="s">
        <v>259</v>
      </c>
      <c r="G58" s="11" t="s">
        <v>9</v>
      </c>
      <c r="H58" s="11" t="s">
        <v>7</v>
      </c>
      <c r="I58" s="11" t="s">
        <v>44</v>
      </c>
      <c r="J58" s="12">
        <v>3</v>
      </c>
      <c r="K58" s="11" t="s">
        <v>83</v>
      </c>
      <c r="L58" s="11" t="s">
        <v>18</v>
      </c>
      <c r="M58" s="11" t="s">
        <v>97</v>
      </c>
      <c r="N58" s="12" t="s">
        <v>105</v>
      </c>
      <c r="O58" s="12" t="str">
        <f>IFERROR(VLOOKUP(N58,Library!N:O,2,FALSE)," ")</f>
        <v>Consensual</v>
      </c>
      <c r="P58" s="12" t="str">
        <f>VLOOKUP(N58,Library!$N:$S,3,FALSE)</f>
        <v>WEC</v>
      </c>
      <c r="Q58" s="12" t="str">
        <f>VLOOKUP(N58,Library!$N:$S,5,FALSE)</f>
        <v>LBU</v>
      </c>
      <c r="R58" s="12" t="str">
        <f>VLOOKUP(N58,Library!$N:$S,6,FALSE)</f>
        <v>Neutral</v>
      </c>
      <c r="S58" s="12" t="s">
        <v>92</v>
      </c>
      <c r="T58" s="12" t="str">
        <f>VLOOKUP(S58,Library!$N:$S,2,FALSE)</f>
        <v>Hierarquical</v>
      </c>
      <c r="U58" s="12" t="str">
        <f>VLOOKUP(S58,Library!$N:$S,3,FALSE)</f>
        <v>JAPAC</v>
      </c>
      <c r="V58" s="12" t="str">
        <f>VLOOKUP(S58,Library!$N:$S,5,FALSE)</f>
        <v>SBU</v>
      </c>
      <c r="W58" s="12" t="str">
        <f>VLOOKUP(S58,Library!$N:$S,6,FALSE)</f>
        <v>Positive</v>
      </c>
      <c r="X58" s="12" t="s">
        <v>82</v>
      </c>
      <c r="Y58" s="12">
        <v>43</v>
      </c>
      <c r="Z58" s="12" t="s">
        <v>54</v>
      </c>
      <c r="AA58" s="12" t="s">
        <v>53</v>
      </c>
      <c r="AB58" s="12" t="s">
        <v>106</v>
      </c>
      <c r="AC58" s="12" t="s">
        <v>56</v>
      </c>
      <c r="AD58" s="12">
        <v>5</v>
      </c>
      <c r="AE58" s="14" t="s">
        <v>146</v>
      </c>
      <c r="AF58" s="15">
        <v>0</v>
      </c>
      <c r="AG58" s="16">
        <v>36.363636363636367</v>
      </c>
      <c r="AH58" s="14" t="s">
        <v>146</v>
      </c>
      <c r="AI58" s="14">
        <v>0</v>
      </c>
      <c r="AJ58" s="14">
        <v>97</v>
      </c>
      <c r="AK58" s="14" t="s">
        <v>146</v>
      </c>
      <c r="AL58" s="14">
        <v>0</v>
      </c>
      <c r="AM58" s="14">
        <v>90</v>
      </c>
      <c r="AN58" s="19" t="s">
        <v>146</v>
      </c>
      <c r="AO58" s="19">
        <v>158.07</v>
      </c>
      <c r="AP58" s="12">
        <v>3</v>
      </c>
      <c r="AQ58" s="12" t="s">
        <v>21</v>
      </c>
      <c r="AR58" s="12" t="s">
        <v>43</v>
      </c>
      <c r="AS58" s="12"/>
    </row>
    <row r="59" spans="1:45" s="6" customFormat="1" ht="15" x14ac:dyDescent="0.25">
      <c r="A59" s="38">
        <v>10144749</v>
      </c>
      <c r="B59" s="11">
        <v>58</v>
      </c>
      <c r="C59" s="11" t="s">
        <v>19</v>
      </c>
      <c r="D59" s="11" t="s">
        <v>28</v>
      </c>
      <c r="E59" s="11">
        <v>0</v>
      </c>
      <c r="F59" s="11" t="s">
        <v>260</v>
      </c>
      <c r="G59" s="11" t="s">
        <v>6</v>
      </c>
      <c r="H59" s="11" t="s">
        <v>7</v>
      </c>
      <c r="I59" s="11" t="s">
        <v>44</v>
      </c>
      <c r="J59" s="12">
        <v>3</v>
      </c>
      <c r="K59" s="11" t="s">
        <v>82</v>
      </c>
      <c r="L59" s="11" t="s">
        <v>18</v>
      </c>
      <c r="M59" s="11" t="s">
        <v>97</v>
      </c>
      <c r="N59" s="12" t="s">
        <v>137</v>
      </c>
      <c r="O59" s="12" t="s">
        <v>72</v>
      </c>
      <c r="P59" s="12" t="s">
        <v>149</v>
      </c>
      <c r="Q59" s="12" t="s">
        <v>155</v>
      </c>
      <c r="R59" s="12" t="s">
        <v>151</v>
      </c>
      <c r="S59" s="12" t="s">
        <v>85</v>
      </c>
      <c r="T59" s="12" t="str">
        <f>VLOOKUP(S59,Library!$N:$S,2,FALSE)</f>
        <v>Egalitarian</v>
      </c>
      <c r="U59" s="12" t="str">
        <f>VLOOKUP(S59,Library!$N:$S,3,FALSE)</f>
        <v>United States</v>
      </c>
      <c r="V59" s="12" t="str">
        <f>VLOOKUP(S59,Library!$N:$S,5,FALSE)</f>
        <v>United States</v>
      </c>
      <c r="W59" s="12" t="str">
        <f>VLOOKUP(S59,Library!$N:$S,6,FALSE)</f>
        <v>Positive</v>
      </c>
      <c r="X59" s="12" t="s">
        <v>83</v>
      </c>
      <c r="Y59" s="12">
        <v>44</v>
      </c>
      <c r="Z59" s="12" t="s">
        <v>90</v>
      </c>
      <c r="AA59" s="12" t="s">
        <v>94</v>
      </c>
      <c r="AB59" s="12" t="s">
        <v>106</v>
      </c>
      <c r="AC59" s="12" t="s">
        <v>56</v>
      </c>
      <c r="AD59" s="12">
        <v>11</v>
      </c>
      <c r="AE59" s="14" t="s">
        <v>146</v>
      </c>
      <c r="AF59" s="15" t="s">
        <v>146</v>
      </c>
      <c r="AG59" s="16">
        <v>0</v>
      </c>
      <c r="AH59" s="14" t="s">
        <v>146</v>
      </c>
      <c r="AI59" s="14" t="s">
        <v>146</v>
      </c>
      <c r="AJ59" s="14">
        <v>80</v>
      </c>
      <c r="AK59" s="14" t="s">
        <v>146</v>
      </c>
      <c r="AL59" s="14" t="s">
        <v>146</v>
      </c>
      <c r="AM59" s="14">
        <v>0</v>
      </c>
      <c r="AN59" s="19" t="s">
        <v>146</v>
      </c>
      <c r="AO59" s="19" t="s">
        <v>146</v>
      </c>
      <c r="AP59" s="12">
        <v>3</v>
      </c>
      <c r="AQ59" s="12" t="s">
        <v>7</v>
      </c>
      <c r="AR59" s="12" t="s">
        <v>44</v>
      </c>
      <c r="AS59" s="12"/>
    </row>
    <row r="60" spans="1:45" s="6" customFormat="1" ht="15" x14ac:dyDescent="0.25">
      <c r="A60" s="38">
        <v>10344037</v>
      </c>
      <c r="B60" s="11">
        <v>59</v>
      </c>
      <c r="C60" s="11" t="s">
        <v>22</v>
      </c>
      <c r="D60" s="11" t="s">
        <v>28</v>
      </c>
      <c r="E60" s="13">
        <v>0</v>
      </c>
      <c r="F60" s="11" t="s">
        <v>260</v>
      </c>
      <c r="G60" s="11" t="s">
        <v>6</v>
      </c>
      <c r="H60" s="11" t="s">
        <v>7</v>
      </c>
      <c r="I60" s="11" t="s">
        <v>44</v>
      </c>
      <c r="J60" s="12">
        <v>2</v>
      </c>
      <c r="K60" s="11" t="s">
        <v>82</v>
      </c>
      <c r="L60" s="11" t="s">
        <v>25</v>
      </c>
      <c r="M60" s="11" t="s">
        <v>98</v>
      </c>
      <c r="N60" s="12" t="s">
        <v>85</v>
      </c>
      <c r="O60" s="12" t="str">
        <f>IFERROR(VLOOKUP(N60,Library!N:O,2,FALSE)," ")</f>
        <v>Egalitarian</v>
      </c>
      <c r="P60" s="12" t="str">
        <f>VLOOKUP(N60,Library!$N:$S,3,FALSE)</f>
        <v>United States</v>
      </c>
      <c r="Q60" s="12" t="str">
        <f>VLOOKUP(N60,Library!$N:$S,5,FALSE)</f>
        <v>United States</v>
      </c>
      <c r="R60" s="12" t="str">
        <f>VLOOKUP(N60,Library!$N:$S,6,FALSE)</f>
        <v>Positive</v>
      </c>
      <c r="S60" s="12" t="s">
        <v>92</v>
      </c>
      <c r="T60" s="12" t="str">
        <f>VLOOKUP(S60,Library!$N:$S,2,FALSE)</f>
        <v>Hierarquical</v>
      </c>
      <c r="U60" s="12" t="str">
        <f>VLOOKUP(S60,Library!$N:$S,3,FALSE)</f>
        <v>JAPAC</v>
      </c>
      <c r="V60" s="12" t="str">
        <f>VLOOKUP(S60,Library!$N:$S,5,FALSE)</f>
        <v>SBU</v>
      </c>
      <c r="W60" s="12" t="str">
        <f>VLOOKUP(S60,Library!$N:$S,6,FALSE)</f>
        <v>Positive</v>
      </c>
      <c r="X60" s="12" t="s">
        <v>83</v>
      </c>
      <c r="Y60" s="12">
        <v>35</v>
      </c>
      <c r="Z60" s="12" t="s">
        <v>54</v>
      </c>
      <c r="AA60" s="12" t="s">
        <v>94</v>
      </c>
      <c r="AB60" s="12" t="s">
        <v>106</v>
      </c>
      <c r="AC60" s="12" t="s">
        <v>114</v>
      </c>
      <c r="AD60" s="12">
        <v>10</v>
      </c>
      <c r="AE60" s="14" t="s">
        <v>146</v>
      </c>
      <c r="AF60" s="15">
        <v>91.666666666666657</v>
      </c>
      <c r="AG60" s="16">
        <v>66.666666666666657</v>
      </c>
      <c r="AH60" s="14" t="s">
        <v>146</v>
      </c>
      <c r="AI60" s="14">
        <v>0</v>
      </c>
      <c r="AJ60" s="14">
        <v>0</v>
      </c>
      <c r="AK60" s="14" t="s">
        <v>146</v>
      </c>
      <c r="AL60" s="14">
        <v>0</v>
      </c>
      <c r="AM60" s="14">
        <v>75</v>
      </c>
      <c r="AN60" s="19" t="s">
        <v>146</v>
      </c>
      <c r="AO60" s="19">
        <v>100.64</v>
      </c>
      <c r="AP60" s="12">
        <v>3</v>
      </c>
      <c r="AQ60" s="12" t="s">
        <v>7</v>
      </c>
      <c r="AR60" s="12" t="s">
        <v>44</v>
      </c>
      <c r="AS60" s="12"/>
    </row>
    <row r="61" spans="1:45" s="6" customFormat="1" ht="15" x14ac:dyDescent="0.25">
      <c r="A61" s="38">
        <v>10354812</v>
      </c>
      <c r="B61" s="11">
        <v>60</v>
      </c>
      <c r="C61" s="11" t="s">
        <v>22</v>
      </c>
      <c r="D61" s="11" t="s">
        <v>28</v>
      </c>
      <c r="E61" s="11">
        <v>0</v>
      </c>
      <c r="F61" s="11" t="s">
        <v>260</v>
      </c>
      <c r="G61" s="11" t="s">
        <v>6</v>
      </c>
      <c r="H61" s="11" t="s">
        <v>7</v>
      </c>
      <c r="I61" s="11" t="s">
        <v>44</v>
      </c>
      <c r="J61" s="12">
        <v>3</v>
      </c>
      <c r="K61" s="11" t="s">
        <v>82</v>
      </c>
      <c r="L61" s="11" t="s">
        <v>8</v>
      </c>
      <c r="M61" s="11" t="s">
        <v>78</v>
      </c>
      <c r="N61" s="12" t="s">
        <v>85</v>
      </c>
      <c r="O61" s="12" t="str">
        <f>IFERROR(VLOOKUP(N61,Library!N:O,2,FALSE)," ")</f>
        <v>Egalitarian</v>
      </c>
      <c r="P61" s="12" t="str">
        <f>VLOOKUP(N61,Library!$N:$S,3,FALSE)</f>
        <v>United States</v>
      </c>
      <c r="Q61" s="12" t="str">
        <f>VLOOKUP(N61,Library!$N:$S,5,FALSE)</f>
        <v>United States</v>
      </c>
      <c r="R61" s="12" t="str">
        <f>VLOOKUP(N61,Library!$N:$S,6,FALSE)</f>
        <v>Positive</v>
      </c>
      <c r="S61" s="12" t="s">
        <v>119</v>
      </c>
      <c r="T61" s="12" t="str">
        <f>VLOOKUP(S61,Library!$N:$S,2,FALSE)</f>
        <v>Hierarquical</v>
      </c>
      <c r="U61" s="12" t="str">
        <f>VLOOKUP(S61,Library!$N:$S,3,FALSE)</f>
        <v>EEMEA</v>
      </c>
      <c r="V61" s="12" t="str">
        <f>VLOOKUP(S61,Library!$N:$S,5,FALSE)</f>
        <v>LBU</v>
      </c>
      <c r="W61" s="12" t="str">
        <f>VLOOKUP(S61,Library!$N:$S,6,FALSE)</f>
        <v>Negative</v>
      </c>
      <c r="X61" s="12" t="s">
        <v>83</v>
      </c>
      <c r="Y61" s="12">
        <v>49</v>
      </c>
      <c r="Z61" s="12" t="s">
        <v>54</v>
      </c>
      <c r="AA61" s="12" t="s">
        <v>53</v>
      </c>
      <c r="AB61" s="12" t="s">
        <v>106</v>
      </c>
      <c r="AC61" s="12" t="s">
        <v>101</v>
      </c>
      <c r="AD61" s="12">
        <v>7</v>
      </c>
      <c r="AE61" s="14" t="s">
        <v>146</v>
      </c>
      <c r="AF61" s="15" t="s">
        <v>146</v>
      </c>
      <c r="AG61" s="16" t="s">
        <v>146</v>
      </c>
      <c r="AH61" s="14" t="s">
        <v>146</v>
      </c>
      <c r="AI61" s="14" t="s">
        <v>146</v>
      </c>
      <c r="AJ61" s="14" t="s">
        <v>146</v>
      </c>
      <c r="AK61" s="14" t="s">
        <v>146</v>
      </c>
      <c r="AL61" s="14" t="s">
        <v>146</v>
      </c>
      <c r="AM61" s="14" t="s">
        <v>146</v>
      </c>
      <c r="AN61" s="19" t="s">
        <v>146</v>
      </c>
      <c r="AO61" s="19" t="s">
        <v>146</v>
      </c>
      <c r="AP61" s="12">
        <v>3</v>
      </c>
      <c r="AQ61" s="12" t="s">
        <v>7</v>
      </c>
      <c r="AR61" s="12" t="s">
        <v>44</v>
      </c>
      <c r="AS61" s="12"/>
    </row>
    <row r="62" spans="1:45" s="6" customFormat="1" ht="15" x14ac:dyDescent="0.25">
      <c r="A62" s="38">
        <v>10413919</v>
      </c>
      <c r="B62" s="11">
        <v>61</v>
      </c>
      <c r="C62" s="11" t="s">
        <v>22</v>
      </c>
      <c r="D62" s="11" t="s">
        <v>28</v>
      </c>
      <c r="E62" s="13">
        <v>0</v>
      </c>
      <c r="F62" s="11" t="s">
        <v>260</v>
      </c>
      <c r="G62" s="11" t="s">
        <v>6</v>
      </c>
      <c r="H62" s="11" t="s">
        <v>11</v>
      </c>
      <c r="I62" s="11" t="s">
        <v>46</v>
      </c>
      <c r="J62" s="12">
        <v>3</v>
      </c>
      <c r="K62" s="11" t="s">
        <v>83</v>
      </c>
      <c r="L62" s="11" t="s">
        <v>8</v>
      </c>
      <c r="M62" s="11" t="s">
        <v>78</v>
      </c>
      <c r="N62" s="12" t="s">
        <v>138</v>
      </c>
      <c r="O62" s="12" t="str">
        <f>IFERROR(VLOOKUP(N62,Library!N:O,2,FALSE)," ")</f>
        <v>Hierarquical</v>
      </c>
      <c r="P62" s="12" t="str">
        <f>VLOOKUP(N62,Library!$N:$S,3,FALSE)</f>
        <v>LATAM</v>
      </c>
      <c r="Q62" s="12" t="str">
        <f>VLOOKUP(N62,Library!$N:$S,5,FALSE)</f>
        <v>SBU</v>
      </c>
      <c r="R62" s="12" t="str">
        <f>VLOOKUP(N62,Library!$N:$S,6,FALSE)</f>
        <v>Negative</v>
      </c>
      <c r="S62" s="12" t="s">
        <v>134</v>
      </c>
      <c r="T62" s="12" t="str">
        <f>VLOOKUP(S62,Library!$N:$S,2,FALSE)</f>
        <v>Hierarquical</v>
      </c>
      <c r="U62" s="12" t="str">
        <f>VLOOKUP(S62,Library!$N:$S,3,FALSE)</f>
        <v>LATAM</v>
      </c>
      <c r="V62" s="12" t="str">
        <f>VLOOKUP(S62,Library!$N:$S,5,FALSE)</f>
        <v>LBU</v>
      </c>
      <c r="W62" s="12" t="str">
        <f>VLOOKUP(S62,Library!$N:$S,6,FALSE)</f>
        <v>Neutral</v>
      </c>
      <c r="X62" s="12" t="s">
        <v>82</v>
      </c>
      <c r="Y62" s="12">
        <v>52</v>
      </c>
      <c r="Z62" s="12" t="s">
        <v>54</v>
      </c>
      <c r="AA62" s="12" t="s">
        <v>106</v>
      </c>
      <c r="AB62" s="12" t="s">
        <v>106</v>
      </c>
      <c r="AC62" s="12" t="s">
        <v>56</v>
      </c>
      <c r="AD62" s="12">
        <v>22</v>
      </c>
      <c r="AE62" s="14" t="s">
        <v>146</v>
      </c>
      <c r="AF62" s="15">
        <v>0</v>
      </c>
      <c r="AG62" s="16">
        <v>40</v>
      </c>
      <c r="AH62" s="14" t="s">
        <v>146</v>
      </c>
      <c r="AI62" s="14">
        <v>0</v>
      </c>
      <c r="AJ62" s="14">
        <v>100</v>
      </c>
      <c r="AK62" s="14" t="s">
        <v>146</v>
      </c>
      <c r="AL62" s="14">
        <v>0</v>
      </c>
      <c r="AM62" s="14">
        <v>100</v>
      </c>
      <c r="AN62" s="19" t="s">
        <v>146</v>
      </c>
      <c r="AO62" s="19">
        <v>152.29</v>
      </c>
      <c r="AP62" s="12">
        <v>3</v>
      </c>
      <c r="AQ62" s="12" t="s">
        <v>7</v>
      </c>
      <c r="AR62" s="12" t="s">
        <v>44</v>
      </c>
      <c r="AS62" s="12"/>
    </row>
    <row r="63" spans="1:45" s="6" customFormat="1" ht="15" x14ac:dyDescent="0.25">
      <c r="A63" s="38">
        <v>10552627</v>
      </c>
      <c r="B63" s="11">
        <v>62</v>
      </c>
      <c r="C63" s="11" t="s">
        <v>22</v>
      </c>
      <c r="D63" s="11" t="s">
        <v>28</v>
      </c>
      <c r="E63" s="11">
        <v>0</v>
      </c>
      <c r="F63" s="11" t="s">
        <v>260</v>
      </c>
      <c r="G63" s="11" t="s">
        <v>6</v>
      </c>
      <c r="H63" s="11" t="s">
        <v>21</v>
      </c>
      <c r="I63" s="11" t="s">
        <v>43</v>
      </c>
      <c r="J63" s="12">
        <v>3</v>
      </c>
      <c r="K63" s="11" t="s">
        <v>82</v>
      </c>
      <c r="L63" s="11" t="s">
        <v>18</v>
      </c>
      <c r="M63" s="11" t="s">
        <v>97</v>
      </c>
      <c r="N63" s="12" t="s">
        <v>104</v>
      </c>
      <c r="O63" s="12" t="str">
        <f>IFERROR(VLOOKUP(N63,Library!N:O,2,FALSE)," ")</f>
        <v>Hierarquical</v>
      </c>
      <c r="P63" s="12" t="str">
        <f>VLOOKUP(N63,Library!$N:$S,3,FALSE)</f>
        <v>WEC</v>
      </c>
      <c r="Q63" s="12" t="str">
        <f>VLOOKUP(N63,Library!$N:$S,5,FALSE)</f>
        <v>LBU</v>
      </c>
      <c r="R63" s="12" t="str">
        <f>VLOOKUP(N63,Library!$N:$S,6,FALSE)</f>
        <v>Neutral</v>
      </c>
      <c r="S63" s="12" t="s">
        <v>81</v>
      </c>
      <c r="T63" s="12" t="str">
        <f>VLOOKUP(S63,Library!$N:$S,2,FALSE)</f>
        <v>Consensual</v>
      </c>
      <c r="U63" s="12" t="str">
        <f>VLOOKUP(S63,Library!$N:$S,3,FALSE)</f>
        <v>WEC</v>
      </c>
      <c r="V63" s="12" t="str">
        <f>VLOOKUP(S63,Library!$N:$S,5,FALSE)</f>
        <v>LBU</v>
      </c>
      <c r="W63" s="12" t="str">
        <f>VLOOKUP(S63,Library!$N:$S,6,FALSE)</f>
        <v>Positive</v>
      </c>
      <c r="X63" s="12" t="s">
        <v>82</v>
      </c>
      <c r="Y63" s="12">
        <v>38</v>
      </c>
      <c r="Z63" s="12" t="s">
        <v>54</v>
      </c>
      <c r="AA63" s="12" t="s">
        <v>53</v>
      </c>
      <c r="AB63" s="12" t="s">
        <v>106</v>
      </c>
      <c r="AC63" s="12" t="s">
        <v>56</v>
      </c>
      <c r="AD63" s="12">
        <v>7</v>
      </c>
      <c r="AE63" s="14"/>
      <c r="AF63" s="15"/>
      <c r="AG63" s="16"/>
      <c r="AH63" s="14"/>
      <c r="AI63" s="14"/>
      <c r="AJ63" s="14"/>
      <c r="AK63" s="14"/>
      <c r="AL63" s="14"/>
      <c r="AM63" s="14"/>
      <c r="AN63" s="19"/>
      <c r="AO63" s="19"/>
      <c r="AP63" s="12">
        <v>3</v>
      </c>
      <c r="AQ63" s="12" t="s">
        <v>7</v>
      </c>
      <c r="AR63" s="12" t="s">
        <v>44</v>
      </c>
      <c r="AS63" s="12"/>
    </row>
    <row r="64" spans="1:45" s="6" customFormat="1" ht="15" x14ac:dyDescent="0.25">
      <c r="A64" s="38">
        <v>10694631</v>
      </c>
      <c r="B64" s="11">
        <v>63</v>
      </c>
      <c r="C64" s="11" t="s">
        <v>23</v>
      </c>
      <c r="D64" s="11" t="s">
        <v>28</v>
      </c>
      <c r="E64" s="13">
        <v>0</v>
      </c>
      <c r="F64" s="11" t="s">
        <v>260</v>
      </c>
      <c r="G64" s="11" t="s">
        <v>6</v>
      </c>
      <c r="H64" s="11" t="s">
        <v>11</v>
      </c>
      <c r="I64" s="11" t="s">
        <v>46</v>
      </c>
      <c r="J64" s="12">
        <v>3</v>
      </c>
      <c r="K64" s="11" t="s">
        <v>82</v>
      </c>
      <c r="L64" s="11" t="s">
        <v>25</v>
      </c>
      <c r="M64" s="11" t="s">
        <v>98</v>
      </c>
      <c r="N64" s="12" t="s">
        <v>85</v>
      </c>
      <c r="O64" s="12" t="str">
        <f>IFERROR(VLOOKUP(N64,Library!N:O,2,FALSE)," ")</f>
        <v>Egalitarian</v>
      </c>
      <c r="P64" s="12" t="str">
        <f>VLOOKUP(N64,Library!$N:$S,3,FALSE)</f>
        <v>United States</v>
      </c>
      <c r="Q64" s="12" t="str">
        <f>VLOOKUP(N64,Library!$N:$S,5,FALSE)</f>
        <v>United States</v>
      </c>
      <c r="R64" s="12" t="str">
        <f>VLOOKUP(N64,Library!$N:$S,6,FALSE)</f>
        <v>Positive</v>
      </c>
      <c r="S64" s="12" t="s">
        <v>93</v>
      </c>
      <c r="T64" s="12" t="str">
        <f>VLOOKUP(S64,Library!$N:$S,2,FALSE)</f>
        <v>Egalitarian</v>
      </c>
      <c r="U64" s="12" t="str">
        <f>VLOOKUP(S64,Library!$N:$S,3,FALSE)</f>
        <v>JAPAC</v>
      </c>
      <c r="V64" s="12" t="str">
        <f>VLOOKUP(S64,Library!$N:$S,5,FALSE)</f>
        <v>LBU</v>
      </c>
      <c r="W64" s="12" t="str">
        <f>VLOOKUP(S64,Library!$N:$S,6,FALSE)</f>
        <v>Neutral</v>
      </c>
      <c r="X64" s="12" t="s">
        <v>83</v>
      </c>
      <c r="Y64" s="12">
        <v>27</v>
      </c>
      <c r="Z64" s="12" t="s">
        <v>54</v>
      </c>
      <c r="AA64" s="12" t="s">
        <v>94</v>
      </c>
      <c r="AB64" s="12" t="s">
        <v>106</v>
      </c>
      <c r="AC64" s="12" t="s">
        <v>114</v>
      </c>
      <c r="AD64" s="12">
        <v>3</v>
      </c>
      <c r="AE64" s="14">
        <v>0</v>
      </c>
      <c r="AF64" s="15">
        <v>111.1111111111111</v>
      </c>
      <c r="AG64" s="16">
        <v>100</v>
      </c>
      <c r="AH64" s="14">
        <v>90</v>
      </c>
      <c r="AI64" s="14">
        <v>100</v>
      </c>
      <c r="AJ64" s="14">
        <v>100</v>
      </c>
      <c r="AK64" s="14">
        <v>0</v>
      </c>
      <c r="AL64" s="14">
        <v>100</v>
      </c>
      <c r="AM64" s="14">
        <v>95</v>
      </c>
      <c r="AN64" s="19">
        <v>94.52</v>
      </c>
      <c r="AO64" s="19">
        <v>81.150000000000006</v>
      </c>
      <c r="AP64" s="12">
        <v>2</v>
      </c>
      <c r="AQ64" s="12" t="s">
        <v>24</v>
      </c>
      <c r="AR64" s="12" t="s">
        <v>47</v>
      </c>
      <c r="AS64" s="12"/>
    </row>
    <row r="65" spans="1:45" s="6" customFormat="1" ht="15" x14ac:dyDescent="0.25">
      <c r="A65" s="38">
        <v>10697992</v>
      </c>
      <c r="B65" s="11">
        <v>64</v>
      </c>
      <c r="C65" s="11" t="s">
        <v>20</v>
      </c>
      <c r="D65" s="11" t="s">
        <v>28</v>
      </c>
      <c r="E65" s="11">
        <v>0</v>
      </c>
      <c r="F65" s="11" t="s">
        <v>260</v>
      </c>
      <c r="G65" s="11" t="s">
        <v>6</v>
      </c>
      <c r="H65" s="11" t="s">
        <v>7</v>
      </c>
      <c r="I65" s="11" t="s">
        <v>44</v>
      </c>
      <c r="J65" s="12">
        <v>3</v>
      </c>
      <c r="K65" s="11" t="s">
        <v>82</v>
      </c>
      <c r="L65" s="11" t="s">
        <v>18</v>
      </c>
      <c r="M65" s="11" t="s">
        <v>97</v>
      </c>
      <c r="N65" s="12" t="s">
        <v>85</v>
      </c>
      <c r="O65" s="12" t="str">
        <f>IFERROR(VLOOKUP(N65,Library!N:O,2,FALSE)," ")</f>
        <v>Egalitarian</v>
      </c>
      <c r="P65" s="12" t="str">
        <f>VLOOKUP(N65,Library!$N:$S,3,FALSE)</f>
        <v>United States</v>
      </c>
      <c r="Q65" s="12" t="str">
        <f>VLOOKUP(N65,Library!$N:$S,5,FALSE)</f>
        <v>United States</v>
      </c>
      <c r="R65" s="12" t="str">
        <f>VLOOKUP(N65,Library!$N:$S,6,FALSE)</f>
        <v>Positive</v>
      </c>
      <c r="S65" s="12" t="s">
        <v>105</v>
      </c>
      <c r="T65" s="12" t="str">
        <f>VLOOKUP(S65,Library!$N:$S,2,FALSE)</f>
        <v>Consensual</v>
      </c>
      <c r="U65" s="12" t="str">
        <f>VLOOKUP(S65,Library!$N:$S,3,FALSE)</f>
        <v>WEC</v>
      </c>
      <c r="V65" s="12" t="str">
        <f>VLOOKUP(S65,Library!$N:$S,5,FALSE)</f>
        <v>LBU</v>
      </c>
      <c r="W65" s="12" t="str">
        <f>VLOOKUP(S65,Library!$N:$S,6,FALSE)</f>
        <v>Neutral</v>
      </c>
      <c r="X65" s="12" t="s">
        <v>82</v>
      </c>
      <c r="Y65" s="12">
        <v>67</v>
      </c>
      <c r="Z65" s="12" t="s">
        <v>54</v>
      </c>
      <c r="AA65" s="12" t="s">
        <v>53</v>
      </c>
      <c r="AB65" s="12" t="s">
        <v>106</v>
      </c>
      <c r="AC65" s="12" t="s">
        <v>112</v>
      </c>
      <c r="AD65" s="12">
        <v>25</v>
      </c>
      <c r="AE65" s="14" t="s">
        <v>146</v>
      </c>
      <c r="AF65" s="15">
        <v>0</v>
      </c>
      <c r="AG65" s="16">
        <v>83.333333333333343</v>
      </c>
      <c r="AH65" s="14" t="s">
        <v>146</v>
      </c>
      <c r="AI65" s="14">
        <v>100</v>
      </c>
      <c r="AJ65" s="14">
        <v>0</v>
      </c>
      <c r="AK65" s="14" t="s">
        <v>146</v>
      </c>
      <c r="AL65" s="14">
        <v>100</v>
      </c>
      <c r="AM65" s="14">
        <v>100</v>
      </c>
      <c r="AN65" s="19" t="s">
        <v>146</v>
      </c>
      <c r="AO65" s="19">
        <v>103.46</v>
      </c>
      <c r="AP65" s="12">
        <v>3</v>
      </c>
      <c r="AQ65" s="12" t="s">
        <v>7</v>
      </c>
      <c r="AR65" s="12" t="s">
        <v>44</v>
      </c>
      <c r="AS65" s="12"/>
    </row>
    <row r="66" spans="1:45" s="6" customFormat="1" ht="15" x14ac:dyDescent="0.25">
      <c r="A66" s="38">
        <v>10766372</v>
      </c>
      <c r="B66" s="11">
        <v>65</v>
      </c>
      <c r="C66" s="11" t="s">
        <v>22</v>
      </c>
      <c r="D66" s="11" t="s">
        <v>28</v>
      </c>
      <c r="E66" s="13">
        <v>0</v>
      </c>
      <c r="F66" s="11" t="s">
        <v>260</v>
      </c>
      <c r="G66" s="11" t="s">
        <v>6</v>
      </c>
      <c r="H66" s="11" t="s">
        <v>7</v>
      </c>
      <c r="I66" s="11" t="s">
        <v>44</v>
      </c>
      <c r="J66" s="12">
        <v>3</v>
      </c>
      <c r="K66" s="11" t="s">
        <v>82</v>
      </c>
      <c r="L66" s="11" t="s">
        <v>18</v>
      </c>
      <c r="M66" s="11" t="s">
        <v>97</v>
      </c>
      <c r="N66" s="12" t="s">
        <v>85</v>
      </c>
      <c r="O66" s="12" t="str">
        <f>IFERROR(VLOOKUP(N66,Library!N:O,2,FALSE)," ")</f>
        <v>Egalitarian</v>
      </c>
      <c r="P66" s="12" t="str">
        <f>VLOOKUP(N66,Library!$N:$S,3,FALSE)</f>
        <v>United States</v>
      </c>
      <c r="Q66" s="12" t="str">
        <f>VLOOKUP(N66,Library!$N:$S,5,FALSE)</f>
        <v>United States</v>
      </c>
      <c r="R66" s="12" t="str">
        <f>VLOOKUP(N66,Library!$N:$S,6,FALSE)</f>
        <v>Positive</v>
      </c>
      <c r="S66" s="12" t="s">
        <v>117</v>
      </c>
      <c r="T66" s="12" t="str">
        <f>VLOOKUP(S66,Library!$N:$S,2,FALSE)</f>
        <v>Top-Down</v>
      </c>
      <c r="U66" s="12" t="str">
        <f>VLOOKUP(S66,Library!$N:$S,3,FALSE)</f>
        <v>WEC</v>
      </c>
      <c r="V66" s="12" t="str">
        <f>VLOOKUP(S66,Library!$N:$S,5,FALSE)</f>
        <v>LBU</v>
      </c>
      <c r="W66" s="12" t="str">
        <f>VLOOKUP(S66,Library!$N:$S,6,FALSE)</f>
        <v>Negative</v>
      </c>
      <c r="X66" s="12" t="s">
        <v>83</v>
      </c>
      <c r="Y66" s="12">
        <v>32</v>
      </c>
      <c r="Z66" s="12" t="s">
        <v>54</v>
      </c>
      <c r="AA66" s="12" t="s">
        <v>53</v>
      </c>
      <c r="AB66" s="12" t="s">
        <v>139</v>
      </c>
      <c r="AC66" s="12" t="s">
        <v>114</v>
      </c>
      <c r="AD66" s="12">
        <v>3</v>
      </c>
      <c r="AE66" s="14" t="s">
        <v>146</v>
      </c>
      <c r="AF66" s="15">
        <v>100</v>
      </c>
      <c r="AG66" s="16">
        <v>83.333333333333343</v>
      </c>
      <c r="AH66" s="14" t="s">
        <v>146</v>
      </c>
      <c r="AI66" s="14">
        <v>105</v>
      </c>
      <c r="AJ66" s="14">
        <v>0</v>
      </c>
      <c r="AK66" s="14" t="s">
        <v>146</v>
      </c>
      <c r="AL66" s="14">
        <v>100</v>
      </c>
      <c r="AM66" s="14">
        <v>100</v>
      </c>
      <c r="AN66" s="19" t="s">
        <v>146</v>
      </c>
      <c r="AO66" s="19">
        <v>83.87</v>
      </c>
      <c r="AP66" s="12">
        <v>3</v>
      </c>
      <c r="AQ66" s="12" t="s">
        <v>16</v>
      </c>
      <c r="AR66" s="12" t="s">
        <v>45</v>
      </c>
      <c r="AS66" s="12"/>
    </row>
    <row r="67" spans="1:45" s="6" customFormat="1" ht="15" x14ac:dyDescent="0.25">
      <c r="A67" s="38">
        <v>10775577</v>
      </c>
      <c r="B67" s="11">
        <v>66</v>
      </c>
      <c r="C67" s="11" t="s">
        <v>19</v>
      </c>
      <c r="D67" s="11" t="s">
        <v>28</v>
      </c>
      <c r="E67" s="11">
        <v>0</v>
      </c>
      <c r="F67" s="11" t="s">
        <v>260</v>
      </c>
      <c r="G67" s="11" t="s">
        <v>6</v>
      </c>
      <c r="H67" s="11" t="s">
        <v>11</v>
      </c>
      <c r="I67" s="11" t="s">
        <v>46</v>
      </c>
      <c r="J67" s="12">
        <v>3</v>
      </c>
      <c r="K67" s="11" t="s">
        <v>83</v>
      </c>
      <c r="L67" s="11" t="s">
        <v>25</v>
      </c>
      <c r="M67" s="11" t="s">
        <v>98</v>
      </c>
      <c r="N67" s="12" t="s">
        <v>92</v>
      </c>
      <c r="O67" s="12" t="str">
        <f>IFERROR(VLOOKUP(N67,Library!N:O,2,FALSE)," ")</f>
        <v>Hierarquical</v>
      </c>
      <c r="P67" s="12" t="str">
        <f>VLOOKUP(N67,Library!$N:$S,3,FALSE)</f>
        <v>JAPAC</v>
      </c>
      <c r="Q67" s="12" t="str">
        <f>VLOOKUP(N67,Library!$N:$S,5,FALSE)</f>
        <v>SBU</v>
      </c>
      <c r="R67" s="12" t="str">
        <f>VLOOKUP(N67,Library!$N:$S,6,FALSE)</f>
        <v>Positive</v>
      </c>
      <c r="S67" s="12" t="s">
        <v>85</v>
      </c>
      <c r="T67" s="12" t="str">
        <f>VLOOKUP(S67,Library!$N:$S,2,FALSE)</f>
        <v>Egalitarian</v>
      </c>
      <c r="U67" s="12" t="str">
        <f>VLOOKUP(S67,Library!$N:$S,3,FALSE)</f>
        <v>United States</v>
      </c>
      <c r="V67" s="12" t="str">
        <f>VLOOKUP(S67,Library!$N:$S,5,FALSE)</f>
        <v>United States</v>
      </c>
      <c r="W67" s="12" t="str">
        <f>VLOOKUP(S67,Library!$N:$S,6,FALSE)</f>
        <v>Positive</v>
      </c>
      <c r="X67" s="12" t="s">
        <v>83</v>
      </c>
      <c r="Y67" s="12">
        <v>39</v>
      </c>
      <c r="Z67" s="12" t="s">
        <v>90</v>
      </c>
      <c r="AA67" s="12" t="s">
        <v>94</v>
      </c>
      <c r="AB67" s="12" t="s">
        <v>132</v>
      </c>
      <c r="AC67" s="12" t="s">
        <v>109</v>
      </c>
      <c r="AD67" s="12">
        <v>2</v>
      </c>
      <c r="AE67" s="14" t="s">
        <v>146</v>
      </c>
      <c r="AF67" s="15" t="s">
        <v>146</v>
      </c>
      <c r="AG67" s="16">
        <v>83.333333333333329</v>
      </c>
      <c r="AH67" s="14" t="s">
        <v>146</v>
      </c>
      <c r="AI67" s="14" t="s">
        <v>146</v>
      </c>
      <c r="AJ67" s="14">
        <v>100</v>
      </c>
      <c r="AK67" s="14" t="s">
        <v>146</v>
      </c>
      <c r="AL67" s="14" t="s">
        <v>146</v>
      </c>
      <c r="AM67" s="14">
        <v>0</v>
      </c>
      <c r="AN67" s="19" t="s">
        <v>146</v>
      </c>
      <c r="AO67" s="19" t="s">
        <v>146</v>
      </c>
      <c r="AP67" s="12">
        <v>4</v>
      </c>
      <c r="AQ67" s="12" t="s">
        <v>7</v>
      </c>
      <c r="AR67" s="12" t="s">
        <v>44</v>
      </c>
      <c r="AS67" s="12"/>
    </row>
    <row r="68" spans="1:45" s="6" customFormat="1" ht="15" x14ac:dyDescent="0.25">
      <c r="A68" s="38">
        <v>15005005</v>
      </c>
      <c r="B68" s="11">
        <v>67</v>
      </c>
      <c r="C68" s="11" t="s">
        <v>19</v>
      </c>
      <c r="D68" s="11" t="s">
        <v>28</v>
      </c>
      <c r="E68" s="13">
        <v>0</v>
      </c>
      <c r="F68" s="11" t="s">
        <v>260</v>
      </c>
      <c r="G68" s="11" t="s">
        <v>6</v>
      </c>
      <c r="H68" s="11" t="s">
        <v>106</v>
      </c>
      <c r="I68" s="11" t="s">
        <v>106</v>
      </c>
      <c r="J68" s="12">
        <v>3</v>
      </c>
      <c r="K68" s="11" t="s">
        <v>82</v>
      </c>
      <c r="L68" s="11" t="s">
        <v>25</v>
      </c>
      <c r="M68" s="11" t="s">
        <v>98</v>
      </c>
      <c r="N68" s="12" t="s">
        <v>140</v>
      </c>
      <c r="O68" s="12" t="str">
        <f>IFERROR(VLOOKUP(N68,Library!N:O,2,FALSE)," ")</f>
        <v>Hierarquical</v>
      </c>
      <c r="P68" s="12" t="str">
        <f>VLOOKUP(N68,Library!$N:$S,3,FALSE)</f>
        <v>JAPAC</v>
      </c>
      <c r="Q68" s="12" t="str">
        <f>VLOOKUP(N68,Library!$N:$S,5,FALSE)</f>
        <v>LBU</v>
      </c>
      <c r="R68" s="12" t="str">
        <f>VLOOKUP(N68,Library!$N:$S,6,FALSE)</f>
        <v>Neutral</v>
      </c>
      <c r="S68" s="12" t="s">
        <v>85</v>
      </c>
      <c r="T68" s="12" t="str">
        <f>VLOOKUP(S68,Library!$N:$S,2,FALSE)</f>
        <v>Egalitarian</v>
      </c>
      <c r="U68" s="12" t="str">
        <f>VLOOKUP(S68,Library!$N:$S,3,FALSE)</f>
        <v>United States</v>
      </c>
      <c r="V68" s="12" t="str">
        <f>VLOOKUP(S68,Library!$N:$S,5,FALSE)</f>
        <v>United States</v>
      </c>
      <c r="W68" s="12" t="str">
        <f>VLOOKUP(S68,Library!$N:$S,6,FALSE)</f>
        <v>Positive</v>
      </c>
      <c r="X68" s="12" t="s">
        <v>83</v>
      </c>
      <c r="Y68" s="12">
        <v>31</v>
      </c>
      <c r="Z68" s="12" t="s">
        <v>54</v>
      </c>
      <c r="AA68" s="12" t="s">
        <v>53</v>
      </c>
      <c r="AB68" s="12" t="s">
        <v>106</v>
      </c>
      <c r="AC68" s="12" t="s">
        <v>135</v>
      </c>
      <c r="AD68" s="12">
        <v>2</v>
      </c>
      <c r="AE68" s="14" t="s">
        <v>146</v>
      </c>
      <c r="AF68" s="15">
        <v>100</v>
      </c>
      <c r="AG68" s="16">
        <v>100</v>
      </c>
      <c r="AH68" s="14" t="s">
        <v>146</v>
      </c>
      <c r="AI68" s="14">
        <v>100</v>
      </c>
      <c r="AJ68" s="14">
        <v>110</v>
      </c>
      <c r="AK68" s="14" t="s">
        <v>146</v>
      </c>
      <c r="AL68" s="14">
        <v>0</v>
      </c>
      <c r="AM68" s="14">
        <v>0</v>
      </c>
      <c r="AN68" s="19" t="s">
        <v>146</v>
      </c>
      <c r="AO68" s="19">
        <v>83.51</v>
      </c>
      <c r="AP68" s="12">
        <v>3</v>
      </c>
      <c r="AQ68" s="12" t="s">
        <v>7</v>
      </c>
      <c r="AR68" s="12" t="s">
        <v>44</v>
      </c>
      <c r="AS68" s="12"/>
    </row>
    <row r="69" spans="1:45" s="6" customFormat="1" ht="15" x14ac:dyDescent="0.25">
      <c r="A69" s="38">
        <v>15018878</v>
      </c>
      <c r="B69" s="11">
        <v>68</v>
      </c>
      <c r="C69" s="11" t="s">
        <v>22</v>
      </c>
      <c r="D69" s="11" t="s">
        <v>28</v>
      </c>
      <c r="E69" s="11">
        <v>0</v>
      </c>
      <c r="F69" s="11" t="s">
        <v>260</v>
      </c>
      <c r="G69" s="11" t="s">
        <v>6</v>
      </c>
      <c r="H69" s="11" t="s">
        <v>106</v>
      </c>
      <c r="I69" s="11" t="s">
        <v>106</v>
      </c>
      <c r="J69" s="12">
        <v>3</v>
      </c>
      <c r="K69" s="11" t="s">
        <v>82</v>
      </c>
      <c r="L69" s="11" t="s">
        <v>25</v>
      </c>
      <c r="M69" s="11" t="s">
        <v>98</v>
      </c>
      <c r="N69" s="12" t="s">
        <v>92</v>
      </c>
      <c r="O69" s="12" t="str">
        <f>IFERROR(VLOOKUP(N69,Library!N:O,2,FALSE)," ")</f>
        <v>Hierarquical</v>
      </c>
      <c r="P69" s="12" t="str">
        <f>VLOOKUP(N69,Library!$N:$S,3,FALSE)</f>
        <v>JAPAC</v>
      </c>
      <c r="Q69" s="12" t="str">
        <f>VLOOKUP(N69,Library!$N:$S,5,FALSE)</f>
        <v>SBU</v>
      </c>
      <c r="R69" s="12" t="str">
        <f>VLOOKUP(N69,Library!$N:$S,6,FALSE)</f>
        <v>Positive</v>
      </c>
      <c r="S69" s="12" t="s">
        <v>85</v>
      </c>
      <c r="T69" s="12" t="str">
        <f>VLOOKUP(S69,Library!$N:$S,2,FALSE)</f>
        <v>Egalitarian</v>
      </c>
      <c r="U69" s="12" t="str">
        <f>VLOOKUP(S69,Library!$N:$S,3,FALSE)</f>
        <v>United States</v>
      </c>
      <c r="V69" s="12" t="str">
        <f>VLOOKUP(S69,Library!$N:$S,5,FALSE)</f>
        <v>United States</v>
      </c>
      <c r="W69" s="12" t="str">
        <f>VLOOKUP(S69,Library!$N:$S,6,FALSE)</f>
        <v>Positive</v>
      </c>
      <c r="X69" s="12" t="s">
        <v>82</v>
      </c>
      <c r="Y69" s="12">
        <v>33</v>
      </c>
      <c r="Z69" s="12" t="s">
        <v>54</v>
      </c>
      <c r="AA69" s="12" t="s">
        <v>94</v>
      </c>
      <c r="AB69" s="12" t="s">
        <v>106</v>
      </c>
      <c r="AC69" s="12" t="s">
        <v>112</v>
      </c>
      <c r="AD69" s="12">
        <v>1</v>
      </c>
      <c r="AE69" s="14" t="s">
        <v>146</v>
      </c>
      <c r="AF69" s="15">
        <v>0</v>
      </c>
      <c r="AG69" s="16">
        <v>66.666666666666671</v>
      </c>
      <c r="AH69" s="14" t="s">
        <v>146</v>
      </c>
      <c r="AI69" s="14">
        <v>90</v>
      </c>
      <c r="AJ69" s="14">
        <v>75</v>
      </c>
      <c r="AK69" s="14" t="s">
        <v>146</v>
      </c>
      <c r="AL69" s="14">
        <v>0</v>
      </c>
      <c r="AM69" s="14">
        <v>0</v>
      </c>
      <c r="AN69" s="19" t="s">
        <v>146</v>
      </c>
      <c r="AO69" s="19">
        <v>116.77</v>
      </c>
      <c r="AP69" s="12">
        <v>3</v>
      </c>
      <c r="AQ69" s="12" t="s">
        <v>16</v>
      </c>
      <c r="AR69" s="12" t="s">
        <v>45</v>
      </c>
      <c r="AS69" s="12"/>
    </row>
    <row r="70" spans="1:45" s="6" customFormat="1" ht="15" x14ac:dyDescent="0.25">
      <c r="A70" s="38">
        <v>10142126</v>
      </c>
      <c r="B70" s="11">
        <v>69</v>
      </c>
      <c r="C70" s="11" t="s">
        <v>17</v>
      </c>
      <c r="D70" s="11" t="s">
        <v>30</v>
      </c>
      <c r="E70" s="11">
        <v>1</v>
      </c>
      <c r="F70" s="11" t="s">
        <v>259</v>
      </c>
      <c r="G70" s="11" t="s">
        <v>9</v>
      </c>
      <c r="H70" s="11" t="s">
        <v>7</v>
      </c>
      <c r="I70" s="11" t="s">
        <v>44</v>
      </c>
      <c r="J70" s="12">
        <v>3</v>
      </c>
      <c r="K70" s="11" t="s">
        <v>82</v>
      </c>
      <c r="L70" s="11" t="s">
        <v>8</v>
      </c>
      <c r="M70" s="11" t="s">
        <v>78</v>
      </c>
      <c r="N70" s="12" t="s">
        <v>245</v>
      </c>
      <c r="O70" s="12" t="str">
        <f>IFERROR(VLOOKUP(N70,Library!N:O,2,FALSE)," ")</f>
        <v>Top-Down</v>
      </c>
      <c r="P70" s="12" t="str">
        <f>VLOOKUP(N70,Library!$N:$S,3,FALSE)</f>
        <v>WEC</v>
      </c>
      <c r="Q70" s="12" t="str">
        <f>VLOOKUP(N70,Library!$N:$S,5,FALSE)</f>
        <v>LBU</v>
      </c>
      <c r="R70" s="12" t="str">
        <f>VLOOKUP(N70,Library!$N:$S,6,FALSE)</f>
        <v>Positive</v>
      </c>
      <c r="S70" s="12" t="s">
        <v>92</v>
      </c>
      <c r="T70" s="12" t="str">
        <f>VLOOKUP(S70,Library!$N:$S,2,FALSE)</f>
        <v>Hierarquical</v>
      </c>
      <c r="U70" s="12" t="str">
        <f>VLOOKUP(S70,Library!$N:$S,3,FALSE)</f>
        <v>JAPAC</v>
      </c>
      <c r="V70" s="12" t="str">
        <f>VLOOKUP(S70,Library!$N:$S,5,FALSE)</f>
        <v>SBU</v>
      </c>
      <c r="W70" s="12" t="str">
        <f>VLOOKUP(S70,Library!$N:$S,6,FALSE)</f>
        <v>Positive</v>
      </c>
      <c r="X70" s="12" t="s">
        <v>83</v>
      </c>
      <c r="Y70" s="12">
        <v>57</v>
      </c>
      <c r="Z70" s="12" t="s">
        <v>90</v>
      </c>
      <c r="AA70" s="12" t="s">
        <v>94</v>
      </c>
      <c r="AB70" s="12" t="s">
        <v>106</v>
      </c>
      <c r="AC70" s="12" t="s">
        <v>101</v>
      </c>
      <c r="AD70" s="12">
        <v>22</v>
      </c>
      <c r="AE70" s="14" t="s">
        <v>146</v>
      </c>
      <c r="AF70" s="15">
        <v>33.333333333333329</v>
      </c>
      <c r="AG70" s="16">
        <v>100</v>
      </c>
      <c r="AH70" s="14" t="s">
        <v>146</v>
      </c>
      <c r="AI70" s="14">
        <v>95</v>
      </c>
      <c r="AJ70" s="14">
        <v>100</v>
      </c>
      <c r="AK70" s="14" t="s">
        <v>146</v>
      </c>
      <c r="AL70" s="14">
        <v>100</v>
      </c>
      <c r="AM70" s="14">
        <v>95</v>
      </c>
      <c r="AN70" s="19" t="s">
        <v>146</v>
      </c>
      <c r="AO70" s="19">
        <v>110.34</v>
      </c>
      <c r="AP70" s="12">
        <v>4</v>
      </c>
      <c r="AQ70" s="12" t="s">
        <v>16</v>
      </c>
      <c r="AR70" s="12" t="s">
        <v>45</v>
      </c>
      <c r="AS70" s="12"/>
    </row>
    <row r="71" spans="1:45" s="6" customFormat="1" ht="15" x14ac:dyDescent="0.25">
      <c r="A71" s="38">
        <v>10144019</v>
      </c>
      <c r="B71" s="11">
        <v>70</v>
      </c>
      <c r="C71" s="11" t="s">
        <v>13</v>
      </c>
      <c r="D71" s="11" t="s">
        <v>30</v>
      </c>
      <c r="E71" s="13">
        <v>1</v>
      </c>
      <c r="F71" s="11" t="s">
        <v>259</v>
      </c>
      <c r="G71" s="11" t="s">
        <v>9</v>
      </c>
      <c r="H71" s="11" t="s">
        <v>16</v>
      </c>
      <c r="I71" s="11" t="s">
        <v>45</v>
      </c>
      <c r="J71" s="12">
        <v>3</v>
      </c>
      <c r="K71" s="11" t="s">
        <v>83</v>
      </c>
      <c r="L71" s="11" t="s">
        <v>8</v>
      </c>
      <c r="M71" s="11" t="s">
        <v>78</v>
      </c>
      <c r="N71" s="12" t="s">
        <v>138</v>
      </c>
      <c r="O71" s="12" t="str">
        <f>IFERROR(VLOOKUP(N71,Library!N:O,2,FALSE)," ")</f>
        <v>Hierarquical</v>
      </c>
      <c r="P71" s="12" t="str">
        <f>VLOOKUP(N71,Library!$N:$S,3,FALSE)</f>
        <v>LATAM</v>
      </c>
      <c r="Q71" s="12" t="str">
        <f>VLOOKUP(N71,Library!$N:$S,5,FALSE)</f>
        <v>SBU</v>
      </c>
      <c r="R71" s="12" t="str">
        <f>VLOOKUP(N71,Library!$N:$S,6,FALSE)</f>
        <v>Negative</v>
      </c>
      <c r="S71" s="12" t="s">
        <v>134</v>
      </c>
      <c r="T71" s="12" t="str">
        <f>VLOOKUP(S71,Library!$N:$S,2,FALSE)</f>
        <v>Hierarquical</v>
      </c>
      <c r="U71" s="12" t="str">
        <f>VLOOKUP(S71,Library!$N:$S,3,FALSE)</f>
        <v>LATAM</v>
      </c>
      <c r="V71" s="12" t="str">
        <f>VLOOKUP(S71,Library!$N:$S,5,FALSE)</f>
        <v>LBU</v>
      </c>
      <c r="W71" s="12" t="str">
        <f>VLOOKUP(S71,Library!$N:$S,6,FALSE)</f>
        <v>Neutral</v>
      </c>
      <c r="X71" s="12" t="s">
        <v>83</v>
      </c>
      <c r="Y71" s="12">
        <v>47</v>
      </c>
      <c r="Z71" s="12" t="s">
        <v>90</v>
      </c>
      <c r="AA71" s="12" t="s">
        <v>106</v>
      </c>
      <c r="AB71" s="12" t="s">
        <v>106</v>
      </c>
      <c r="AC71" s="12" t="s">
        <v>56</v>
      </c>
      <c r="AD71" s="12">
        <v>22</v>
      </c>
      <c r="AE71" s="14">
        <v>0</v>
      </c>
      <c r="AF71" s="15">
        <v>170.00000000000003</v>
      </c>
      <c r="AG71" s="16">
        <v>50</v>
      </c>
      <c r="AH71" s="14">
        <v>50</v>
      </c>
      <c r="AI71" s="14">
        <v>110</v>
      </c>
      <c r="AJ71" s="14">
        <v>100</v>
      </c>
      <c r="AK71" s="14">
        <v>0</v>
      </c>
      <c r="AL71" s="14">
        <v>110</v>
      </c>
      <c r="AM71" s="14">
        <v>100</v>
      </c>
      <c r="AN71" s="19">
        <v>166.04</v>
      </c>
      <c r="AO71" s="19">
        <v>152.34</v>
      </c>
      <c r="AP71" s="12">
        <v>3</v>
      </c>
      <c r="AQ71" s="12" t="s">
        <v>7</v>
      </c>
      <c r="AR71" s="12" t="s">
        <v>44</v>
      </c>
      <c r="AS71" s="12"/>
    </row>
    <row r="72" spans="1:45" s="6" customFormat="1" ht="15" x14ac:dyDescent="0.25">
      <c r="A72" s="38">
        <v>10145497</v>
      </c>
      <c r="B72" s="11">
        <v>71</v>
      </c>
      <c r="C72" s="11" t="s">
        <v>13</v>
      </c>
      <c r="D72" s="11" t="s">
        <v>30</v>
      </c>
      <c r="E72" s="11">
        <v>1</v>
      </c>
      <c r="F72" s="11" t="s">
        <v>259</v>
      </c>
      <c r="G72" s="11" t="s">
        <v>9</v>
      </c>
      <c r="H72" s="11" t="s">
        <v>7</v>
      </c>
      <c r="I72" s="11" t="s">
        <v>44</v>
      </c>
      <c r="J72" s="12">
        <v>3</v>
      </c>
      <c r="K72" s="11" t="s">
        <v>82</v>
      </c>
      <c r="L72" s="11" t="s">
        <v>18</v>
      </c>
      <c r="M72" s="11" t="s">
        <v>97</v>
      </c>
      <c r="N72" s="12" t="s">
        <v>141</v>
      </c>
      <c r="O72" s="12" t="str">
        <f>IFERROR(VLOOKUP(N72,Library!N:O,2,FALSE)," ")</f>
        <v>Top-Down</v>
      </c>
      <c r="P72" s="12" t="str">
        <f>VLOOKUP(N72,Library!$N:$S,3,FALSE)</f>
        <v>LATAM</v>
      </c>
      <c r="Q72" s="12" t="str">
        <f>VLOOKUP(N72,Library!$N:$S,5,FALSE)</f>
        <v>LBU</v>
      </c>
      <c r="R72" s="12" t="str">
        <f>VLOOKUP(N72,Library!$N:$S,6,FALSE)</f>
        <v>Neutral</v>
      </c>
      <c r="S72" s="12" t="s">
        <v>85</v>
      </c>
      <c r="T72" s="12" t="str">
        <f>VLOOKUP(S72,Library!$N:$S,2,FALSE)</f>
        <v>Egalitarian</v>
      </c>
      <c r="U72" s="12" t="str">
        <f>VLOOKUP(S72,Library!$N:$S,3,FALSE)</f>
        <v>United States</v>
      </c>
      <c r="V72" s="12" t="str">
        <f>VLOOKUP(S72,Library!$N:$S,5,FALSE)</f>
        <v>United States</v>
      </c>
      <c r="W72" s="12" t="str">
        <f>VLOOKUP(S72,Library!$N:$S,6,FALSE)</f>
        <v>Positive</v>
      </c>
      <c r="X72" s="12" t="s">
        <v>82</v>
      </c>
      <c r="Y72" s="12">
        <v>38</v>
      </c>
      <c r="Z72" s="12" t="s">
        <v>54</v>
      </c>
      <c r="AA72" s="12" t="s">
        <v>53</v>
      </c>
      <c r="AB72" s="12" t="s">
        <v>106</v>
      </c>
      <c r="AC72" s="12" t="s">
        <v>86</v>
      </c>
      <c r="AD72" s="12">
        <v>14</v>
      </c>
      <c r="AE72" s="14" t="s">
        <v>146</v>
      </c>
      <c r="AF72" s="15">
        <v>83.333333333333343</v>
      </c>
      <c r="AG72" s="16">
        <v>83.333333333333343</v>
      </c>
      <c r="AH72" s="14" t="s">
        <v>146</v>
      </c>
      <c r="AI72" s="14">
        <v>90</v>
      </c>
      <c r="AJ72" s="14">
        <v>95</v>
      </c>
      <c r="AK72" s="14" t="s">
        <v>146</v>
      </c>
      <c r="AL72" s="14">
        <v>90</v>
      </c>
      <c r="AM72" s="14">
        <v>95</v>
      </c>
      <c r="AN72" s="19" t="s">
        <v>146</v>
      </c>
      <c r="AO72" s="19">
        <v>107.82</v>
      </c>
      <c r="AP72" s="12">
        <v>3</v>
      </c>
      <c r="AQ72" s="12" t="s">
        <v>7</v>
      </c>
      <c r="AR72" s="12" t="s">
        <v>45</v>
      </c>
      <c r="AS72" s="12"/>
    </row>
    <row r="73" spans="1:45" s="6" customFormat="1" ht="15" x14ac:dyDescent="0.25">
      <c r="A73" s="38">
        <v>10369241</v>
      </c>
      <c r="B73" s="11">
        <v>72</v>
      </c>
      <c r="C73" s="11" t="s">
        <v>10</v>
      </c>
      <c r="D73" s="11" t="s">
        <v>30</v>
      </c>
      <c r="E73" s="13">
        <v>1</v>
      </c>
      <c r="F73" s="11" t="s">
        <v>259</v>
      </c>
      <c r="G73" s="11" t="s">
        <v>9</v>
      </c>
      <c r="H73" s="11" t="s">
        <v>24</v>
      </c>
      <c r="I73" s="11" t="s">
        <v>47</v>
      </c>
      <c r="J73" s="12">
        <v>3</v>
      </c>
      <c r="K73" s="11" t="s">
        <v>83</v>
      </c>
      <c r="L73" s="11" t="s">
        <v>8</v>
      </c>
      <c r="M73" s="11" t="s">
        <v>78</v>
      </c>
      <c r="N73" s="12" t="s">
        <v>105</v>
      </c>
      <c r="O73" s="12" t="str">
        <f>IFERROR(VLOOKUP(N73,Library!N:O,2,FALSE)," ")</f>
        <v>Consensual</v>
      </c>
      <c r="P73" s="12" t="str">
        <f>VLOOKUP(N73,Library!$N:$S,3,FALSE)</f>
        <v>WEC</v>
      </c>
      <c r="Q73" s="12" t="str">
        <f>VLOOKUP(N73,Library!$N:$S,5,FALSE)</f>
        <v>LBU</v>
      </c>
      <c r="R73" s="12" t="str">
        <f>VLOOKUP(N73,Library!$N:$S,6,FALSE)</f>
        <v>Neutral</v>
      </c>
      <c r="S73" s="12" t="s">
        <v>104</v>
      </c>
      <c r="T73" s="12" t="str">
        <f>VLOOKUP(S73,Library!$N:$S,2,FALSE)</f>
        <v>Hierarquical</v>
      </c>
      <c r="U73" s="12" t="str">
        <f>VLOOKUP(S73,Library!$N:$S,3,FALSE)</f>
        <v>WEC</v>
      </c>
      <c r="V73" s="12" t="str">
        <f>VLOOKUP(S73,Library!$N:$S,5,FALSE)</f>
        <v>LBU</v>
      </c>
      <c r="W73" s="12" t="str">
        <f>VLOOKUP(S73,Library!$N:$S,6,FALSE)</f>
        <v>Neutral</v>
      </c>
      <c r="X73" s="12" t="s">
        <v>83</v>
      </c>
      <c r="Y73" s="12">
        <v>52</v>
      </c>
      <c r="Z73" s="12" t="s">
        <v>90</v>
      </c>
      <c r="AA73" s="12" t="s">
        <v>106</v>
      </c>
      <c r="AB73" s="12" t="s">
        <v>106</v>
      </c>
      <c r="AC73" s="12" t="s">
        <v>128</v>
      </c>
      <c r="AD73" s="12">
        <v>9</v>
      </c>
      <c r="AE73" s="14" t="s">
        <v>146</v>
      </c>
      <c r="AF73" s="15">
        <v>0</v>
      </c>
      <c r="AG73" s="16">
        <v>72.72727272727272</v>
      </c>
      <c r="AH73" s="14" t="s">
        <v>146</v>
      </c>
      <c r="AI73" s="14">
        <v>90</v>
      </c>
      <c r="AJ73" s="14">
        <v>90</v>
      </c>
      <c r="AK73" s="14" t="s">
        <v>146</v>
      </c>
      <c r="AL73" s="14">
        <v>0</v>
      </c>
      <c r="AM73" s="14">
        <v>85</v>
      </c>
      <c r="AN73" s="19" t="s">
        <v>146</v>
      </c>
      <c r="AO73" s="19">
        <v>123.8</v>
      </c>
      <c r="AP73" s="12">
        <v>4</v>
      </c>
      <c r="AQ73" s="12" t="s">
        <v>21</v>
      </c>
      <c r="AR73" s="12" t="s">
        <v>43</v>
      </c>
      <c r="AS73" s="12"/>
    </row>
    <row r="74" spans="1:45" s="6" customFormat="1" ht="15" x14ac:dyDescent="0.25">
      <c r="A74" s="38">
        <v>10573998</v>
      </c>
      <c r="B74" s="11">
        <v>73</v>
      </c>
      <c r="C74" s="11" t="s">
        <v>13</v>
      </c>
      <c r="D74" s="11" t="s">
        <v>30</v>
      </c>
      <c r="E74" s="11">
        <v>1</v>
      </c>
      <c r="F74" s="11" t="s">
        <v>259</v>
      </c>
      <c r="G74" s="11" t="s">
        <v>9</v>
      </c>
      <c r="H74" s="11" t="s">
        <v>7</v>
      </c>
      <c r="I74" s="11" t="s">
        <v>44</v>
      </c>
      <c r="J74" s="12">
        <v>3</v>
      </c>
      <c r="K74" s="11" t="s">
        <v>82</v>
      </c>
      <c r="L74" s="11" t="s">
        <v>8</v>
      </c>
      <c r="M74" s="11" t="s">
        <v>78</v>
      </c>
      <c r="N74" s="12" t="s">
        <v>126</v>
      </c>
      <c r="O74" s="12" t="str">
        <f>IFERROR(VLOOKUP(N74,Library!N:O,2,FALSE)," ")</f>
        <v>Top-Down</v>
      </c>
      <c r="P74" s="12" t="str">
        <f>VLOOKUP(N74,Library!$N:$S,3,FALSE)</f>
        <v>LATAM</v>
      </c>
      <c r="Q74" s="12" t="str">
        <f>VLOOKUP(N74,Library!$N:$S,5,FALSE)</f>
        <v>MBU</v>
      </c>
      <c r="R74" s="12" t="str">
        <f>VLOOKUP(N74,Library!$N:$S,6,FALSE)</f>
        <v>Positive</v>
      </c>
      <c r="S74" s="12" t="s">
        <v>85</v>
      </c>
      <c r="T74" s="12" t="str">
        <f>VLOOKUP(S74,Library!$N:$S,2,FALSE)</f>
        <v>Egalitarian</v>
      </c>
      <c r="U74" s="12" t="str">
        <f>VLOOKUP(S74,Library!$N:$S,3,FALSE)</f>
        <v>United States</v>
      </c>
      <c r="V74" s="12" t="str">
        <f>VLOOKUP(S74,Library!$N:$S,5,FALSE)</f>
        <v>United States</v>
      </c>
      <c r="W74" s="12" t="str">
        <f>VLOOKUP(S74,Library!$N:$S,6,FALSE)</f>
        <v>Positive</v>
      </c>
      <c r="X74" s="12" t="s">
        <v>83</v>
      </c>
      <c r="Y74" s="12">
        <v>52</v>
      </c>
      <c r="Z74" s="12" t="s">
        <v>54</v>
      </c>
      <c r="AA74" s="12" t="s">
        <v>53</v>
      </c>
      <c r="AB74" s="12" t="s">
        <v>106</v>
      </c>
      <c r="AC74" s="12" t="s">
        <v>135</v>
      </c>
      <c r="AD74" s="12">
        <v>7</v>
      </c>
      <c r="AE74" s="14" t="s">
        <v>146</v>
      </c>
      <c r="AF74" s="15">
        <v>100</v>
      </c>
      <c r="AG74" s="16">
        <v>100</v>
      </c>
      <c r="AH74" s="14" t="s">
        <v>146</v>
      </c>
      <c r="AI74" s="14">
        <v>100</v>
      </c>
      <c r="AJ74" s="14">
        <v>100</v>
      </c>
      <c r="AK74" s="14" t="s">
        <v>146</v>
      </c>
      <c r="AL74" s="14">
        <v>90</v>
      </c>
      <c r="AM74" s="14">
        <v>100</v>
      </c>
      <c r="AN74" s="19" t="s">
        <v>146</v>
      </c>
      <c r="AO74" s="19">
        <v>133.04</v>
      </c>
      <c r="AP74" s="12">
        <v>3</v>
      </c>
      <c r="AQ74" s="12" t="s">
        <v>16</v>
      </c>
      <c r="AR74" s="12" t="s">
        <v>45</v>
      </c>
      <c r="AS74" s="12"/>
    </row>
    <row r="75" spans="1:45" s="6" customFormat="1" ht="15" x14ac:dyDescent="0.25">
      <c r="A75" s="38">
        <v>10674325</v>
      </c>
      <c r="B75" s="11">
        <v>74</v>
      </c>
      <c r="C75" s="11" t="s">
        <v>13</v>
      </c>
      <c r="D75" s="11" t="s">
        <v>30</v>
      </c>
      <c r="E75" s="13">
        <v>1</v>
      </c>
      <c r="F75" s="11" t="s">
        <v>259</v>
      </c>
      <c r="G75" s="11" t="s">
        <v>9</v>
      </c>
      <c r="H75" s="11" t="s">
        <v>24</v>
      </c>
      <c r="I75" s="11" t="s">
        <v>47</v>
      </c>
      <c r="J75" s="12">
        <v>2</v>
      </c>
      <c r="K75" s="11" t="s">
        <v>83</v>
      </c>
      <c r="L75" s="11" t="s">
        <v>8</v>
      </c>
      <c r="M75" s="11" t="s">
        <v>78</v>
      </c>
      <c r="N75" s="12" t="s">
        <v>93</v>
      </c>
      <c r="O75" s="12" t="str">
        <f>IFERROR(VLOOKUP(N75,Library!N:O,2,FALSE)," ")</f>
        <v>Egalitarian</v>
      </c>
      <c r="P75" s="12" t="str">
        <f>VLOOKUP(N75,Library!$N:$S,3,FALSE)</f>
        <v>JAPAC</v>
      </c>
      <c r="Q75" s="12" t="str">
        <f>VLOOKUP(N75,Library!$N:$S,5,FALSE)</f>
        <v>LBU</v>
      </c>
      <c r="R75" s="12" t="str">
        <f>VLOOKUP(N75,Library!$N:$S,6,FALSE)</f>
        <v>Neutral</v>
      </c>
      <c r="S75" s="12" t="s">
        <v>142</v>
      </c>
      <c r="T75" s="12" t="str">
        <f>VLOOKUP(S75,Library!$N:$S,2,FALSE)</f>
        <v>Top-Down</v>
      </c>
      <c r="U75" s="12" t="str">
        <f>VLOOKUP(S75,Library!$N:$S,3,FALSE)</f>
        <v>LATAM</v>
      </c>
      <c r="V75" s="12" t="str">
        <f>VLOOKUP(S75,Library!$N:$S,5,FALSE)</f>
        <v>SBU</v>
      </c>
      <c r="W75" s="12" t="str">
        <f>VLOOKUP(S75,Library!$N:$S,6,FALSE)</f>
        <v>Negative</v>
      </c>
      <c r="X75" s="12" t="s">
        <v>82</v>
      </c>
      <c r="Y75" s="12">
        <v>43</v>
      </c>
      <c r="Z75" s="12" t="s">
        <v>54</v>
      </c>
      <c r="AA75" s="12" t="s">
        <v>94</v>
      </c>
      <c r="AB75" s="12" t="s">
        <v>106</v>
      </c>
      <c r="AC75" s="12" t="s">
        <v>56</v>
      </c>
      <c r="AD75" s="12">
        <v>4</v>
      </c>
      <c r="AE75" s="14" t="s">
        <v>146</v>
      </c>
      <c r="AF75" s="15" t="s">
        <v>146</v>
      </c>
      <c r="AG75" s="16">
        <v>71.428571428571416</v>
      </c>
      <c r="AH75" s="14" t="s">
        <v>146</v>
      </c>
      <c r="AI75" s="14" t="s">
        <v>146</v>
      </c>
      <c r="AJ75" s="14">
        <v>90</v>
      </c>
      <c r="AK75" s="14" t="s">
        <v>146</v>
      </c>
      <c r="AL75" s="14" t="s">
        <v>146</v>
      </c>
      <c r="AM75" s="14">
        <v>75</v>
      </c>
      <c r="AN75" s="19" t="s">
        <v>146</v>
      </c>
      <c r="AO75" s="19" t="s">
        <v>146</v>
      </c>
      <c r="AP75" s="12">
        <v>4</v>
      </c>
      <c r="AQ75" s="12" t="s">
        <v>16</v>
      </c>
      <c r="AR75" s="12" t="s">
        <v>45</v>
      </c>
      <c r="AS75" s="12"/>
    </row>
    <row r="76" spans="1:45" s="6" customFormat="1" ht="15" x14ac:dyDescent="0.25">
      <c r="A76" s="38">
        <v>10771478</v>
      </c>
      <c r="B76" s="11">
        <v>75</v>
      </c>
      <c r="C76" s="11" t="s">
        <v>17</v>
      </c>
      <c r="D76" s="11" t="s">
        <v>30</v>
      </c>
      <c r="E76" s="11">
        <v>1</v>
      </c>
      <c r="F76" s="11" t="s">
        <v>259</v>
      </c>
      <c r="G76" s="11" t="s">
        <v>9</v>
      </c>
      <c r="H76" s="11" t="s">
        <v>7</v>
      </c>
      <c r="I76" s="11" t="s">
        <v>44</v>
      </c>
      <c r="J76" s="12">
        <v>3</v>
      </c>
      <c r="K76" s="11" t="s">
        <v>82</v>
      </c>
      <c r="L76" s="11" t="s">
        <v>25</v>
      </c>
      <c r="M76" s="11" t="s">
        <v>98</v>
      </c>
      <c r="N76" s="12" t="s">
        <v>143</v>
      </c>
      <c r="O76" s="12" t="str">
        <f>IFERROR(VLOOKUP(N76,Library!N:O,2,FALSE)," ")</f>
        <v>Consensual</v>
      </c>
      <c r="P76" s="12" t="str">
        <f>VLOOKUP(N76,Library!$N:$S,3,FALSE)</f>
        <v>JAPAC</v>
      </c>
      <c r="Q76" s="12" t="str">
        <f>VLOOKUP(N76,Library!$N:$S,5,FALSE)</f>
        <v>SBU</v>
      </c>
      <c r="R76" s="12" t="str">
        <f>VLOOKUP(N76,Library!$N:$S,6,FALSE)</f>
        <v>Positive</v>
      </c>
      <c r="S76" s="12" t="s">
        <v>144</v>
      </c>
      <c r="T76" s="12" t="str">
        <f>VLOOKUP(S76,Library!$N:$S,2,FALSE)</f>
        <v>Hierarquical</v>
      </c>
      <c r="U76" s="12" t="str">
        <f>VLOOKUP(S76,Library!$N:$S,3,FALSE)</f>
        <v>JAPAC</v>
      </c>
      <c r="V76" s="12" t="str">
        <f>VLOOKUP(S76,Library!$N:$S,5,FALSE)</f>
        <v>SBU</v>
      </c>
      <c r="W76" s="12" t="str">
        <f>VLOOKUP(S76,Library!$N:$S,6,FALSE)</f>
        <v>Neutral</v>
      </c>
      <c r="X76" s="12" t="s">
        <v>83</v>
      </c>
      <c r="Y76" s="12">
        <v>35</v>
      </c>
      <c r="Z76" s="12" t="s">
        <v>90</v>
      </c>
      <c r="AA76" s="12" t="s">
        <v>106</v>
      </c>
      <c r="AB76" s="12" t="s">
        <v>106</v>
      </c>
      <c r="AC76" s="12" t="s">
        <v>145</v>
      </c>
      <c r="AD76" s="12">
        <v>4</v>
      </c>
      <c r="AE76" s="14">
        <v>100</v>
      </c>
      <c r="AF76" s="15">
        <v>100</v>
      </c>
      <c r="AG76" s="16">
        <v>100</v>
      </c>
      <c r="AH76" s="14">
        <v>100</v>
      </c>
      <c r="AI76" s="14">
        <v>100</v>
      </c>
      <c r="AJ76" s="14">
        <v>100</v>
      </c>
      <c r="AK76" s="14">
        <v>0</v>
      </c>
      <c r="AL76" s="14">
        <v>0</v>
      </c>
      <c r="AM76" s="14">
        <v>0</v>
      </c>
      <c r="AN76" s="19">
        <v>84.8</v>
      </c>
      <c r="AO76" s="19">
        <v>76.709999999999994</v>
      </c>
      <c r="AP76" s="12" t="s">
        <v>89</v>
      </c>
      <c r="AQ76" s="12" t="s">
        <v>7</v>
      </c>
      <c r="AR76" s="12" t="s">
        <v>44</v>
      </c>
      <c r="AS76" s="12"/>
    </row>
    <row r="77" spans="1:45" s="6" customFormat="1" ht="15" x14ac:dyDescent="0.25">
      <c r="A77" s="38">
        <v>10163241</v>
      </c>
      <c r="B77" s="11">
        <v>76</v>
      </c>
      <c r="C77" s="11" t="s">
        <v>23</v>
      </c>
      <c r="D77" s="11" t="s">
        <v>30</v>
      </c>
      <c r="E77" s="11">
        <v>0</v>
      </c>
      <c r="F77" s="11" t="s">
        <v>260</v>
      </c>
      <c r="G77" s="11" t="s">
        <v>6</v>
      </c>
      <c r="H77" s="11" t="s">
        <v>24</v>
      </c>
      <c r="I77" s="11" t="s">
        <v>47</v>
      </c>
      <c r="J77" s="12">
        <v>2</v>
      </c>
      <c r="K77" s="11" t="s">
        <v>83</v>
      </c>
      <c r="L77" s="11" t="s">
        <v>8</v>
      </c>
      <c r="M77" s="11" t="s">
        <v>78</v>
      </c>
      <c r="N77" s="12" t="s">
        <v>81</v>
      </c>
      <c r="O77" s="12" t="str">
        <f>IFERROR(VLOOKUP(N77,Library!N:O,2,FALSE)," ")</f>
        <v>Consensual</v>
      </c>
      <c r="P77" s="12" t="str">
        <f>VLOOKUP(N77,Library!$N:$S,3,FALSE)</f>
        <v>WEC</v>
      </c>
      <c r="Q77" s="12" t="str">
        <f>VLOOKUP(N77,Library!$N:$S,5,FALSE)</f>
        <v>LBU</v>
      </c>
      <c r="R77" s="12" t="str">
        <f>VLOOKUP(N77,Library!$N:$S,6,FALSE)</f>
        <v>Positive</v>
      </c>
      <c r="S77" s="12" t="s">
        <v>85</v>
      </c>
      <c r="T77" s="12" t="str">
        <f>VLOOKUP(S77,Library!$N:$S,2,FALSE)</f>
        <v>Egalitarian</v>
      </c>
      <c r="U77" s="12" t="str">
        <f>VLOOKUP(S77,Library!$N:$S,3,FALSE)</f>
        <v>United States</v>
      </c>
      <c r="V77" s="12" t="str">
        <f>VLOOKUP(S77,Library!$N:$S,5,FALSE)</f>
        <v>United States</v>
      </c>
      <c r="W77" s="12" t="str">
        <f>VLOOKUP(S77,Library!$N:$S,6,FALSE)</f>
        <v>Positive</v>
      </c>
      <c r="X77" s="12" t="s">
        <v>82</v>
      </c>
      <c r="Y77" s="12">
        <v>45</v>
      </c>
      <c r="Z77" s="12" t="s">
        <v>54</v>
      </c>
      <c r="AA77" s="12" t="s">
        <v>106</v>
      </c>
      <c r="AB77" s="12" t="s">
        <v>111</v>
      </c>
      <c r="AC77" s="12" t="s">
        <v>56</v>
      </c>
      <c r="AD77" s="12">
        <v>15</v>
      </c>
      <c r="AE77" s="14" t="s">
        <v>146</v>
      </c>
      <c r="AF77" s="15">
        <v>0</v>
      </c>
      <c r="AG77" s="16">
        <v>50</v>
      </c>
      <c r="AH77" s="14" t="s">
        <v>146</v>
      </c>
      <c r="AI77" s="14">
        <v>35</v>
      </c>
      <c r="AJ77" s="14">
        <v>65</v>
      </c>
      <c r="AK77" s="14" t="s">
        <v>146</v>
      </c>
      <c r="AL77" s="14">
        <v>35</v>
      </c>
      <c r="AM77" s="14">
        <v>50</v>
      </c>
      <c r="AN77" s="19" t="s">
        <v>146</v>
      </c>
      <c r="AO77" s="19">
        <v>97.17</v>
      </c>
      <c r="AP77" s="12">
        <v>3</v>
      </c>
      <c r="AQ77" s="12" t="s">
        <v>7</v>
      </c>
      <c r="AR77" s="12" t="s">
        <v>44</v>
      </c>
      <c r="AS77" s="12"/>
    </row>
    <row r="78" spans="1:45" s="6" customFormat="1" ht="15" x14ac:dyDescent="0.25">
      <c r="A78" s="38">
        <v>10171155</v>
      </c>
      <c r="B78" s="11">
        <v>77</v>
      </c>
      <c r="C78" s="11" t="s">
        <v>22</v>
      </c>
      <c r="D78" s="11" t="s">
        <v>30</v>
      </c>
      <c r="E78" s="13">
        <v>0</v>
      </c>
      <c r="F78" s="11" t="s">
        <v>260</v>
      </c>
      <c r="G78" s="11" t="s">
        <v>6</v>
      </c>
      <c r="H78" s="11" t="s">
        <v>7</v>
      </c>
      <c r="I78" s="11" t="s">
        <v>44</v>
      </c>
      <c r="J78" s="12">
        <v>3</v>
      </c>
      <c r="K78" s="11" t="s">
        <v>82</v>
      </c>
      <c r="L78" s="11" t="s">
        <v>18</v>
      </c>
      <c r="M78" s="11" t="s">
        <v>97</v>
      </c>
      <c r="N78" s="12" t="s">
        <v>85</v>
      </c>
      <c r="O78" s="12" t="str">
        <f>IFERROR(VLOOKUP(N78,Library!N:O,2,FALSE)," ")</f>
        <v>Egalitarian</v>
      </c>
      <c r="P78" s="12" t="str">
        <f>VLOOKUP(N78,Library!$N:$S,3,FALSE)</f>
        <v>United States</v>
      </c>
      <c r="Q78" s="12" t="str">
        <f>VLOOKUP(N78,Library!$N:$S,5,FALSE)</f>
        <v>United States</v>
      </c>
      <c r="R78" s="12" t="str">
        <f>VLOOKUP(N78,Library!$N:$S,6,FALSE)</f>
        <v>Positive</v>
      </c>
      <c r="S78" s="12" t="s">
        <v>104</v>
      </c>
      <c r="T78" s="12" t="str">
        <f>VLOOKUP(S78,Library!$N:$S,2,FALSE)</f>
        <v>Hierarquical</v>
      </c>
      <c r="U78" s="12" t="str">
        <f>VLOOKUP(S78,Library!$N:$S,3,FALSE)</f>
        <v>WEC</v>
      </c>
      <c r="V78" s="12" t="str">
        <f>VLOOKUP(S78,Library!$N:$S,5,FALSE)</f>
        <v>LBU</v>
      </c>
      <c r="W78" s="12" t="str">
        <f>VLOOKUP(S78,Library!$N:$S,6,FALSE)</f>
        <v>Neutral</v>
      </c>
      <c r="X78" s="12" t="s">
        <v>83</v>
      </c>
      <c r="Y78" s="12">
        <v>42</v>
      </c>
      <c r="Z78" s="12" t="s">
        <v>90</v>
      </c>
      <c r="AA78" s="12" t="s">
        <v>53</v>
      </c>
      <c r="AB78" s="12" t="s">
        <v>106</v>
      </c>
      <c r="AC78" s="12" t="s">
        <v>101</v>
      </c>
      <c r="AD78" s="12">
        <v>12</v>
      </c>
      <c r="AE78" s="14">
        <v>95</v>
      </c>
      <c r="AF78" s="15">
        <v>100</v>
      </c>
      <c r="AG78" s="16">
        <v>100</v>
      </c>
      <c r="AH78" s="14">
        <v>95</v>
      </c>
      <c r="AI78" s="14">
        <v>100</v>
      </c>
      <c r="AJ78" s="14">
        <v>0</v>
      </c>
      <c r="AK78" s="14">
        <v>95</v>
      </c>
      <c r="AL78" s="14">
        <v>105</v>
      </c>
      <c r="AM78" s="14">
        <v>100</v>
      </c>
      <c r="AN78" s="19">
        <v>117.91</v>
      </c>
      <c r="AO78" s="19">
        <v>117.27</v>
      </c>
      <c r="AP78" s="12">
        <v>4</v>
      </c>
      <c r="AQ78" s="12" t="s">
        <v>16</v>
      </c>
      <c r="AR78" s="12" t="s">
        <v>45</v>
      </c>
      <c r="AS78" s="12"/>
    </row>
    <row r="79" spans="1:45" s="6" customFormat="1" ht="15" x14ac:dyDescent="0.25">
      <c r="A79" s="38">
        <v>10352518</v>
      </c>
      <c r="B79" s="11">
        <v>78</v>
      </c>
      <c r="C79" s="11" t="s">
        <v>19</v>
      </c>
      <c r="D79" s="11" t="s">
        <v>30</v>
      </c>
      <c r="E79" s="13">
        <v>0</v>
      </c>
      <c r="F79" s="11" t="s">
        <v>260</v>
      </c>
      <c r="G79" s="11" t="s">
        <v>6</v>
      </c>
      <c r="H79" s="11" t="s">
        <v>21</v>
      </c>
      <c r="I79" s="11" t="s">
        <v>43</v>
      </c>
      <c r="J79" s="12">
        <v>3</v>
      </c>
      <c r="K79" s="11" t="s">
        <v>83</v>
      </c>
      <c r="L79" s="11" t="s">
        <v>18</v>
      </c>
      <c r="M79" s="11" t="s">
        <v>97</v>
      </c>
      <c r="N79" s="12" t="s">
        <v>117</v>
      </c>
      <c r="O79" s="12" t="str">
        <f>IFERROR(VLOOKUP(N79,Library!N:O,2,FALSE)," ")</f>
        <v>Top-Down</v>
      </c>
      <c r="P79" s="12" t="str">
        <f>VLOOKUP(N79,Library!$N:$S,3,FALSE)</f>
        <v>WEC</v>
      </c>
      <c r="Q79" s="12" t="str">
        <f>VLOOKUP(N79,Library!$N:$S,5,FALSE)</f>
        <v>LBU</v>
      </c>
      <c r="R79" s="12" t="str">
        <f>VLOOKUP(N79,Library!$N:$S,6,FALSE)</f>
        <v>Negative</v>
      </c>
      <c r="S79" s="12" t="s">
        <v>245</v>
      </c>
      <c r="T79" s="12" t="str">
        <f>VLOOKUP(S79,Library!$N:$S,2,FALSE)</f>
        <v>Top-Down</v>
      </c>
      <c r="U79" s="12" t="str">
        <f>VLOOKUP(S79,Library!$N:$S,3,FALSE)</f>
        <v>WEC</v>
      </c>
      <c r="V79" s="12" t="str">
        <f>VLOOKUP(S79,Library!$N:$S,5,FALSE)</f>
        <v>LBU</v>
      </c>
      <c r="W79" s="12" t="str">
        <f>VLOOKUP(S79,Library!$N:$S,6,FALSE)</f>
        <v>Positive</v>
      </c>
      <c r="X79" s="12" t="s">
        <v>83</v>
      </c>
      <c r="Y79" s="12">
        <v>41</v>
      </c>
      <c r="Z79" s="12" t="s">
        <v>54</v>
      </c>
      <c r="AA79" s="12" t="s">
        <v>53</v>
      </c>
      <c r="AB79" s="12" t="s">
        <v>106</v>
      </c>
      <c r="AC79" s="12" t="s">
        <v>86</v>
      </c>
      <c r="AD79" s="12">
        <v>10</v>
      </c>
      <c r="AE79" s="14" t="s">
        <v>146</v>
      </c>
      <c r="AF79" s="15">
        <v>0</v>
      </c>
      <c r="AG79" s="16">
        <v>100</v>
      </c>
      <c r="AH79" s="14" t="s">
        <v>146</v>
      </c>
      <c r="AI79" s="14">
        <v>90</v>
      </c>
      <c r="AJ79" s="14">
        <v>110</v>
      </c>
      <c r="AK79" s="14" t="s">
        <v>146</v>
      </c>
      <c r="AL79" s="14">
        <v>0</v>
      </c>
      <c r="AM79" s="14">
        <v>100</v>
      </c>
      <c r="AN79" s="19" t="s">
        <v>146</v>
      </c>
      <c r="AO79" s="19">
        <v>103.98</v>
      </c>
      <c r="AP79" s="12">
        <v>4</v>
      </c>
      <c r="AQ79" s="12" t="s">
        <v>7</v>
      </c>
      <c r="AR79" s="12" t="s">
        <v>45</v>
      </c>
      <c r="AS79" s="12"/>
    </row>
    <row r="80" spans="1:45" s="6" customFormat="1" ht="15" x14ac:dyDescent="0.25">
      <c r="A80" s="38">
        <v>10732817</v>
      </c>
      <c r="B80" s="11">
        <v>79</v>
      </c>
      <c r="C80" s="11" t="s">
        <v>31</v>
      </c>
      <c r="D80" s="11" t="s">
        <v>30</v>
      </c>
      <c r="E80" s="13">
        <v>0</v>
      </c>
      <c r="F80" s="11" t="s">
        <v>260</v>
      </c>
      <c r="G80" s="11" t="s">
        <v>6</v>
      </c>
      <c r="H80" s="11" t="s">
        <v>16</v>
      </c>
      <c r="I80" s="11" t="s">
        <v>45</v>
      </c>
      <c r="J80" s="12">
        <v>3</v>
      </c>
      <c r="K80" s="11" t="s">
        <v>82</v>
      </c>
      <c r="L80" s="11" t="s">
        <v>25</v>
      </c>
      <c r="M80" s="11" t="s">
        <v>98</v>
      </c>
      <c r="N80" s="12" t="s">
        <v>117</v>
      </c>
      <c r="O80" s="12" t="str">
        <f>IFERROR(VLOOKUP(N80,Library!N:O,2,FALSE)," ")</f>
        <v>Top-Down</v>
      </c>
      <c r="P80" s="12" t="str">
        <f>VLOOKUP(N80,Library!$N:$S,3,FALSE)</f>
        <v>WEC</v>
      </c>
      <c r="Q80" s="12" t="str">
        <f>VLOOKUP(N80,Library!$N:$S,5,FALSE)</f>
        <v>LBU</v>
      </c>
      <c r="R80" s="12" t="str">
        <f>VLOOKUP(N80,Library!$N:$S,6,FALSE)</f>
        <v>Negative</v>
      </c>
      <c r="S80" s="12" t="s">
        <v>105</v>
      </c>
      <c r="T80" s="12" t="str">
        <f>VLOOKUP(S80,Library!$N:$S,2,FALSE)</f>
        <v>Consensual</v>
      </c>
      <c r="U80" s="12" t="str">
        <f>VLOOKUP(S80,Library!$N:$S,3,FALSE)</f>
        <v>WEC</v>
      </c>
      <c r="V80" s="12" t="str">
        <f>VLOOKUP(S80,Library!$N:$S,5,FALSE)</f>
        <v>LBU</v>
      </c>
      <c r="W80" s="12" t="str">
        <f>VLOOKUP(S80,Library!$N:$S,6,FALSE)</f>
        <v>Neutral</v>
      </c>
      <c r="X80" s="12" t="s">
        <v>83</v>
      </c>
      <c r="Y80" s="12">
        <v>28</v>
      </c>
      <c r="Z80" s="12" t="s">
        <v>54</v>
      </c>
      <c r="AA80" s="12" t="s">
        <v>94</v>
      </c>
      <c r="AB80" s="12" t="s">
        <v>106</v>
      </c>
      <c r="AC80" s="12" t="s">
        <v>112</v>
      </c>
      <c r="AD80" s="12"/>
      <c r="AE80" s="14" t="s">
        <v>146</v>
      </c>
      <c r="AF80" s="15">
        <v>96.15384615384616</v>
      </c>
      <c r="AG80" s="16">
        <v>123.63636363636365</v>
      </c>
      <c r="AH80" s="14" t="s">
        <v>146</v>
      </c>
      <c r="AI80" s="14">
        <v>100</v>
      </c>
      <c r="AJ80" s="14">
        <v>110</v>
      </c>
      <c r="AK80" s="14" t="s">
        <v>146</v>
      </c>
      <c r="AL80" s="14">
        <v>0</v>
      </c>
      <c r="AM80" s="14">
        <v>0</v>
      </c>
      <c r="AN80" s="19" t="s">
        <v>146</v>
      </c>
      <c r="AO80" s="19">
        <v>71.84</v>
      </c>
      <c r="AP80" s="12">
        <v>4</v>
      </c>
      <c r="AQ80" s="12" t="s">
        <v>21</v>
      </c>
      <c r="AR80" s="12" t="s">
        <v>43</v>
      </c>
      <c r="AS80" s="12"/>
    </row>
    <row r="81" spans="1:45" s="6" customFormat="1" ht="15" x14ac:dyDescent="0.25">
      <c r="A81" s="38">
        <v>10754106</v>
      </c>
      <c r="B81" s="11">
        <v>80</v>
      </c>
      <c r="C81" s="11" t="s">
        <v>22</v>
      </c>
      <c r="D81" s="11" t="s">
        <v>30</v>
      </c>
      <c r="E81" s="13">
        <v>0</v>
      </c>
      <c r="F81" s="11" t="s">
        <v>260</v>
      </c>
      <c r="G81" s="11" t="s">
        <v>6</v>
      </c>
      <c r="H81" s="11" t="s">
        <v>7</v>
      </c>
      <c r="I81" s="11" t="s">
        <v>44</v>
      </c>
      <c r="J81" s="12">
        <v>3</v>
      </c>
      <c r="K81" s="11" t="s">
        <v>83</v>
      </c>
      <c r="L81" s="11" t="s">
        <v>18</v>
      </c>
      <c r="M81" s="11" t="s">
        <v>97</v>
      </c>
      <c r="N81" s="12" t="s">
        <v>93</v>
      </c>
      <c r="O81" s="12" t="str">
        <f>IFERROR(VLOOKUP(N81,Library!N:O,2,FALSE)," ")</f>
        <v>Egalitarian</v>
      </c>
      <c r="P81" s="12" t="str">
        <f>VLOOKUP(N81,Library!$N:$S,3,FALSE)</f>
        <v>JAPAC</v>
      </c>
      <c r="Q81" s="12" t="str">
        <f>VLOOKUP(N81,Library!$N:$S,5,FALSE)</f>
        <v>LBU</v>
      </c>
      <c r="R81" s="12" t="str">
        <f>VLOOKUP(N81,Library!$N:$S,6,FALSE)</f>
        <v>Neutral</v>
      </c>
      <c r="S81" s="12" t="s">
        <v>92</v>
      </c>
      <c r="T81" s="12" t="str">
        <f>VLOOKUP(S81,Library!$N:$S,2,FALSE)</f>
        <v>Hierarquical</v>
      </c>
      <c r="U81" s="12" t="str">
        <f>VLOOKUP(S81,Library!$N:$S,3,FALSE)</f>
        <v>JAPAC</v>
      </c>
      <c r="V81" s="12" t="str">
        <f>VLOOKUP(S81,Library!$N:$S,5,FALSE)</f>
        <v>SBU</v>
      </c>
      <c r="W81" s="12" t="str">
        <f>VLOOKUP(S81,Library!$N:$S,6,FALSE)</f>
        <v>Positive</v>
      </c>
      <c r="X81" s="12" t="s">
        <v>82</v>
      </c>
      <c r="Y81" s="12">
        <v>41</v>
      </c>
      <c r="Z81" s="12" t="s">
        <v>54</v>
      </c>
      <c r="AA81" s="12" t="s">
        <v>94</v>
      </c>
      <c r="AB81" s="12" t="s">
        <v>106</v>
      </c>
      <c r="AC81" s="12" t="s">
        <v>99</v>
      </c>
      <c r="AD81" s="12">
        <v>4</v>
      </c>
      <c r="AE81" s="14" t="s">
        <v>146</v>
      </c>
      <c r="AF81" s="15">
        <v>85.714285714285708</v>
      </c>
      <c r="AG81" s="16">
        <v>100</v>
      </c>
      <c r="AH81" s="14" t="s">
        <v>146</v>
      </c>
      <c r="AI81" s="14">
        <v>100</v>
      </c>
      <c r="AJ81" s="14">
        <v>100</v>
      </c>
      <c r="AK81" s="14" t="s">
        <v>146</v>
      </c>
      <c r="AL81" s="14">
        <v>90</v>
      </c>
      <c r="AM81" s="14">
        <v>100</v>
      </c>
      <c r="AN81" s="19" t="s">
        <v>146</v>
      </c>
      <c r="AO81" s="19">
        <v>102.66</v>
      </c>
      <c r="AP81" s="12">
        <v>3</v>
      </c>
      <c r="AQ81" s="12" t="s">
        <v>21</v>
      </c>
      <c r="AR81" s="12" t="s">
        <v>43</v>
      </c>
      <c r="AS81" s="12"/>
    </row>
    <row r="82" spans="1:45" s="6" customFormat="1" ht="15" x14ac:dyDescent="0.25">
      <c r="A82" s="38">
        <v>10755582</v>
      </c>
      <c r="B82" s="11">
        <v>81</v>
      </c>
      <c r="C82" s="11" t="s">
        <v>22</v>
      </c>
      <c r="D82" s="11" t="s">
        <v>30</v>
      </c>
      <c r="E82" s="13">
        <v>0</v>
      </c>
      <c r="F82" s="11" t="s">
        <v>260</v>
      </c>
      <c r="G82" s="11" t="s">
        <v>6</v>
      </c>
      <c r="H82" s="11" t="s">
        <v>7</v>
      </c>
      <c r="I82" s="11" t="s">
        <v>44</v>
      </c>
      <c r="J82" s="12">
        <v>3</v>
      </c>
      <c r="K82" s="11" t="s">
        <v>82</v>
      </c>
      <c r="L82" s="11" t="s">
        <v>25</v>
      </c>
      <c r="M82" s="11" t="s">
        <v>98</v>
      </c>
      <c r="N82" s="12" t="s">
        <v>85</v>
      </c>
      <c r="O82" s="12" t="str">
        <f>IFERROR(VLOOKUP(N82,Library!N:O,2,FALSE)," ")</f>
        <v>Egalitarian</v>
      </c>
      <c r="P82" s="12" t="str">
        <f>VLOOKUP(N82,Library!$N:$S,3,FALSE)</f>
        <v>United States</v>
      </c>
      <c r="Q82" s="12" t="str">
        <f>VLOOKUP(N82,Library!$N:$S,5,FALSE)</f>
        <v>United States</v>
      </c>
      <c r="R82" s="12" t="str">
        <f>VLOOKUP(N82,Library!$N:$S,6,FALSE)</f>
        <v>Positive</v>
      </c>
      <c r="S82" s="12" t="s">
        <v>113</v>
      </c>
      <c r="T82" s="12" t="str">
        <f>VLOOKUP(S82,Library!$N:$S,2,FALSE)</f>
        <v>Top-Down</v>
      </c>
      <c r="U82" s="12" t="str">
        <f>VLOOKUP(S82,Library!$N:$S,3,FALSE)</f>
        <v>LATAM</v>
      </c>
      <c r="V82" s="12" t="str">
        <f>VLOOKUP(S82,Library!$N:$S,5,FALSE)</f>
        <v>LBU</v>
      </c>
      <c r="W82" s="12" t="str">
        <f>VLOOKUP(S82,Library!$N:$S,6,FALSE)</f>
        <v>Neutral</v>
      </c>
      <c r="X82" s="12" t="s">
        <v>82</v>
      </c>
      <c r="Y82" s="12">
        <v>27</v>
      </c>
      <c r="Z82" s="12" t="s">
        <v>54</v>
      </c>
      <c r="AA82" s="12" t="s">
        <v>94</v>
      </c>
      <c r="AB82" s="12" t="s">
        <v>106</v>
      </c>
      <c r="AC82" s="12" t="s">
        <v>114</v>
      </c>
      <c r="AD82" s="12">
        <v>3</v>
      </c>
      <c r="AE82" s="14" t="s">
        <v>146</v>
      </c>
      <c r="AF82" s="15" t="s">
        <v>146</v>
      </c>
      <c r="AG82" s="16">
        <v>116.66666666666667</v>
      </c>
      <c r="AH82" s="14" t="s">
        <v>146</v>
      </c>
      <c r="AI82" s="14" t="s">
        <v>146</v>
      </c>
      <c r="AJ82" s="14">
        <v>0</v>
      </c>
      <c r="AK82" s="14" t="s">
        <v>146</v>
      </c>
      <c r="AL82" s="14" t="s">
        <v>146</v>
      </c>
      <c r="AM82" s="14">
        <v>0</v>
      </c>
      <c r="AN82" s="19" t="s">
        <v>146</v>
      </c>
      <c r="AO82" s="19" t="s">
        <v>146</v>
      </c>
      <c r="AP82" s="12">
        <v>3</v>
      </c>
      <c r="AQ82" s="12" t="s">
        <v>16</v>
      </c>
      <c r="AR82" s="12" t="s">
        <v>45</v>
      </c>
      <c r="AS82" s="12"/>
    </row>
  </sheetData>
  <autoFilter ref="B1:AU82" xr:uid="{00000000-0009-0000-0000-000002000000}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90"/>
  <sheetViews>
    <sheetView showGridLines="0" topLeftCell="F10" zoomScaleNormal="100" workbookViewId="0">
      <selection activeCell="D1" sqref="D1"/>
    </sheetView>
  </sheetViews>
  <sheetFormatPr defaultRowHeight="15" x14ac:dyDescent="0.25"/>
  <cols>
    <col min="2" max="2" width="15.7109375" bestFit="1" customWidth="1"/>
    <col min="3" max="3" width="17.7109375" bestFit="1" customWidth="1"/>
    <col min="14" max="14" width="21" customWidth="1"/>
    <col min="15" max="15" width="14.7109375" bestFit="1" customWidth="1"/>
    <col min="16" max="16" width="7.28515625" bestFit="1" customWidth="1"/>
    <col min="17" max="17" width="11.7109375" bestFit="1" customWidth="1"/>
    <col min="18" max="18" width="11.42578125" bestFit="1" customWidth="1"/>
    <col min="21" max="21" width="17.5703125" customWidth="1"/>
    <col min="22" max="22" width="15.42578125" customWidth="1"/>
  </cols>
  <sheetData>
    <row r="1" spans="2:23" x14ac:dyDescent="0.25">
      <c r="B1" s="2" t="s">
        <v>1</v>
      </c>
      <c r="C1" s="2" t="s">
        <v>42</v>
      </c>
      <c r="E1" s="2" t="s">
        <v>71</v>
      </c>
      <c r="N1" s="2" t="s">
        <v>102</v>
      </c>
      <c r="O1" s="2" t="s">
        <v>251</v>
      </c>
      <c r="P1" s="2" t="s">
        <v>35</v>
      </c>
      <c r="Q1" s="2" t="s">
        <v>252</v>
      </c>
      <c r="R1" s="2" t="s">
        <v>250</v>
      </c>
      <c r="S1" s="2" t="s">
        <v>103</v>
      </c>
      <c r="T1" s="25"/>
      <c r="V1" s="2"/>
      <c r="W1" s="2"/>
    </row>
    <row r="2" spans="2:23" x14ac:dyDescent="0.25">
      <c r="B2" s="1" t="s">
        <v>7</v>
      </c>
      <c r="C2" t="s">
        <v>44</v>
      </c>
      <c r="E2" t="s">
        <v>72</v>
      </c>
      <c r="N2" t="s">
        <v>148</v>
      </c>
      <c r="O2" t="s">
        <v>72</v>
      </c>
      <c r="P2" t="s">
        <v>149</v>
      </c>
      <c r="R2" t="s">
        <v>150</v>
      </c>
      <c r="S2" t="s">
        <v>151</v>
      </c>
    </row>
    <row r="3" spans="2:23" x14ac:dyDescent="0.25">
      <c r="B3" s="1" t="s">
        <v>21</v>
      </c>
      <c r="C3" t="s">
        <v>43</v>
      </c>
      <c r="E3" t="s">
        <v>73</v>
      </c>
      <c r="N3" t="s">
        <v>152</v>
      </c>
      <c r="O3" t="s">
        <v>74</v>
      </c>
      <c r="P3" t="s">
        <v>149</v>
      </c>
      <c r="R3" t="s">
        <v>150</v>
      </c>
      <c r="S3" t="s">
        <v>151</v>
      </c>
    </row>
    <row r="4" spans="2:23" x14ac:dyDescent="0.25">
      <c r="B4" s="1" t="s">
        <v>11</v>
      </c>
      <c r="C4" t="s">
        <v>46</v>
      </c>
      <c r="E4" t="s">
        <v>74</v>
      </c>
      <c r="N4" t="s">
        <v>153</v>
      </c>
      <c r="O4" t="s">
        <v>72</v>
      </c>
      <c r="P4" t="s">
        <v>149</v>
      </c>
      <c r="R4" t="s">
        <v>150</v>
      </c>
      <c r="S4" t="s">
        <v>151</v>
      </c>
    </row>
    <row r="5" spans="2:23" x14ac:dyDescent="0.25">
      <c r="B5" s="1" t="s">
        <v>24</v>
      </c>
      <c r="C5" t="s">
        <v>47</v>
      </c>
      <c r="E5" t="s">
        <v>75</v>
      </c>
      <c r="N5" t="s">
        <v>154</v>
      </c>
      <c r="O5">
        <v>0</v>
      </c>
      <c r="P5" t="s">
        <v>149</v>
      </c>
      <c r="R5" t="s">
        <v>155</v>
      </c>
      <c r="S5" t="s">
        <v>151</v>
      </c>
    </row>
    <row r="6" spans="2:23" x14ac:dyDescent="0.25">
      <c r="B6" s="1" t="s">
        <v>16</v>
      </c>
      <c r="C6" t="s">
        <v>45</v>
      </c>
      <c r="N6" t="s">
        <v>156</v>
      </c>
      <c r="O6" t="s">
        <v>74</v>
      </c>
      <c r="P6" t="s">
        <v>149</v>
      </c>
      <c r="R6" t="s">
        <v>155</v>
      </c>
      <c r="S6" t="s">
        <v>157</v>
      </c>
    </row>
    <row r="7" spans="2:23" x14ac:dyDescent="0.25">
      <c r="N7" t="s">
        <v>158</v>
      </c>
      <c r="O7" t="s">
        <v>72</v>
      </c>
      <c r="P7" t="s">
        <v>149</v>
      </c>
      <c r="R7" t="s">
        <v>159</v>
      </c>
      <c r="S7" t="s">
        <v>160</v>
      </c>
    </row>
    <row r="8" spans="2:23" x14ac:dyDescent="0.25">
      <c r="N8" t="s">
        <v>161</v>
      </c>
      <c r="O8">
        <v>0</v>
      </c>
      <c r="P8" t="s">
        <v>149</v>
      </c>
      <c r="R8" t="s">
        <v>155</v>
      </c>
      <c r="S8" t="s">
        <v>151</v>
      </c>
    </row>
    <row r="9" spans="2:23" x14ac:dyDescent="0.25">
      <c r="N9" t="s">
        <v>162</v>
      </c>
      <c r="O9">
        <v>0</v>
      </c>
      <c r="P9" t="s">
        <v>149</v>
      </c>
      <c r="R9" t="s">
        <v>155</v>
      </c>
      <c r="S9" t="s">
        <v>151</v>
      </c>
    </row>
    <row r="10" spans="2:23" x14ac:dyDescent="0.25">
      <c r="N10" t="s">
        <v>163</v>
      </c>
      <c r="O10" t="s">
        <v>72</v>
      </c>
      <c r="P10" t="s">
        <v>149</v>
      </c>
      <c r="R10" t="s">
        <v>159</v>
      </c>
      <c r="S10" t="s">
        <v>160</v>
      </c>
    </row>
    <row r="11" spans="2:23" x14ac:dyDescent="0.25">
      <c r="N11" t="s">
        <v>164</v>
      </c>
      <c r="O11">
        <v>0</v>
      </c>
      <c r="P11" t="s">
        <v>149</v>
      </c>
      <c r="R11" t="s">
        <v>155</v>
      </c>
      <c r="S11" t="s">
        <v>160</v>
      </c>
    </row>
    <row r="12" spans="2:23" x14ac:dyDescent="0.25">
      <c r="N12" t="s">
        <v>165</v>
      </c>
      <c r="O12" t="s">
        <v>73</v>
      </c>
      <c r="P12" t="s">
        <v>166</v>
      </c>
      <c r="R12" t="s">
        <v>150</v>
      </c>
      <c r="S12" t="s">
        <v>151</v>
      </c>
    </row>
    <row r="13" spans="2:23" x14ac:dyDescent="0.25">
      <c r="N13" t="s">
        <v>167</v>
      </c>
      <c r="O13" t="s">
        <v>75</v>
      </c>
      <c r="P13" t="s">
        <v>166</v>
      </c>
      <c r="R13" t="s">
        <v>150</v>
      </c>
      <c r="S13" t="s">
        <v>151</v>
      </c>
    </row>
    <row r="14" spans="2:23" x14ac:dyDescent="0.25">
      <c r="N14" t="s">
        <v>168</v>
      </c>
      <c r="O14" t="s">
        <v>74</v>
      </c>
      <c r="P14" t="s">
        <v>166</v>
      </c>
      <c r="R14" t="s">
        <v>150</v>
      </c>
      <c r="S14" t="s">
        <v>151</v>
      </c>
    </row>
    <row r="15" spans="2:23" x14ac:dyDescent="0.25">
      <c r="N15" t="s">
        <v>169</v>
      </c>
      <c r="O15" t="s">
        <v>74</v>
      </c>
      <c r="P15" t="s">
        <v>166</v>
      </c>
      <c r="R15" t="s">
        <v>150</v>
      </c>
      <c r="S15" t="s">
        <v>151</v>
      </c>
    </row>
    <row r="16" spans="2:23" x14ac:dyDescent="0.25">
      <c r="N16" t="s">
        <v>170</v>
      </c>
      <c r="O16" t="s">
        <v>74</v>
      </c>
      <c r="P16" t="s">
        <v>166</v>
      </c>
      <c r="R16" t="s">
        <v>150</v>
      </c>
      <c r="S16" t="s">
        <v>151</v>
      </c>
    </row>
    <row r="17" spans="14:24" x14ac:dyDescent="0.25">
      <c r="N17" t="s">
        <v>245</v>
      </c>
      <c r="O17" t="s">
        <v>72</v>
      </c>
      <c r="P17" t="s">
        <v>166</v>
      </c>
      <c r="R17" t="s">
        <v>150</v>
      </c>
      <c r="S17" t="s">
        <v>160</v>
      </c>
      <c r="U17" t="s">
        <v>171</v>
      </c>
    </row>
    <row r="18" spans="14:24" x14ac:dyDescent="0.25">
      <c r="N18" t="s">
        <v>172</v>
      </c>
      <c r="O18" t="s">
        <v>72</v>
      </c>
      <c r="P18" t="s">
        <v>166</v>
      </c>
      <c r="R18" t="s">
        <v>150</v>
      </c>
      <c r="S18" t="s">
        <v>157</v>
      </c>
    </row>
    <row r="19" spans="14:24" x14ac:dyDescent="0.25">
      <c r="N19" t="s">
        <v>173</v>
      </c>
      <c r="O19" t="s">
        <v>75</v>
      </c>
      <c r="P19" t="s">
        <v>166</v>
      </c>
      <c r="R19" t="s">
        <v>159</v>
      </c>
      <c r="S19" t="s">
        <v>160</v>
      </c>
    </row>
    <row r="20" spans="14:24" x14ac:dyDescent="0.25">
      <c r="N20" t="s">
        <v>174</v>
      </c>
      <c r="O20" t="s">
        <v>75</v>
      </c>
      <c r="P20" t="s">
        <v>166</v>
      </c>
      <c r="R20" t="s">
        <v>150</v>
      </c>
      <c r="S20" t="s">
        <v>151</v>
      </c>
    </row>
    <row r="21" spans="14:24" x14ac:dyDescent="0.25">
      <c r="N21" t="s">
        <v>175</v>
      </c>
      <c r="O21" t="s">
        <v>73</v>
      </c>
      <c r="P21" t="s">
        <v>166</v>
      </c>
      <c r="R21" t="s">
        <v>159</v>
      </c>
      <c r="S21" t="s">
        <v>151</v>
      </c>
    </row>
    <row r="22" spans="14:24" x14ac:dyDescent="0.25">
      <c r="N22" t="s">
        <v>176</v>
      </c>
      <c r="O22" t="s">
        <v>75</v>
      </c>
      <c r="P22" t="s">
        <v>166</v>
      </c>
      <c r="R22" t="s">
        <v>155</v>
      </c>
      <c r="S22" t="s">
        <v>160</v>
      </c>
    </row>
    <row r="23" spans="14:24" x14ac:dyDescent="0.25">
      <c r="N23" t="s">
        <v>177</v>
      </c>
      <c r="O23" t="s">
        <v>75</v>
      </c>
      <c r="P23" t="s">
        <v>166</v>
      </c>
      <c r="R23" t="s">
        <v>150</v>
      </c>
      <c r="S23" t="s">
        <v>160</v>
      </c>
    </row>
    <row r="24" spans="14:24" x14ac:dyDescent="0.25">
      <c r="N24" t="s">
        <v>178</v>
      </c>
      <c r="O24" t="s">
        <v>73</v>
      </c>
      <c r="P24" t="s">
        <v>166</v>
      </c>
      <c r="R24" t="s">
        <v>155</v>
      </c>
      <c r="S24" t="s">
        <v>160</v>
      </c>
    </row>
    <row r="25" spans="14:24" x14ac:dyDescent="0.25">
      <c r="N25" t="s">
        <v>179</v>
      </c>
      <c r="O25">
        <v>0</v>
      </c>
      <c r="P25" t="s">
        <v>166</v>
      </c>
      <c r="R25" t="s">
        <v>150</v>
      </c>
      <c r="S25" t="s">
        <v>160</v>
      </c>
    </row>
    <row r="26" spans="14:24" x14ac:dyDescent="0.25">
      <c r="N26" t="s">
        <v>180</v>
      </c>
      <c r="O26">
        <v>0</v>
      </c>
      <c r="P26" t="s">
        <v>166</v>
      </c>
      <c r="R26" t="s">
        <v>150</v>
      </c>
      <c r="S26" t="s">
        <v>151</v>
      </c>
    </row>
    <row r="27" spans="14:24" x14ac:dyDescent="0.25">
      <c r="N27" t="s">
        <v>181</v>
      </c>
      <c r="O27">
        <v>0</v>
      </c>
      <c r="P27" t="s">
        <v>166</v>
      </c>
      <c r="R27" t="s">
        <v>159</v>
      </c>
      <c r="S27" t="s">
        <v>160</v>
      </c>
    </row>
    <row r="28" spans="14:24" x14ac:dyDescent="0.25">
      <c r="N28" t="s">
        <v>182</v>
      </c>
      <c r="O28" t="s">
        <v>72</v>
      </c>
      <c r="P28" t="s">
        <v>166</v>
      </c>
      <c r="R28" t="s">
        <v>155</v>
      </c>
      <c r="S28" t="s">
        <v>160</v>
      </c>
    </row>
    <row r="29" spans="14:24" x14ac:dyDescent="0.25">
      <c r="N29" t="s">
        <v>183</v>
      </c>
      <c r="O29">
        <v>0</v>
      </c>
      <c r="P29" t="s">
        <v>166</v>
      </c>
      <c r="R29" t="s">
        <v>159</v>
      </c>
      <c r="S29" t="s">
        <v>151</v>
      </c>
    </row>
    <row r="30" spans="14:24" x14ac:dyDescent="0.25">
      <c r="N30" t="s">
        <v>184</v>
      </c>
      <c r="O30">
        <v>0</v>
      </c>
      <c r="P30" t="s">
        <v>166</v>
      </c>
      <c r="R30" t="s">
        <v>155</v>
      </c>
      <c r="S30" t="s">
        <v>157</v>
      </c>
    </row>
    <row r="31" spans="14:24" x14ac:dyDescent="0.25">
      <c r="N31" t="s">
        <v>185</v>
      </c>
      <c r="O31" t="s">
        <v>74</v>
      </c>
      <c r="P31" t="s">
        <v>166</v>
      </c>
      <c r="R31" t="s">
        <v>150</v>
      </c>
      <c r="S31" t="s">
        <v>160</v>
      </c>
    </row>
    <row r="32" spans="14:24" x14ac:dyDescent="0.25">
      <c r="N32" t="s">
        <v>186</v>
      </c>
      <c r="O32" t="s">
        <v>74</v>
      </c>
      <c r="P32" t="s">
        <v>187</v>
      </c>
      <c r="R32" t="s">
        <v>150</v>
      </c>
      <c r="S32" t="s">
        <v>160</v>
      </c>
      <c r="X32" t="s">
        <v>253</v>
      </c>
    </row>
    <row r="33" spans="14:19" x14ac:dyDescent="0.25">
      <c r="N33" t="s">
        <v>188</v>
      </c>
      <c r="O33" t="s">
        <v>74</v>
      </c>
      <c r="P33" t="s">
        <v>187</v>
      </c>
      <c r="R33" t="s">
        <v>150</v>
      </c>
      <c r="S33" t="s">
        <v>151</v>
      </c>
    </row>
    <row r="34" spans="14:19" x14ac:dyDescent="0.25">
      <c r="N34" t="s">
        <v>189</v>
      </c>
      <c r="O34" t="s">
        <v>74</v>
      </c>
      <c r="P34" t="s">
        <v>187</v>
      </c>
      <c r="R34" t="s">
        <v>155</v>
      </c>
      <c r="S34" t="s">
        <v>151</v>
      </c>
    </row>
    <row r="35" spans="14:19" x14ac:dyDescent="0.25">
      <c r="N35" t="s">
        <v>190</v>
      </c>
      <c r="O35" t="s">
        <v>74</v>
      </c>
      <c r="P35" t="s">
        <v>187</v>
      </c>
      <c r="R35" t="s">
        <v>155</v>
      </c>
      <c r="S35" t="s">
        <v>160</v>
      </c>
    </row>
    <row r="36" spans="14:19" x14ac:dyDescent="0.25">
      <c r="N36" t="s">
        <v>191</v>
      </c>
      <c r="O36">
        <v>0</v>
      </c>
      <c r="P36" t="s">
        <v>187</v>
      </c>
      <c r="R36" t="s">
        <v>150</v>
      </c>
      <c r="S36" t="s">
        <v>151</v>
      </c>
    </row>
    <row r="37" spans="14:19" x14ac:dyDescent="0.25">
      <c r="N37" t="s">
        <v>192</v>
      </c>
      <c r="O37" t="s">
        <v>74</v>
      </c>
      <c r="P37" t="s">
        <v>187</v>
      </c>
      <c r="R37" t="s">
        <v>155</v>
      </c>
      <c r="S37" t="s">
        <v>151</v>
      </c>
    </row>
    <row r="38" spans="14:19" x14ac:dyDescent="0.25">
      <c r="N38" t="s">
        <v>193</v>
      </c>
      <c r="O38">
        <v>0</v>
      </c>
      <c r="P38" t="s">
        <v>187</v>
      </c>
      <c r="R38" t="s">
        <v>155</v>
      </c>
      <c r="S38" t="s">
        <v>157</v>
      </c>
    </row>
    <row r="39" spans="14:19" x14ac:dyDescent="0.25">
      <c r="N39" t="s">
        <v>194</v>
      </c>
      <c r="O39">
        <v>0</v>
      </c>
      <c r="P39" t="s">
        <v>187</v>
      </c>
      <c r="R39" t="s">
        <v>155</v>
      </c>
      <c r="S39" t="s">
        <v>157</v>
      </c>
    </row>
    <row r="40" spans="14:19" x14ac:dyDescent="0.25">
      <c r="N40" t="s">
        <v>195</v>
      </c>
      <c r="O40">
        <v>0</v>
      </c>
      <c r="P40" t="s">
        <v>187</v>
      </c>
      <c r="R40" t="s">
        <v>155</v>
      </c>
      <c r="S40" t="s">
        <v>157</v>
      </c>
    </row>
    <row r="41" spans="14:19" x14ac:dyDescent="0.25">
      <c r="N41" t="s">
        <v>196</v>
      </c>
      <c r="O41">
        <v>0</v>
      </c>
      <c r="P41" t="s">
        <v>187</v>
      </c>
      <c r="R41" t="s">
        <v>155</v>
      </c>
      <c r="S41" t="s">
        <v>151</v>
      </c>
    </row>
    <row r="42" spans="14:19" x14ac:dyDescent="0.25">
      <c r="N42" t="s">
        <v>197</v>
      </c>
      <c r="O42">
        <v>0</v>
      </c>
      <c r="P42" t="s">
        <v>187</v>
      </c>
      <c r="R42" t="s">
        <v>155</v>
      </c>
      <c r="S42" t="s">
        <v>151</v>
      </c>
    </row>
    <row r="43" spans="14:19" x14ac:dyDescent="0.25">
      <c r="N43" t="s">
        <v>198</v>
      </c>
      <c r="O43" t="s">
        <v>75</v>
      </c>
      <c r="P43" t="s">
        <v>187</v>
      </c>
      <c r="R43" t="s">
        <v>155</v>
      </c>
      <c r="S43" t="s">
        <v>160</v>
      </c>
    </row>
    <row r="44" spans="14:19" x14ac:dyDescent="0.25">
      <c r="N44" t="s">
        <v>199</v>
      </c>
      <c r="O44">
        <v>0</v>
      </c>
      <c r="P44" t="s">
        <v>187</v>
      </c>
      <c r="R44" t="s">
        <v>155</v>
      </c>
      <c r="S44" t="s">
        <v>157</v>
      </c>
    </row>
    <row r="45" spans="14:19" x14ac:dyDescent="0.25">
      <c r="N45" t="s">
        <v>200</v>
      </c>
      <c r="O45">
        <v>0</v>
      </c>
      <c r="P45" t="s">
        <v>187</v>
      </c>
      <c r="R45" t="s">
        <v>150</v>
      </c>
      <c r="S45" t="s">
        <v>151</v>
      </c>
    </row>
    <row r="46" spans="14:19" x14ac:dyDescent="0.25">
      <c r="N46" t="s">
        <v>201</v>
      </c>
      <c r="O46">
        <v>0</v>
      </c>
      <c r="P46" t="s">
        <v>187</v>
      </c>
      <c r="R46" t="s">
        <v>155</v>
      </c>
      <c r="S46" t="s">
        <v>157</v>
      </c>
    </row>
    <row r="47" spans="14:19" x14ac:dyDescent="0.25">
      <c r="N47" t="s">
        <v>202</v>
      </c>
      <c r="O47" t="s">
        <v>73</v>
      </c>
      <c r="P47" t="s">
        <v>187</v>
      </c>
      <c r="R47" t="s">
        <v>150</v>
      </c>
      <c r="S47" t="s">
        <v>151</v>
      </c>
    </row>
    <row r="48" spans="14:19" x14ac:dyDescent="0.25">
      <c r="N48" t="s">
        <v>203</v>
      </c>
      <c r="O48" t="s">
        <v>73</v>
      </c>
      <c r="P48" t="s">
        <v>187</v>
      </c>
      <c r="R48" t="s">
        <v>155</v>
      </c>
      <c r="S48" t="s">
        <v>151</v>
      </c>
    </row>
    <row r="49" spans="14:22" x14ac:dyDescent="0.25">
      <c r="N49" t="s">
        <v>204</v>
      </c>
      <c r="O49">
        <v>0</v>
      </c>
      <c r="P49" t="s">
        <v>205</v>
      </c>
      <c r="R49" t="s">
        <v>155</v>
      </c>
      <c r="S49" t="s">
        <v>151</v>
      </c>
    </row>
    <row r="50" spans="14:22" x14ac:dyDescent="0.25">
      <c r="N50" t="s">
        <v>206</v>
      </c>
      <c r="O50" t="s">
        <v>75</v>
      </c>
      <c r="P50" t="s">
        <v>205</v>
      </c>
      <c r="R50" t="s">
        <v>159</v>
      </c>
      <c r="S50" t="s">
        <v>151</v>
      </c>
    </row>
    <row r="51" spans="14:22" x14ac:dyDescent="0.25">
      <c r="N51" t="s">
        <v>207</v>
      </c>
      <c r="O51">
        <v>0</v>
      </c>
      <c r="P51" t="s">
        <v>205</v>
      </c>
      <c r="R51" t="s">
        <v>155</v>
      </c>
      <c r="S51" t="s">
        <v>151</v>
      </c>
    </row>
    <row r="52" spans="14:22" x14ac:dyDescent="0.25">
      <c r="N52" t="s">
        <v>208</v>
      </c>
      <c r="O52" t="s">
        <v>75</v>
      </c>
      <c r="P52" t="s">
        <v>205</v>
      </c>
      <c r="R52" t="s">
        <v>159</v>
      </c>
      <c r="S52" t="s">
        <v>151</v>
      </c>
    </row>
    <row r="53" spans="14:22" x14ac:dyDescent="0.25">
      <c r="N53" t="s">
        <v>209</v>
      </c>
      <c r="O53" t="s">
        <v>75</v>
      </c>
      <c r="P53" t="s">
        <v>205</v>
      </c>
      <c r="R53" t="s">
        <v>155</v>
      </c>
      <c r="S53" t="s">
        <v>151</v>
      </c>
    </row>
    <row r="54" spans="14:22" x14ac:dyDescent="0.25">
      <c r="N54" t="s">
        <v>210</v>
      </c>
      <c r="O54">
        <v>0</v>
      </c>
      <c r="P54" t="s">
        <v>205</v>
      </c>
      <c r="R54" t="s">
        <v>155</v>
      </c>
      <c r="S54" t="s">
        <v>151</v>
      </c>
    </row>
    <row r="55" spans="14:22" x14ac:dyDescent="0.25">
      <c r="N55" t="s">
        <v>87</v>
      </c>
      <c r="O55" t="s">
        <v>75</v>
      </c>
      <c r="P55" t="s">
        <v>205</v>
      </c>
      <c r="R55" t="s">
        <v>155</v>
      </c>
      <c r="S55" t="s">
        <v>151</v>
      </c>
      <c r="U55" t="s">
        <v>211</v>
      </c>
      <c r="V55" s="24"/>
    </row>
    <row r="56" spans="14:22" x14ac:dyDescent="0.25">
      <c r="N56" t="s">
        <v>212</v>
      </c>
      <c r="O56">
        <v>0</v>
      </c>
      <c r="P56" t="s">
        <v>205</v>
      </c>
      <c r="R56" t="s">
        <v>155</v>
      </c>
      <c r="S56" t="s">
        <v>157</v>
      </c>
    </row>
    <row r="57" spans="14:22" x14ac:dyDescent="0.25">
      <c r="N57" t="s">
        <v>213</v>
      </c>
      <c r="O57">
        <v>0</v>
      </c>
      <c r="P57" t="s">
        <v>205</v>
      </c>
      <c r="R57" t="s">
        <v>155</v>
      </c>
      <c r="S57" t="s">
        <v>151</v>
      </c>
    </row>
    <row r="58" spans="14:22" x14ac:dyDescent="0.25">
      <c r="N58" t="s">
        <v>214</v>
      </c>
      <c r="O58">
        <v>0</v>
      </c>
      <c r="P58" t="s">
        <v>205</v>
      </c>
      <c r="R58" t="s">
        <v>155</v>
      </c>
      <c r="S58" t="s">
        <v>160</v>
      </c>
    </row>
    <row r="59" spans="14:22" x14ac:dyDescent="0.25">
      <c r="N59" t="s">
        <v>215</v>
      </c>
      <c r="O59">
        <v>0</v>
      </c>
      <c r="P59" t="s">
        <v>205</v>
      </c>
      <c r="R59" t="s">
        <v>155</v>
      </c>
      <c r="S59" t="s">
        <v>151</v>
      </c>
    </row>
    <row r="60" spans="14:22" x14ac:dyDescent="0.25">
      <c r="N60" t="s">
        <v>216</v>
      </c>
      <c r="O60">
        <v>0</v>
      </c>
      <c r="P60" t="s">
        <v>205</v>
      </c>
      <c r="R60" t="s">
        <v>155</v>
      </c>
      <c r="S60" t="s">
        <v>160</v>
      </c>
    </row>
    <row r="61" spans="14:22" x14ac:dyDescent="0.25">
      <c r="N61" t="s">
        <v>217</v>
      </c>
      <c r="O61">
        <v>0</v>
      </c>
      <c r="P61" t="s">
        <v>205</v>
      </c>
      <c r="R61" t="s">
        <v>155</v>
      </c>
      <c r="S61" t="s">
        <v>157</v>
      </c>
    </row>
    <row r="62" spans="14:22" x14ac:dyDescent="0.25">
      <c r="N62" t="s">
        <v>218</v>
      </c>
      <c r="O62" t="s">
        <v>73</v>
      </c>
      <c r="P62" t="s">
        <v>205</v>
      </c>
      <c r="R62" t="s">
        <v>159</v>
      </c>
      <c r="S62" t="s">
        <v>151</v>
      </c>
    </row>
    <row r="63" spans="14:22" x14ac:dyDescent="0.25">
      <c r="N63" t="s">
        <v>219</v>
      </c>
      <c r="O63">
        <v>0</v>
      </c>
      <c r="P63" t="s">
        <v>205</v>
      </c>
      <c r="R63" t="s">
        <v>159</v>
      </c>
      <c r="S63" t="s">
        <v>160</v>
      </c>
    </row>
    <row r="64" spans="14:22" x14ac:dyDescent="0.25">
      <c r="N64" t="s">
        <v>119</v>
      </c>
      <c r="O64" t="s">
        <v>74</v>
      </c>
      <c r="P64" t="s">
        <v>205</v>
      </c>
      <c r="R64" t="s">
        <v>150</v>
      </c>
      <c r="S64" t="s">
        <v>157</v>
      </c>
      <c r="U64" t="s">
        <v>220</v>
      </c>
    </row>
    <row r="65" spans="14:22" x14ac:dyDescent="0.25">
      <c r="N65" t="s">
        <v>221</v>
      </c>
      <c r="O65" t="s">
        <v>72</v>
      </c>
      <c r="P65" t="s">
        <v>205</v>
      </c>
      <c r="R65" t="s">
        <v>155</v>
      </c>
      <c r="S65" t="s">
        <v>151</v>
      </c>
    </row>
    <row r="66" spans="14:22" x14ac:dyDescent="0.25">
      <c r="N66" t="s">
        <v>222</v>
      </c>
      <c r="O66">
        <v>0</v>
      </c>
      <c r="P66" t="s">
        <v>205</v>
      </c>
      <c r="R66" t="s">
        <v>159</v>
      </c>
      <c r="S66" t="s">
        <v>157</v>
      </c>
    </row>
    <row r="67" spans="14:22" x14ac:dyDescent="0.25">
      <c r="N67" t="s">
        <v>223</v>
      </c>
      <c r="O67">
        <v>0</v>
      </c>
      <c r="P67" t="s">
        <v>205</v>
      </c>
      <c r="R67" t="s">
        <v>155</v>
      </c>
      <c r="S67" t="s">
        <v>160</v>
      </c>
    </row>
    <row r="68" spans="14:22" x14ac:dyDescent="0.25">
      <c r="N68" t="s">
        <v>224</v>
      </c>
      <c r="O68">
        <v>0</v>
      </c>
      <c r="P68" t="s">
        <v>205</v>
      </c>
      <c r="R68" t="s">
        <v>155</v>
      </c>
      <c r="S68" t="s">
        <v>151</v>
      </c>
    </row>
    <row r="69" spans="14:22" x14ac:dyDescent="0.25">
      <c r="N69" t="s">
        <v>225</v>
      </c>
      <c r="O69">
        <v>0</v>
      </c>
      <c r="P69" t="s">
        <v>205</v>
      </c>
      <c r="R69" t="s">
        <v>155</v>
      </c>
      <c r="S69" t="s">
        <v>151</v>
      </c>
      <c r="V69" s="23"/>
    </row>
    <row r="70" spans="14:22" x14ac:dyDescent="0.25">
      <c r="N70" t="s">
        <v>226</v>
      </c>
      <c r="O70">
        <v>0</v>
      </c>
      <c r="P70" t="s">
        <v>205</v>
      </c>
      <c r="R70" t="s">
        <v>155</v>
      </c>
      <c r="S70" t="s">
        <v>151</v>
      </c>
    </row>
    <row r="71" spans="14:22" x14ac:dyDescent="0.25">
      <c r="N71" t="s">
        <v>227</v>
      </c>
      <c r="O71">
        <v>0</v>
      </c>
      <c r="P71" t="s">
        <v>205</v>
      </c>
      <c r="R71" t="s">
        <v>155</v>
      </c>
      <c r="S71" t="s">
        <v>160</v>
      </c>
    </row>
    <row r="72" spans="14:22" x14ac:dyDescent="0.25">
      <c r="N72" t="s">
        <v>228</v>
      </c>
      <c r="O72">
        <v>0</v>
      </c>
      <c r="P72" t="s">
        <v>205</v>
      </c>
      <c r="R72" t="s">
        <v>155</v>
      </c>
      <c r="S72" t="s">
        <v>160</v>
      </c>
    </row>
    <row r="73" spans="14:22" x14ac:dyDescent="0.25">
      <c r="N73" t="s">
        <v>229</v>
      </c>
      <c r="O73">
        <v>0</v>
      </c>
      <c r="P73" t="s">
        <v>205</v>
      </c>
      <c r="R73" t="s">
        <v>155</v>
      </c>
      <c r="S73" t="s">
        <v>151</v>
      </c>
    </row>
    <row r="74" spans="14:22" x14ac:dyDescent="0.25">
      <c r="N74" t="s">
        <v>230</v>
      </c>
      <c r="O74">
        <v>0</v>
      </c>
      <c r="P74" t="s">
        <v>205</v>
      </c>
      <c r="R74" t="s">
        <v>155</v>
      </c>
      <c r="S74" t="s">
        <v>157</v>
      </c>
    </row>
    <row r="75" spans="14:22" x14ac:dyDescent="0.25">
      <c r="N75" t="s">
        <v>231</v>
      </c>
      <c r="O75">
        <v>0</v>
      </c>
      <c r="P75" t="s">
        <v>205</v>
      </c>
      <c r="R75" t="s">
        <v>155</v>
      </c>
      <c r="S75" t="s">
        <v>160</v>
      </c>
    </row>
    <row r="76" spans="14:22" x14ac:dyDescent="0.25">
      <c r="N76" t="s">
        <v>232</v>
      </c>
      <c r="O76">
        <v>0</v>
      </c>
      <c r="P76" t="s">
        <v>205</v>
      </c>
      <c r="R76" t="s">
        <v>155</v>
      </c>
      <c r="S76" t="s">
        <v>151</v>
      </c>
    </row>
    <row r="77" spans="14:22" x14ac:dyDescent="0.25">
      <c r="N77" t="s">
        <v>233</v>
      </c>
      <c r="O77">
        <v>0</v>
      </c>
      <c r="P77" t="s">
        <v>205</v>
      </c>
      <c r="R77" t="s">
        <v>155</v>
      </c>
      <c r="S77" t="s">
        <v>151</v>
      </c>
    </row>
    <row r="78" spans="14:22" x14ac:dyDescent="0.25">
      <c r="N78" t="s">
        <v>234</v>
      </c>
      <c r="O78">
        <v>0</v>
      </c>
      <c r="P78" t="s">
        <v>205</v>
      </c>
      <c r="R78" t="s">
        <v>155</v>
      </c>
      <c r="S78" t="s">
        <v>151</v>
      </c>
    </row>
    <row r="79" spans="14:22" x14ac:dyDescent="0.25">
      <c r="N79" t="s">
        <v>235</v>
      </c>
      <c r="O79">
        <v>0</v>
      </c>
      <c r="P79" t="s">
        <v>205</v>
      </c>
      <c r="R79" t="s">
        <v>155</v>
      </c>
      <c r="S79" t="s">
        <v>160</v>
      </c>
    </row>
    <row r="80" spans="14:22" x14ac:dyDescent="0.25">
      <c r="N80" t="s">
        <v>236</v>
      </c>
      <c r="O80" t="s">
        <v>74</v>
      </c>
      <c r="P80" t="s">
        <v>205</v>
      </c>
      <c r="R80" t="s">
        <v>150</v>
      </c>
      <c r="S80" t="s">
        <v>160</v>
      </c>
    </row>
    <row r="81" spans="14:19" x14ac:dyDescent="0.25">
      <c r="N81" t="s">
        <v>237</v>
      </c>
      <c r="O81">
        <v>0</v>
      </c>
      <c r="P81" t="s">
        <v>205</v>
      </c>
      <c r="R81" t="s">
        <v>155</v>
      </c>
      <c r="S81" t="s">
        <v>160</v>
      </c>
    </row>
    <row r="82" spans="14:19" x14ac:dyDescent="0.25">
      <c r="N82" t="s">
        <v>238</v>
      </c>
      <c r="O82">
        <v>0</v>
      </c>
      <c r="P82" t="s">
        <v>205</v>
      </c>
      <c r="R82" t="s">
        <v>155</v>
      </c>
      <c r="S82" t="s">
        <v>160</v>
      </c>
    </row>
    <row r="83" spans="14:19" x14ac:dyDescent="0.25">
      <c r="N83" t="s">
        <v>239</v>
      </c>
      <c r="O83">
        <v>0</v>
      </c>
      <c r="P83" t="s">
        <v>205</v>
      </c>
      <c r="R83" t="s">
        <v>155</v>
      </c>
      <c r="S83" t="s">
        <v>157</v>
      </c>
    </row>
    <row r="84" spans="14:19" x14ac:dyDescent="0.25">
      <c r="N84" t="s">
        <v>240</v>
      </c>
      <c r="O84">
        <v>0</v>
      </c>
      <c r="P84" t="s">
        <v>205</v>
      </c>
      <c r="R84" t="s">
        <v>155</v>
      </c>
      <c r="S84" t="s">
        <v>151</v>
      </c>
    </row>
    <row r="85" spans="14:19" x14ac:dyDescent="0.25">
      <c r="N85" t="s">
        <v>241</v>
      </c>
      <c r="O85">
        <v>0</v>
      </c>
      <c r="P85" t="s">
        <v>205</v>
      </c>
      <c r="R85" t="s">
        <v>155</v>
      </c>
      <c r="S85" t="s">
        <v>160</v>
      </c>
    </row>
    <row r="86" spans="14:19" x14ac:dyDescent="0.25">
      <c r="N86" t="s">
        <v>242</v>
      </c>
      <c r="O86">
        <v>0</v>
      </c>
      <c r="P86" t="s">
        <v>205</v>
      </c>
      <c r="R86" t="s">
        <v>155</v>
      </c>
      <c r="S86" t="s">
        <v>157</v>
      </c>
    </row>
    <row r="87" spans="14:19" x14ac:dyDescent="0.25">
      <c r="N87" t="s">
        <v>243</v>
      </c>
      <c r="O87">
        <v>0</v>
      </c>
      <c r="P87" t="s">
        <v>205</v>
      </c>
      <c r="R87" t="s">
        <v>155</v>
      </c>
      <c r="S87" t="s">
        <v>160</v>
      </c>
    </row>
    <row r="88" spans="14:19" x14ac:dyDescent="0.25">
      <c r="N88" t="s">
        <v>244</v>
      </c>
      <c r="O88">
        <v>0</v>
      </c>
      <c r="P88" t="s">
        <v>205</v>
      </c>
      <c r="R88" t="s">
        <v>155</v>
      </c>
      <c r="S88" t="s">
        <v>151</v>
      </c>
    </row>
    <row r="89" spans="14:19" x14ac:dyDescent="0.25">
      <c r="N89" t="s">
        <v>85</v>
      </c>
      <c r="O89" t="s">
        <v>73</v>
      </c>
      <c r="P89" t="s">
        <v>85</v>
      </c>
      <c r="R89" t="s">
        <v>85</v>
      </c>
      <c r="S89" t="s">
        <v>160</v>
      </c>
    </row>
    <row r="90" spans="14:19" x14ac:dyDescent="0.25">
      <c r="N90" t="s">
        <v>142</v>
      </c>
      <c r="O90" t="s">
        <v>72</v>
      </c>
      <c r="P90" t="s">
        <v>149</v>
      </c>
      <c r="R90" t="s">
        <v>155</v>
      </c>
      <c r="S90" t="s">
        <v>157</v>
      </c>
    </row>
  </sheetData>
  <sortState xmlns:xlrd2="http://schemas.microsoft.com/office/spreadsheetml/2017/richdata2" ref="V2:V88">
    <sortCondition ref="V2:V8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</vt:lpstr>
      <vt:lpstr>Preparation</vt:lpstr>
      <vt:lpstr>Pivottable</vt:lpstr>
      <vt:lpstr>Data Assignment</vt:lpstr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Bonini, Joao Victor</cp:lastModifiedBy>
  <dcterms:created xsi:type="dcterms:W3CDTF">2019-06-20T19:08:14Z</dcterms:created>
  <dcterms:modified xsi:type="dcterms:W3CDTF">2019-07-12T18:19:51Z</dcterms:modified>
</cp:coreProperties>
</file>