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aob\Desktop\Tableau Graphs\2_Sunburst\3_Sunburst leader\"/>
    </mc:Choice>
  </mc:AlternateContent>
  <bookViews>
    <workbookView xWindow="0" yWindow="0" windowWidth="16884" windowHeight="11040"/>
  </bookViews>
  <sheets>
    <sheet name="Preparation" sheetId="5" r:id="rId1"/>
    <sheet name="Pivottable" sheetId="3" r:id="rId2"/>
    <sheet name="Data Assignment" sheetId="1" r:id="rId3"/>
    <sheet name="Library" sheetId="2" r:id="rId4"/>
  </sheets>
  <definedNames>
    <definedName name="_xlnm._FilterDatabase" localSheetId="2" hidden="1">'Data Assignment'!$A$1:$AT$82</definedName>
    <definedName name="_xlnm._FilterDatabase" localSheetId="3" hidden="1">Library!$V$1:$W$89</definedName>
    <definedName name="_xlnm._FilterDatabase" localSheetId="0" hidden="1">Preparation!$A$1:$F$46</definedName>
  </definedNames>
  <calcPr calcId="152511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" i="3" l="1"/>
  <c r="F98" i="5" l="1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2" i="1"/>
  <c r="N6" i="1"/>
  <c r="N10" i="1"/>
  <c r="N13" i="1"/>
  <c r="N14" i="1"/>
  <c r="N15" i="1"/>
  <c r="N18" i="1"/>
  <c r="N21" i="1"/>
  <c r="N22" i="1"/>
  <c r="N26" i="1"/>
  <c r="N30" i="1"/>
  <c r="N34" i="1"/>
  <c r="N38" i="1"/>
  <c r="N42" i="1"/>
  <c r="N44" i="1"/>
  <c r="N45" i="1"/>
  <c r="N46" i="1"/>
  <c r="N50" i="1"/>
  <c r="N53" i="1"/>
  <c r="N54" i="1"/>
  <c r="N55" i="1"/>
  <c r="N56" i="1"/>
  <c r="N59" i="1"/>
  <c r="N60" i="1"/>
  <c r="N61" i="1"/>
  <c r="N62" i="1"/>
  <c r="N63" i="1"/>
  <c r="N64" i="1"/>
  <c r="N65" i="1"/>
  <c r="N66" i="1"/>
  <c r="N74" i="1"/>
  <c r="N78" i="1"/>
  <c r="N82" i="1"/>
  <c r="N51" i="1"/>
  <c r="N71" i="1"/>
  <c r="N32" i="1"/>
  <c r="N11" i="1"/>
  <c r="N28" i="1"/>
  <c r="N3" i="1"/>
  <c r="N4" i="1"/>
  <c r="N31" i="1"/>
  <c r="N19" i="1"/>
  <c r="N79" i="1"/>
  <c r="N5" i="1"/>
  <c r="N77" i="1"/>
  <c r="N43" i="1"/>
  <c r="N25" i="1"/>
  <c r="N40" i="1"/>
  <c r="N68" i="1"/>
  <c r="N67" i="1"/>
  <c r="N76" i="1"/>
  <c r="N7" i="1"/>
  <c r="N41" i="1"/>
  <c r="N27" i="1"/>
  <c r="N52" i="1"/>
  <c r="N39" i="1"/>
  <c r="N2" i="1"/>
  <c r="N7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2" i="1"/>
  <c r="N81" i="1" l="1"/>
  <c r="N73" i="1"/>
  <c r="N69" i="1"/>
  <c r="N57" i="1"/>
  <c r="N49" i="1"/>
  <c r="N37" i="1"/>
  <c r="N33" i="1"/>
  <c r="N29" i="1"/>
  <c r="N17" i="1"/>
  <c r="N9" i="1"/>
  <c r="N58" i="1"/>
  <c r="N80" i="1"/>
  <c r="N48" i="1"/>
  <c r="N36" i="1"/>
  <c r="N24" i="1"/>
  <c r="N20" i="1"/>
  <c r="N16" i="1"/>
  <c r="N12" i="1"/>
  <c r="N8" i="1"/>
  <c r="N70" i="1"/>
  <c r="N75" i="1"/>
  <c r="N47" i="1"/>
  <c r="N35" i="1"/>
  <c r="N23" i="1"/>
</calcChain>
</file>

<file path=xl/comments1.xml><?xml version="1.0" encoding="utf-8"?>
<comments xmlns="http://schemas.openxmlformats.org/spreadsheetml/2006/main">
  <authors>
    <author>tc={2A68A0C0-019C-4B12-B7FD-39784653B7C3}</author>
    <author>Bonini, Joao Victor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Employee Perspective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>Bonini, Joao Victor:</t>
        </r>
        <r>
          <rPr>
            <sz val="9"/>
            <color indexed="81"/>
            <rFont val="Tahoma"/>
            <family val="2"/>
          </rPr>
          <t xml:space="preserve">
Average</t>
        </r>
      </text>
    </comment>
  </commentList>
</comments>
</file>

<file path=xl/sharedStrings.xml><?xml version="1.0" encoding="utf-8"?>
<sst xmlns="http://schemas.openxmlformats.org/spreadsheetml/2006/main" count="3180" uniqueCount="264">
  <si>
    <t>Invol Term_Flag</t>
  </si>
  <si>
    <t>Talent Group</t>
  </si>
  <si>
    <t>Grade Group</t>
  </si>
  <si>
    <t>Vol Term_Flag</t>
  </si>
  <si>
    <t>Termination Reason</t>
  </si>
  <si>
    <t>During Assignment</t>
  </si>
  <si>
    <t>1</t>
  </si>
  <si>
    <t>C</t>
  </si>
  <si>
    <t>21-23</t>
  </si>
  <si>
    <t>0</t>
  </si>
  <si>
    <t>Mutual Agreement</t>
  </si>
  <si>
    <t>PL</t>
  </si>
  <si>
    <t>24+</t>
  </si>
  <si>
    <t>Performance</t>
  </si>
  <si>
    <t/>
  </si>
  <si>
    <t>Contract Ends</t>
  </si>
  <si>
    <t>WPT</t>
  </si>
  <si>
    <t>Job Elimination</t>
  </si>
  <si>
    <t>18-20</t>
  </si>
  <si>
    <t>Personal Reasons</t>
  </si>
  <si>
    <t>Retire</t>
  </si>
  <si>
    <t>KT</t>
  </si>
  <si>
    <t>Career Growth Opportunity</t>
  </si>
  <si>
    <t>Relocation</t>
  </si>
  <si>
    <t>PP</t>
  </si>
  <si>
    <t>Under 18</t>
  </si>
  <si>
    <t>&lt;1 year after assignment</t>
  </si>
  <si>
    <t>Job Abandonment</t>
  </si>
  <si>
    <t>&lt;2 year after assignment</t>
  </si>
  <si>
    <t>Non Return From Leave</t>
  </si>
  <si>
    <t>2+ year after assignment</t>
  </si>
  <si>
    <t>Education</t>
  </si>
  <si>
    <t>Time</t>
  </si>
  <si>
    <t>Home Country</t>
  </si>
  <si>
    <t>Host Country</t>
  </si>
  <si>
    <t>Area</t>
  </si>
  <si>
    <t>Description Talent</t>
  </si>
  <si>
    <t>Home Country Economic Perspective</t>
  </si>
  <si>
    <t>Host Country Economic Perspective</t>
  </si>
  <si>
    <t>Leader Perfomance Rate</t>
  </si>
  <si>
    <t>Age</t>
  </si>
  <si>
    <t>Function</t>
  </si>
  <si>
    <t>Description</t>
  </si>
  <si>
    <t>Key Talent</t>
  </si>
  <si>
    <t>Consistent</t>
  </si>
  <si>
    <t>Well Placed Talent</t>
  </si>
  <si>
    <t>Poor Leader</t>
  </si>
  <si>
    <t>Poor Perfomer</t>
  </si>
  <si>
    <t>Russia</t>
  </si>
  <si>
    <t>Czech Republic</t>
  </si>
  <si>
    <t>Perfomance Rate</t>
  </si>
  <si>
    <t>Talent Review Summary</t>
  </si>
  <si>
    <t>Marital Status</t>
  </si>
  <si>
    <t>Married</t>
  </si>
  <si>
    <t>Male</t>
  </si>
  <si>
    <t>Gender</t>
  </si>
  <si>
    <t>Commercial</t>
  </si>
  <si>
    <t>Leader Talent Group</t>
  </si>
  <si>
    <t>2018/2019 Merit Percentage</t>
  </si>
  <si>
    <t>2018/2019 Bonus Percentage</t>
  </si>
  <si>
    <t>2018/2019 LTI Percentage</t>
  </si>
  <si>
    <t>2017/2018 Merit Percentage</t>
  </si>
  <si>
    <t>2017/2018 Bonus Percentage</t>
  </si>
  <si>
    <t>2017/2018 LTI Percentage</t>
  </si>
  <si>
    <t>2016/2017 Merit Percentage</t>
  </si>
  <si>
    <t>2016/2017 Bonus Percentage</t>
  </si>
  <si>
    <t>2016/2017 LTI Percentage</t>
  </si>
  <si>
    <t>2018/2019 Midpoint Percentage</t>
  </si>
  <si>
    <t>2017/2018 Midpoint Percentage</t>
  </si>
  <si>
    <t>Home Culture Type</t>
  </si>
  <si>
    <t>Host Culture Type</t>
  </si>
  <si>
    <t>Culture Type</t>
  </si>
  <si>
    <t>Top-Down</t>
  </si>
  <si>
    <t>Egalitarian</t>
  </si>
  <si>
    <t>Hierarquical</t>
  </si>
  <si>
    <t>Consensual</t>
  </si>
  <si>
    <t>Hierarchy Level</t>
  </si>
  <si>
    <t>Sr Director</t>
  </si>
  <si>
    <t>Director</t>
  </si>
  <si>
    <t>Tenure 
Time in company</t>
  </si>
  <si>
    <t>Italy</t>
  </si>
  <si>
    <t>Netherlands</t>
  </si>
  <si>
    <t>No</t>
  </si>
  <si>
    <t>Yes</t>
  </si>
  <si>
    <t>Spain</t>
  </si>
  <si>
    <t>United States</t>
  </si>
  <si>
    <t>Marketing</t>
  </si>
  <si>
    <t>Servia</t>
  </si>
  <si>
    <t>Norway</t>
  </si>
  <si>
    <t xml:space="preserve"> - </t>
  </si>
  <si>
    <t>Female</t>
  </si>
  <si>
    <t>New Zealand</t>
  </si>
  <si>
    <t>Singapore</t>
  </si>
  <si>
    <t>Australia</t>
  </si>
  <si>
    <t>Single</t>
  </si>
  <si>
    <t>Legal</t>
  </si>
  <si>
    <t>Degree in System</t>
  </si>
  <si>
    <t>Sr Manager</t>
  </si>
  <si>
    <t>Manager</t>
  </si>
  <si>
    <t>Medical</t>
  </si>
  <si>
    <t>Indian</t>
  </si>
  <si>
    <t>Human Resources</t>
  </si>
  <si>
    <t>Country</t>
  </si>
  <si>
    <t>Perspective</t>
  </si>
  <si>
    <t>France</t>
  </si>
  <si>
    <t>Germany</t>
  </si>
  <si>
    <t>-</t>
  </si>
  <si>
    <t>VP</t>
  </si>
  <si>
    <t>Canada</t>
  </si>
  <si>
    <t>Regulatory Affairs</t>
  </si>
  <si>
    <t>Asian</t>
  </si>
  <si>
    <t>White</t>
  </si>
  <si>
    <t>Operations</t>
  </si>
  <si>
    <t>Puerto Rico</t>
  </si>
  <si>
    <t>Finance</t>
  </si>
  <si>
    <t>Latino</t>
  </si>
  <si>
    <t>Sweden</t>
  </si>
  <si>
    <t>Ireland</t>
  </si>
  <si>
    <t>Portugal</t>
  </si>
  <si>
    <t>United Arab Emirates</t>
  </si>
  <si>
    <t>Egypt</t>
  </si>
  <si>
    <t>Finland</t>
  </si>
  <si>
    <t>Israel</t>
  </si>
  <si>
    <t>Poland</t>
  </si>
  <si>
    <t>Belgium</t>
  </si>
  <si>
    <t>Race/
Ethnicity</t>
  </si>
  <si>
    <t>Colombia</t>
  </si>
  <si>
    <t>Denmark</t>
  </si>
  <si>
    <t>Communication</t>
  </si>
  <si>
    <t>Slovenia</t>
  </si>
  <si>
    <t>China</t>
  </si>
  <si>
    <t>Argentina</t>
  </si>
  <si>
    <t>Chinese</t>
  </si>
  <si>
    <t>Compliance</t>
  </si>
  <si>
    <t>Mexico</t>
  </si>
  <si>
    <t>Market Access</t>
  </si>
  <si>
    <t>Romania</t>
  </si>
  <si>
    <t>Equador</t>
  </si>
  <si>
    <t>Peru</t>
  </si>
  <si>
    <t>Hispanic</t>
  </si>
  <si>
    <t>Japan</t>
  </si>
  <si>
    <t>Brazil</t>
  </si>
  <si>
    <t>Venezuela</t>
  </si>
  <si>
    <t>Hong Kong</t>
  </si>
  <si>
    <t>Malaysia</t>
  </si>
  <si>
    <t>BTS</t>
  </si>
  <si>
    <t xml:space="preserve"> -</t>
  </si>
  <si>
    <t>#</t>
  </si>
  <si>
    <t>BRAZIL</t>
  </si>
  <si>
    <t>LATAM</t>
  </si>
  <si>
    <t>LBU</t>
  </si>
  <si>
    <t>Neutral</t>
  </si>
  <si>
    <t>MEXICO</t>
  </si>
  <si>
    <t>PUERTO RICO</t>
  </si>
  <si>
    <t>ECUADOR</t>
  </si>
  <si>
    <t>SBU</t>
  </si>
  <si>
    <t>PERU</t>
  </si>
  <si>
    <t>Negative</t>
  </si>
  <si>
    <t>COLOMBIA</t>
  </si>
  <si>
    <t>MBU</t>
  </si>
  <si>
    <t>Positive</t>
  </si>
  <si>
    <t>CACM CARIBBEAN</t>
  </si>
  <si>
    <t>CHILE</t>
  </si>
  <si>
    <t>ARGENTINA</t>
  </si>
  <si>
    <t>URUGUAY PARAGUAY</t>
  </si>
  <si>
    <t>CANADA</t>
  </si>
  <si>
    <t>WEC</t>
  </si>
  <si>
    <t>GERMANY</t>
  </si>
  <si>
    <t>ITALY</t>
  </si>
  <si>
    <t>SPAIN</t>
  </si>
  <si>
    <t>FRANCE</t>
  </si>
  <si>
    <t>UK</t>
  </si>
  <si>
    <t>IRELAND</t>
  </si>
  <si>
    <t>SWEDEN</t>
  </si>
  <si>
    <t>BELGIUM</t>
  </si>
  <si>
    <t>FINLAND</t>
  </si>
  <si>
    <t>NORWAY</t>
  </si>
  <si>
    <t>NETHERLANDS</t>
  </si>
  <si>
    <t>DENMARK</t>
  </si>
  <si>
    <t>AUSTRIA</t>
  </si>
  <si>
    <t>SWITZERLAND</t>
  </si>
  <si>
    <t>TURKEY</t>
  </si>
  <si>
    <t>PORTUGAL</t>
  </si>
  <si>
    <t>GREECE</t>
  </si>
  <si>
    <t>CYPRUS</t>
  </si>
  <si>
    <t>ISRAEL</t>
  </si>
  <si>
    <t>CHINA</t>
  </si>
  <si>
    <t>JAPAC</t>
  </si>
  <si>
    <t>JAPAN</t>
  </si>
  <si>
    <t>MALAYSIA</t>
  </si>
  <si>
    <t>SINGAPORE</t>
  </si>
  <si>
    <t>TAIWAN</t>
  </si>
  <si>
    <t>INDONESIA</t>
  </si>
  <si>
    <t>THAILAND</t>
  </si>
  <si>
    <t>PAKISTAN</t>
  </si>
  <si>
    <t>INDIA</t>
  </si>
  <si>
    <t>SRI LANKA</t>
  </si>
  <si>
    <t>BANGLADESH</t>
  </si>
  <si>
    <t>HONG KONG</t>
  </si>
  <si>
    <t>PHILIPPINES</t>
  </si>
  <si>
    <t>SOUTH KOREA</t>
  </si>
  <si>
    <t>VIETNAM</t>
  </si>
  <si>
    <t>AUSTRALIA</t>
  </si>
  <si>
    <t>NEW ZEALAND</t>
  </si>
  <si>
    <t>HUNGARY</t>
  </si>
  <si>
    <t>EEMEA</t>
  </si>
  <si>
    <t>POLAND</t>
  </si>
  <si>
    <t>BULGARIA</t>
  </si>
  <si>
    <t>ROMANIA</t>
  </si>
  <si>
    <t>SLOVENIA</t>
  </si>
  <si>
    <t>CROATIA</t>
  </si>
  <si>
    <t>SERBIA</t>
  </si>
  <si>
    <t>ALBANIA</t>
  </si>
  <si>
    <t>BOSNIA</t>
  </si>
  <si>
    <t>MONTENEGRO</t>
  </si>
  <si>
    <t>LITHUANIA</t>
  </si>
  <si>
    <t>LATVIA</t>
  </si>
  <si>
    <t>ESTONIA</t>
  </si>
  <si>
    <t>CZECH REPUBLIC</t>
  </si>
  <si>
    <t>SLOVAKIA</t>
  </si>
  <si>
    <t>SAUDI ARABIA</t>
  </si>
  <si>
    <t>EGYPT</t>
  </si>
  <si>
    <t>KUWAIT</t>
  </si>
  <si>
    <t>OMAN</t>
  </si>
  <si>
    <t>BAHRAIN</t>
  </si>
  <si>
    <t>QATAR</t>
  </si>
  <si>
    <t>U.A.E.</t>
  </si>
  <si>
    <t>JORDAN</t>
  </si>
  <si>
    <t>IRAQ</t>
  </si>
  <si>
    <t>LEBANON</t>
  </si>
  <si>
    <t>MALTA</t>
  </si>
  <si>
    <t>ALGERIA</t>
  </si>
  <si>
    <t>MOROCCO</t>
  </si>
  <si>
    <t>TUNISIA</t>
  </si>
  <si>
    <t>SOUTH AFRICA</t>
  </si>
  <si>
    <t>NAMIBIA</t>
  </si>
  <si>
    <t>RUSSIA</t>
  </si>
  <si>
    <t>KAZAKHSTAN</t>
  </si>
  <si>
    <t>BELARUS</t>
  </si>
  <si>
    <t>ARMENIA</t>
  </si>
  <si>
    <t>MOLDOVA</t>
  </si>
  <si>
    <t>AZERBAIJAN</t>
  </si>
  <si>
    <t>GEORGIA</t>
  </si>
  <si>
    <t>UZBEKISTAN</t>
  </si>
  <si>
    <t>UKRAINE</t>
  </si>
  <si>
    <t>Great Britain</t>
  </si>
  <si>
    <t>Area_home</t>
  </si>
  <si>
    <t>Business Size_home</t>
  </si>
  <si>
    <t>Area_host</t>
  </si>
  <si>
    <t>Business Size_host</t>
  </si>
  <si>
    <t>Size</t>
  </si>
  <si>
    <t>Culture_Country</t>
  </si>
  <si>
    <t>Culture_Area</t>
  </si>
  <si>
    <t>United Kingdon</t>
  </si>
  <si>
    <t>Business Reason</t>
  </si>
  <si>
    <t>What type of culture change improves perfomance?</t>
  </si>
  <si>
    <t>(blank)</t>
  </si>
  <si>
    <t>Grand Total</t>
  </si>
  <si>
    <t>Type Termination</t>
  </si>
  <si>
    <t>Involuntary</t>
  </si>
  <si>
    <t>Voluntary</t>
  </si>
  <si>
    <t>Count of #</t>
  </si>
  <si>
    <t>level</t>
  </si>
  <si>
    <t>Description Talent Group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</si>
</sst>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8"/>
      <color rgb="FF555555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quotePrefix="1" applyFont="1" applyAlignment="1">
      <alignment horizontal="left" vertical="top"/>
    </xf>
    <xf numFmtId="0" fontId="0" fillId="0" borderId="1" xfId="0" applyBorder="1"/>
    <xf numFmtId="0" fontId="6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2" xfId="0" quotePrefix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8" fillId="0" borderId="2" xfId="1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8" fillId="0" borderId="3" xfId="0" quotePrefix="1" applyFont="1" applyBorder="1" applyAlignment="1">
      <alignment horizontal="center" vertical="top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center"/>
    </xf>
    <xf numFmtId="1" fontId="8" fillId="0" borderId="3" xfId="1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Border="1" applyAlignment="1">
      <alignment horizontal="left"/>
    </xf>
    <xf numFmtId="0" fontId="0" fillId="0" borderId="3" xfId="0" applyBorder="1"/>
    <xf numFmtId="0" fontId="0" fillId="0" borderId="0" xfId="0" applyBorder="1"/>
    <xf numFmtId="0" fontId="6" fillId="3" borderId="1" xfId="0" quotePrefix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9" fillId="4" borderId="4" xfId="0" applyFont="1" applyFill="1" applyBorder="1"/>
    <xf numFmtId="0" fontId="9" fillId="0" borderId="4" xfId="0" applyNumberFormat="1" applyFont="1" applyBorder="1"/>
    <xf numFmtId="0" fontId="9" fillId="0" borderId="0" xfId="0" applyNumberFormat="1" applyFont="1"/>
    <xf numFmtId="0" fontId="9" fillId="0" borderId="4" xfId="0" applyFont="1" applyBorder="1"/>
    <xf numFmtId="0" fontId="9" fillId="0" borderId="0" xfId="0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361445</xdr:colOff>
      <xdr:row>14</xdr:row>
      <xdr:rowOff>47625</xdr:rowOff>
    </xdr:from>
    <xdr:to>
      <xdr:col>12</xdr:col>
      <xdr:colOff>38220</xdr:colOff>
      <xdr:row>28</xdr:row>
      <xdr:rowOff>182329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FF624A4-1FF7-44BC-A480-BB47C7080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1485" y="2607945"/>
          <a:ext cx="3943975" cy="269502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onini, Joao Victor" id="{D2775438-E045-43CC-BA61-7FE34100C7F8}" userId="S-1-5-21-2459832866-3820126253-1625292444-261668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aob" refreshedDate="43651.757228472219" createdVersion="5" refreshedVersion="5" minRefreshableVersion="3" recordCount="82">
  <cacheSource type="worksheet">
    <worksheetSource ref="A1:AQ1048576" sheet="Data Assignment"/>
  </cacheSource>
  <cacheFields count="43">
    <cacheField name="#" numFmtId="0">
      <sharedItems containsString="0" containsBlank="1" containsNumber="1" containsInteger="1" minValue="1" maxValue="81"/>
    </cacheField>
    <cacheField name="Termination Reason" numFmtId="0">
      <sharedItems containsBlank="1" count="13">
        <s v="Mutual Agreement"/>
        <s v="Performance"/>
        <s v="Contract Ends"/>
        <s v="Job Elimination"/>
        <s v="Personal Reasons"/>
        <s v="Retire"/>
        <s v="Career Growth Opportunity"/>
        <s v="Relocation"/>
        <s v="Job Abandonment"/>
        <s v="Non Return From Leave"/>
        <s v="Education"/>
        <m/>
        <s v="Complete" u="1"/>
      </sharedItems>
    </cacheField>
    <cacheField name="Time" numFmtId="0">
      <sharedItems containsBlank="1"/>
    </cacheField>
    <cacheField name="Invol Term_Flag" numFmtId="0">
      <sharedItems containsString="0" containsBlank="1" containsNumber="1" containsInteger="1" minValue="0" maxValue="1"/>
    </cacheField>
    <cacheField name="Type Termination" numFmtId="0">
      <sharedItems containsBlank="1" count="3">
        <s v="Involuntary"/>
        <s v="Voluntary"/>
        <m/>
      </sharedItems>
    </cacheField>
    <cacheField name="Vol Term_Flag" numFmtId="0">
      <sharedItems containsBlank="1"/>
    </cacheField>
    <cacheField name="Talent Group" numFmtId="0">
      <sharedItems containsBlank="1"/>
    </cacheField>
    <cacheField name="Description Talent" numFmtId="0">
      <sharedItems containsBlank="1"/>
    </cacheField>
    <cacheField name="Perfomance Rate" numFmtId="0">
      <sharedItems containsBlank="1" containsMixedTypes="1" containsNumber="1" containsInteger="1" minValue="2" maxValue="5"/>
    </cacheField>
    <cacheField name="Talent Review Summary" numFmtId="0">
      <sharedItems containsBlank="1"/>
    </cacheField>
    <cacheField name="Grade Group" numFmtId="0">
      <sharedItems containsBlank="1"/>
    </cacheField>
    <cacheField name="Hierarchy Level" numFmtId="0">
      <sharedItems containsBlank="1"/>
    </cacheField>
    <cacheField name="Home Country" numFmtId="0">
      <sharedItems containsBlank="1"/>
    </cacheField>
    <cacheField name="Home Culture Type" numFmtId="0">
      <sharedItems containsBlank="1"/>
    </cacheField>
    <cacheField name="Area_home" numFmtId="0">
      <sharedItems containsBlank="1"/>
    </cacheField>
    <cacheField name="Business Size_home" numFmtId="0">
      <sharedItems containsBlank="1"/>
    </cacheField>
    <cacheField name="Home Country Economic Perspective" numFmtId="0">
      <sharedItems containsBlank="1"/>
    </cacheField>
    <cacheField name="Host Country" numFmtId="0">
      <sharedItems containsBlank="1"/>
    </cacheField>
    <cacheField name="Host Culture Type" numFmtId="0">
      <sharedItems containsBlank="1"/>
    </cacheField>
    <cacheField name="Area_host" numFmtId="0">
      <sharedItems containsBlank="1"/>
    </cacheField>
    <cacheField name="Business Size_host" numFmtId="0">
      <sharedItems containsBlank="1"/>
    </cacheField>
    <cacheField name="Host Country Economic Perspective" numFmtId="0">
      <sharedItems containsBlank="1"/>
    </cacheField>
    <cacheField name="Degree in System" numFmtId="0">
      <sharedItems containsBlank="1"/>
    </cacheField>
    <cacheField name="Age" numFmtId="0">
      <sharedItems containsString="0" containsBlank="1" containsNumber="1" containsInteger="1" minValue="27" maxValue="67"/>
    </cacheField>
    <cacheField name="Gender" numFmtId="0">
      <sharedItems containsBlank="1"/>
    </cacheField>
    <cacheField name="Marital Status" numFmtId="0">
      <sharedItems containsBlank="1"/>
    </cacheField>
    <cacheField name="Race/_x000a_Ethnicity" numFmtId="0">
      <sharedItems containsBlank="1"/>
    </cacheField>
    <cacheField name="Function" numFmtId="0">
      <sharedItems containsBlank="1" count="13">
        <s v="Commercial"/>
        <s v="Finance"/>
        <s v="Marketing"/>
        <s v="Legal"/>
        <s v="Medical"/>
        <s v="Human Resources"/>
        <s v="Regulatory Affairs"/>
        <s v="Operations"/>
        <s v="Communication"/>
        <s v="Compliance"/>
        <s v="Market Access"/>
        <s v="BTS"/>
        <m/>
      </sharedItems>
    </cacheField>
    <cacheField name="Tenure _x000a_Time in company" numFmtId="0">
      <sharedItems containsString="0" containsBlank="1" containsNumber="1" containsInteger="1" minValue="1" maxValue="37"/>
    </cacheField>
    <cacheField name="2018/2019 Merit Percentage" numFmtId="0">
      <sharedItems containsBlank="1" containsMixedTypes="1" containsNumber="1" containsInteger="1" minValue="0" maxValue="115"/>
    </cacheField>
    <cacheField name="2017/2018 Merit Percentage" numFmtId="0">
      <sharedItems containsBlank="1" containsMixedTypes="1" containsNumber="1" minValue="0" maxValue="170.00000000000003"/>
    </cacheField>
    <cacheField name="2016/2017 Merit Percentage" numFmtId="0">
      <sharedItems containsBlank="1" containsMixedTypes="1" containsNumber="1" minValue="0" maxValue="218.18181818181816"/>
    </cacheField>
    <cacheField name="2018/2019 Bonus Percentage" numFmtId="0">
      <sharedItems containsBlank="1" containsMixedTypes="1" containsNumber="1" containsInteger="1" minValue="0" maxValue="105"/>
    </cacheField>
    <cacheField name="2017/2018 Bonus Percentage" numFmtId="0">
      <sharedItems containsBlank="1" containsMixedTypes="1" containsNumber="1" containsInteger="1" minValue="0" maxValue="110"/>
    </cacheField>
    <cacheField name="2016/2017 Bonus Percentage" numFmtId="0">
      <sharedItems containsBlank="1" containsMixedTypes="1" containsNumber="1" containsInteger="1" minValue="0" maxValue="130"/>
    </cacheField>
    <cacheField name="2018/2019 LTI Percentage" numFmtId="0">
      <sharedItems containsBlank="1" containsMixedTypes="1" containsNumber="1" containsInteger="1" minValue="0" maxValue="105"/>
    </cacheField>
    <cacheField name="2017/2018 LTI Percentage" numFmtId="0">
      <sharedItems containsBlank="1" containsMixedTypes="1" containsNumber="1" containsInteger="1" minValue="0" maxValue="120"/>
    </cacheField>
    <cacheField name="2016/2017 LTI Percentage" numFmtId="0">
      <sharedItems containsBlank="1" containsMixedTypes="1" containsNumber="1" containsInteger="1" minValue="0" maxValue="150"/>
    </cacheField>
    <cacheField name="2018/2019 Midpoint Percentage" numFmtId="0">
      <sharedItems containsBlank="1" containsMixedTypes="1" containsNumber="1" minValue="81.98" maxValue="166.04"/>
    </cacheField>
    <cacheField name="2017/2018 Midpoint Percentage" numFmtId="0">
      <sharedItems containsBlank="1" containsMixedTypes="1" containsNumber="1" minValue="71.84" maxValue="158.07"/>
    </cacheField>
    <cacheField name="Leader Perfomance Rate" numFmtId="0">
      <sharedItems containsBlank="1" containsMixedTypes="1" containsNumber="1" containsInteger="1" minValue="2" maxValue="5"/>
    </cacheField>
    <cacheField name="Leader Talent Group" numFmtId="0">
      <sharedItems containsBlank="1"/>
    </cacheField>
    <cacheField name="Description Talent Group Leader" numFmtId="0">
      <sharedItems containsBlank="1" count="5">
        <s v="Consistent"/>
        <s v="Well Placed Talent"/>
        <s v="Key Talent"/>
        <s v="Poor Perfom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n v="1"/>
    <x v="0"/>
    <s v="During Assignment"/>
    <n v="1"/>
    <x v="0"/>
    <s v="0"/>
    <s v="C"/>
    <s v="Consistent"/>
    <n v="3"/>
    <s v="No"/>
    <s v="21-23"/>
    <s v="Director"/>
    <s v="Czech Republic"/>
    <s v="Egalitarian"/>
    <s v="EEMEA"/>
    <s v="MBU"/>
    <s v="Neutral"/>
    <s v="Russia"/>
    <s v="Hierarquical"/>
    <s v="EEMEA"/>
    <s v="LBU"/>
    <s v="Positive"/>
    <s v="No"/>
    <n v="49"/>
    <s v="Male"/>
    <s v="Married"/>
    <s v=" - "/>
    <x v="0"/>
    <n v="17"/>
    <s v=" -"/>
    <s v=" -"/>
    <n v="50"/>
    <s v=" -"/>
    <s v=" -"/>
    <n v="90"/>
    <s v=" -"/>
    <s v=" -"/>
    <n v="80"/>
    <s v=" -"/>
    <s v=" -"/>
    <n v="3"/>
    <s v="C"/>
    <x v="0"/>
  </r>
  <r>
    <n v="2"/>
    <x v="0"/>
    <s v="During Assignment"/>
    <n v="1"/>
    <x v="0"/>
    <s v="0"/>
    <s v="PL"/>
    <s v="Poor Leader"/>
    <n v="2"/>
    <s v="Yes"/>
    <s v="21-23"/>
    <s v="Director"/>
    <s v="Italy"/>
    <s v="Hierarquical"/>
    <s v="WEC"/>
    <s v="LBU"/>
    <s v="Neutral"/>
    <s v="Netherlands"/>
    <s v="Consensual"/>
    <s v="WEC"/>
    <s v="LBU"/>
    <s v="Positive"/>
    <s v="No"/>
    <n v="47"/>
    <s v="Male"/>
    <s v="Married"/>
    <s v=" - "/>
    <x v="1"/>
    <n v="14"/>
    <s v=" -"/>
    <s v=" -"/>
    <n v="46.874999999999993"/>
    <s v=" -"/>
    <s v=" -"/>
    <n v="80"/>
    <s v=" -"/>
    <s v=" -"/>
    <n v="75"/>
    <s v=" -"/>
    <s v=" -"/>
    <n v="3"/>
    <s v="C"/>
    <x v="0"/>
  </r>
  <r>
    <n v="3"/>
    <x v="1"/>
    <s v="During Assignment"/>
    <n v="1"/>
    <x v="0"/>
    <s v="0"/>
    <s v="PL"/>
    <s v="Poor Leader"/>
    <n v="3"/>
    <s v="No"/>
    <s v="24+"/>
    <s v="Sr Director"/>
    <s v="Spain"/>
    <s v="Hierarquical"/>
    <s v="WEC"/>
    <s v="LBU"/>
    <s v="Neutral"/>
    <s v="United States"/>
    <s v="Egalitarian"/>
    <s v="United States"/>
    <s v="United States"/>
    <s v="Positive"/>
    <s v="No"/>
    <n v="52"/>
    <s v="Male"/>
    <s v="Married"/>
    <s v=" - "/>
    <x v="2"/>
    <n v="11"/>
    <s v=" -"/>
    <s v=" -"/>
    <s v=" -"/>
    <s v=" -"/>
    <s v=" -"/>
    <s v=" -"/>
    <s v=" -"/>
    <s v=" -"/>
    <s v=" -"/>
    <s v=" -"/>
    <s v=" -"/>
    <n v="4"/>
    <s v="WPT"/>
    <x v="1"/>
  </r>
  <r>
    <n v="4"/>
    <x v="2"/>
    <s v="During Assignment"/>
    <n v="1"/>
    <x v="0"/>
    <s v="0"/>
    <s v=" - "/>
    <s v=" - "/>
    <n v="2"/>
    <s v="No"/>
    <s v="21-23"/>
    <s v="Director"/>
    <s v="Norway"/>
    <s v="Consensual"/>
    <s v="WEC"/>
    <s v="SBU"/>
    <s v="Positive"/>
    <s v="Servia"/>
    <s v="Consensual"/>
    <s v="EEMEA"/>
    <s v="SBU"/>
    <s v="Neutral"/>
    <s v="No"/>
    <n v="54"/>
    <s v="Female"/>
    <s v=" - "/>
    <s v=" - "/>
    <x v="0"/>
    <n v="9"/>
    <s v=" -"/>
    <s v=" -"/>
    <s v=" -"/>
    <s v=" -"/>
    <s v=" -"/>
    <s v=" -"/>
    <s v=" -"/>
    <s v=" -"/>
    <s v=" -"/>
    <s v=" -"/>
    <s v=" -"/>
    <n v="2"/>
    <s v="C"/>
    <x v="0"/>
  </r>
  <r>
    <n v="5"/>
    <x v="3"/>
    <s v="During Assignment"/>
    <n v="1"/>
    <x v="0"/>
    <s v="0"/>
    <s v="WPT"/>
    <s v="Well Placed Talent"/>
    <n v="3"/>
    <s v="Yes"/>
    <s v="21-23"/>
    <s v="Director"/>
    <s v="New Zealand"/>
    <s v="Egalitarian"/>
    <s v="JAPAC"/>
    <s v="SBU"/>
    <s v="Neutral"/>
    <s v="Singapore"/>
    <s v="Hierarquical"/>
    <s v="JAPAC"/>
    <s v="SBU"/>
    <s v="Positive"/>
    <s v="No"/>
    <n v="47"/>
    <s v="Male"/>
    <s v="Married"/>
    <s v=" - "/>
    <x v="0"/>
    <n v="16"/>
    <n v="0"/>
    <n v="157.14285714285711"/>
    <n v="100"/>
    <n v="100"/>
    <n v="110"/>
    <n v="100"/>
    <n v="0"/>
    <n v="105"/>
    <n v="100"/>
    <n v="108.42"/>
    <n v="108.97"/>
    <n v="4"/>
    <s v="WPT"/>
    <x v="1"/>
  </r>
  <r>
    <n v="6"/>
    <x v="1"/>
    <s v="During Assignment"/>
    <n v="1"/>
    <x v="0"/>
    <s v="0"/>
    <s v="PL"/>
    <s v="Poor Leader"/>
    <n v="3"/>
    <s v="No"/>
    <s v="24+"/>
    <s v="Sr Director"/>
    <s v="Australia"/>
    <s v="Egalitarian"/>
    <s v="JAPAC"/>
    <s v="LBU"/>
    <s v="Neutral"/>
    <s v="United States"/>
    <s v="Egalitarian"/>
    <s v="United States"/>
    <s v="United States"/>
    <s v="Positive"/>
    <s v="Yes"/>
    <n v="57"/>
    <s v="Female"/>
    <s v="Single"/>
    <s v=" - "/>
    <x v="3"/>
    <n v="9"/>
    <s v=" -"/>
    <s v=" -"/>
    <s v=" -"/>
    <s v=" -"/>
    <s v=" -"/>
    <s v=" -"/>
    <s v=" -"/>
    <s v=" -"/>
    <s v=" -"/>
    <s v=" -"/>
    <s v=" -"/>
    <n v="3"/>
    <s v="C"/>
    <x v="0"/>
  </r>
  <r>
    <n v="7"/>
    <x v="3"/>
    <s v="During Assignment"/>
    <n v="1"/>
    <x v="0"/>
    <s v="0"/>
    <s v=" - "/>
    <s v=" - "/>
    <n v="2"/>
    <s v="No"/>
    <s v="18-20"/>
    <s v="Sr Manager"/>
    <s v="Australia"/>
    <s v="Egalitarian"/>
    <s v="JAPAC"/>
    <s v="LBU"/>
    <s v="Neutral"/>
    <s v="Singapore"/>
    <s v="Hierarquical"/>
    <s v="JAPAC"/>
    <s v="SBU"/>
    <s v="Positive"/>
    <s v="Yes"/>
    <n v="36"/>
    <s v="Female"/>
    <s v="Single"/>
    <s v=" - "/>
    <x v="4"/>
    <n v="6"/>
    <s v=" -"/>
    <s v=" -"/>
    <s v=" -"/>
    <s v=" -"/>
    <s v=" -"/>
    <s v=" -"/>
    <s v=" -"/>
    <s v=" -"/>
    <s v=" -"/>
    <s v=" -"/>
    <s v=" -"/>
    <n v="3"/>
    <s v="C"/>
    <x v="0"/>
  </r>
  <r>
    <n v="8"/>
    <x v="0"/>
    <s v="During Assignment"/>
    <n v="1"/>
    <x v="0"/>
    <s v="0"/>
    <s v="WPT"/>
    <s v="Well Placed Talent"/>
    <n v="4"/>
    <s v="Yes"/>
    <s v="18-20"/>
    <s v="Sr Manager"/>
    <s v="Germany"/>
    <s v="Consensual"/>
    <s v="WEC"/>
    <s v="LBU"/>
    <s v="Neutral"/>
    <s v="France"/>
    <s v="Hierarquical"/>
    <s v="WEC"/>
    <s v="LBU"/>
    <s v="Neutral"/>
    <s v="Yes"/>
    <n v="50"/>
    <s v="Female"/>
    <s v="Single"/>
    <s v="-"/>
    <x v="2"/>
    <n v="9"/>
    <m/>
    <m/>
    <m/>
    <m/>
    <m/>
    <m/>
    <m/>
    <m/>
    <m/>
    <n v="108.17"/>
    <n v="103.66"/>
    <n v="4"/>
    <s v="C"/>
    <x v="0"/>
  </r>
  <r>
    <n v="9"/>
    <x v="1"/>
    <s v="During Assignment"/>
    <n v="1"/>
    <x v="0"/>
    <s v="0"/>
    <s v="C"/>
    <s v="Consistent"/>
    <n v="2"/>
    <s v="No"/>
    <s v="21-23"/>
    <s v="Director"/>
    <s v="Singapore"/>
    <s v="Hierarquical"/>
    <s v="JAPAC"/>
    <s v="SBU"/>
    <s v="Positive"/>
    <s v="United States"/>
    <s v="Egalitarian"/>
    <s v="United States"/>
    <s v="United States"/>
    <s v="Positive"/>
    <s v="Yes"/>
    <n v="45"/>
    <s v="Male"/>
    <s v="Married"/>
    <s v="Indian"/>
    <x v="5"/>
    <n v="6"/>
    <n v="78"/>
    <n v="132.14285714285717"/>
    <n v="109.09090909090908"/>
    <n v="95"/>
    <n v="110"/>
    <n v="100"/>
    <n v="90"/>
    <n v="120"/>
    <n v="100"/>
    <s v=" -"/>
    <s v=" -"/>
    <n v="4"/>
    <s v="WPT"/>
    <x v="1"/>
  </r>
  <r>
    <n v="10"/>
    <x v="3"/>
    <s v="During Assignment"/>
    <n v="1"/>
    <x v="0"/>
    <s v="0"/>
    <s v="C"/>
    <s v="Consistent"/>
    <n v="3"/>
    <s v="No"/>
    <s v=""/>
    <s v="VP"/>
    <s v="Canada"/>
    <s v="Egalitarian"/>
    <s v="WEC"/>
    <s v="LBU"/>
    <s v="Neutral"/>
    <s v="United States"/>
    <s v="Egalitarian"/>
    <s v="United States"/>
    <s v="United States"/>
    <s v="Positive"/>
    <s v="No"/>
    <n v="62"/>
    <s v="Female"/>
    <s v="Married"/>
    <s v="-"/>
    <x v="6"/>
    <n v="12"/>
    <s v=" -"/>
    <s v=" -"/>
    <s v=" -"/>
    <s v=" -"/>
    <s v=" -"/>
    <s v=" -"/>
    <s v=" -"/>
    <s v=" -"/>
    <s v=" -"/>
    <s v=" -"/>
    <s v=" -"/>
    <n v="5"/>
    <s v="KT"/>
    <x v="2"/>
  </r>
  <r>
    <n v="11"/>
    <x v="3"/>
    <s v="During Assignment"/>
    <n v="1"/>
    <x v="0"/>
    <s v="0"/>
    <s v=" - "/>
    <s v=" - "/>
    <n v="2"/>
    <s v="No"/>
    <s v="21-23"/>
    <s v="Director"/>
    <s v="Spain"/>
    <s v="Hierarquical"/>
    <s v="WEC"/>
    <s v="LBU"/>
    <s v="Neutral"/>
    <s v="United States"/>
    <s v="Egalitarian"/>
    <s v="United States"/>
    <s v="United States"/>
    <s v="Positive"/>
    <s v="No"/>
    <n v="42"/>
    <s v="Female"/>
    <s v="Single"/>
    <s v="-"/>
    <x v="0"/>
    <n v="2"/>
    <s v=" -"/>
    <s v=" -"/>
    <s v=" -"/>
    <s v=" -"/>
    <s v=" -"/>
    <s v=" -"/>
    <s v=" -"/>
    <s v=" -"/>
    <s v=" -"/>
    <s v=" -"/>
    <s v=" -"/>
    <n v="3"/>
    <s v="C"/>
    <x v="0"/>
  </r>
  <r>
    <n v="12"/>
    <x v="4"/>
    <s v="During Assignment"/>
    <n v="0"/>
    <x v="1"/>
    <s v="1"/>
    <s v=" - "/>
    <s v=" - "/>
    <n v="4"/>
    <s v="No"/>
    <s v="18-20"/>
    <s v="Sr Manager"/>
    <s v="United States"/>
    <s v="Egalitarian"/>
    <s v="United States"/>
    <s v="United States"/>
    <s v="Positive"/>
    <s v="Singapore"/>
    <s v="Hierarquical"/>
    <s v="JAPAC"/>
    <s v="SBU"/>
    <s v="Positive"/>
    <s v="Yes"/>
    <n v="41"/>
    <s v="Female"/>
    <s v="Single"/>
    <s v="Asian"/>
    <x v="0"/>
    <n v="13"/>
    <s v=" -"/>
    <s v=" -"/>
    <s v=" -"/>
    <s v=" -"/>
    <s v=" -"/>
    <s v=" -"/>
    <s v=" -"/>
    <s v=" -"/>
    <s v=" -"/>
    <s v=" -"/>
    <s v=" -"/>
    <n v="3"/>
    <s v="C"/>
    <x v="0"/>
  </r>
  <r>
    <n v="13"/>
    <x v="4"/>
    <s v="During Assignment"/>
    <n v="0"/>
    <x v="1"/>
    <s v="1"/>
    <s v=" - "/>
    <s v=" - "/>
    <n v="3"/>
    <s v="No"/>
    <s v="24+"/>
    <s v="Sr Director"/>
    <s v="United States"/>
    <s v="Egalitarian"/>
    <s v="United States"/>
    <s v="United States"/>
    <s v="Positive"/>
    <s v="Puerto Rico"/>
    <s v="Top-Down"/>
    <s v="LATAM"/>
    <s v="LBU"/>
    <s v="Neutral"/>
    <s v="Yes"/>
    <n v="47"/>
    <s v="Male"/>
    <s v="Married"/>
    <s v="White"/>
    <x v="7"/>
    <n v="20"/>
    <s v=" -"/>
    <s v=" -"/>
    <s v=" -"/>
    <s v=" -"/>
    <s v=" -"/>
    <s v=" -"/>
    <s v=" -"/>
    <s v=" -"/>
    <s v=" -"/>
    <s v=" -"/>
    <s v=" -"/>
    <n v="3"/>
    <s v="C"/>
    <x v="0"/>
  </r>
  <r>
    <n v="14"/>
    <x v="5"/>
    <s v="During Assignment"/>
    <n v="0"/>
    <x v="1"/>
    <s v="1"/>
    <s v="PL"/>
    <s v="Poor Leader"/>
    <n v="3"/>
    <s v="No"/>
    <s v="24+"/>
    <s v="Sr Director"/>
    <s v="United States"/>
    <s v="Egalitarian"/>
    <s v="United States"/>
    <s v="United States"/>
    <s v="Positive"/>
    <s v="Puerto Rico"/>
    <s v="Top-Down"/>
    <s v="LATAM"/>
    <s v="LBU"/>
    <s v="Neutral"/>
    <s v="Yes"/>
    <n v="60"/>
    <s v="Male"/>
    <s v="Married"/>
    <s v="Latino"/>
    <x v="7"/>
    <n v="37"/>
    <s v=" -"/>
    <n v="150"/>
    <n v="116.66666666666667"/>
    <s v=" -"/>
    <n v="110"/>
    <n v="100"/>
    <s v=" -"/>
    <n v="110"/>
    <n v="100"/>
    <s v=" -"/>
    <n v="104.03"/>
    <n v="4"/>
    <s v="KT"/>
    <x v="2"/>
  </r>
  <r>
    <n v="15"/>
    <x v="4"/>
    <s v="During Assignment"/>
    <n v="0"/>
    <x v="1"/>
    <s v="1"/>
    <s v="KT"/>
    <s v="Key Talent"/>
    <n v="3"/>
    <s v="Yes"/>
    <s v="24+"/>
    <s v="Sr Director"/>
    <s v="Italy"/>
    <s v="Hierarquical"/>
    <s v="WEC"/>
    <s v="LBU"/>
    <s v="Neutral"/>
    <s v="France"/>
    <s v="Hierarquical"/>
    <s v="WEC"/>
    <s v="LBU"/>
    <s v="Neutral"/>
    <s v="Yes"/>
    <n v="46"/>
    <s v="Male"/>
    <s v="Married"/>
    <s v="-"/>
    <x v="0"/>
    <n v="13"/>
    <s v=" -"/>
    <s v=" -"/>
    <n v="93.749999999999986"/>
    <s v=" -"/>
    <s v=" -"/>
    <n v="100"/>
    <s v=" -"/>
    <s v=" -"/>
    <n v="100"/>
    <s v=" -"/>
    <s v=" -"/>
    <n v="4"/>
    <s v="C"/>
    <x v="0"/>
  </r>
  <r>
    <n v="16"/>
    <x v="4"/>
    <s v="During Assignment"/>
    <n v="0"/>
    <x v="1"/>
    <s v="1"/>
    <s v="KT"/>
    <s v="Key Talent"/>
    <n v="4"/>
    <s v="No"/>
    <s v="18-20"/>
    <s v="Sr Manager"/>
    <s v="Italy"/>
    <s v="Hierarquical"/>
    <s v="WEC"/>
    <s v="LBU"/>
    <s v="Neutral"/>
    <s v="Sweden"/>
    <s v="Consensual"/>
    <s v="WEC"/>
    <s v="MBU"/>
    <s v="Positive"/>
    <s v="No"/>
    <n v="52"/>
    <s v="Female"/>
    <s v="Married"/>
    <s v="-"/>
    <x v="1"/>
    <n v="23"/>
    <s v=" -"/>
    <s v=" -"/>
    <s v=" -"/>
    <s v=" -"/>
    <s v=" -"/>
    <s v=" -"/>
    <s v=" -"/>
    <s v=" -"/>
    <s v=" -"/>
    <s v=" -"/>
    <s v=" -"/>
    <n v="3"/>
    <s v="C"/>
    <x v="0"/>
  </r>
  <r>
    <n v="17"/>
    <x v="4"/>
    <s v="During Assignment"/>
    <n v="0"/>
    <x v="1"/>
    <s v="1"/>
    <s v="KT"/>
    <s v="Key Talent"/>
    <n v="5"/>
    <s v="Yes"/>
    <s v="24+"/>
    <s v="Sr Director"/>
    <s v="Ireland"/>
    <s v="Top-Down"/>
    <s v="WEC"/>
    <s v="LBU"/>
    <s v="Negative"/>
    <s v="Great Britain"/>
    <s v="Top-Down"/>
    <s v="WEC"/>
    <s v="LBU"/>
    <s v="Positive"/>
    <s v="Yes"/>
    <n v="48"/>
    <s v="Male"/>
    <s v="Married"/>
    <s v="-"/>
    <x v="0"/>
    <n v="23"/>
    <s v=" -"/>
    <s v=" -"/>
    <n v="218.18181818181816"/>
    <s v=" -"/>
    <s v=" -"/>
    <n v="130"/>
    <s v=" -"/>
    <s v=" -"/>
    <n v="150"/>
    <s v=" -"/>
    <s v=" -"/>
    <n v="4"/>
    <s v="KT"/>
    <x v="2"/>
  </r>
  <r>
    <n v="18"/>
    <x v="6"/>
    <s v="During Assignment"/>
    <n v="0"/>
    <x v="1"/>
    <s v="1"/>
    <s v="WPT"/>
    <s v="Well Placed Talent"/>
    <n v="4"/>
    <s v="No"/>
    <s v="21-23"/>
    <s v="Director"/>
    <s v="Great Britain"/>
    <s v="Top-Down"/>
    <s v="WEC"/>
    <s v="LBU"/>
    <s v="Positive"/>
    <s v="United States"/>
    <s v="Egalitarian"/>
    <s v="United States"/>
    <s v="United States"/>
    <s v="Positive"/>
    <s v="No"/>
    <n v="43"/>
    <s v="Male"/>
    <s v="Married"/>
    <s v="-"/>
    <x v="4"/>
    <n v="10"/>
    <s v=" -"/>
    <s v=" -"/>
    <n v="0"/>
    <s v=" -"/>
    <s v=" -"/>
    <n v="120"/>
    <s v=" -"/>
    <s v=" -"/>
    <n v="0"/>
    <s v=" -"/>
    <s v=" -"/>
    <n v="4"/>
    <s v="C"/>
    <x v="0"/>
  </r>
  <r>
    <n v="19"/>
    <x v="4"/>
    <s v="During Assignment"/>
    <n v="0"/>
    <x v="1"/>
    <s v="1"/>
    <s v=" - "/>
    <s v=" - "/>
    <n v="4"/>
    <s v="No"/>
    <s v="18-20"/>
    <s v="Sr Manager"/>
    <s v="Italy"/>
    <s v="Hierarquical"/>
    <s v="WEC"/>
    <s v="LBU"/>
    <s v="Neutral"/>
    <s v="Portugal"/>
    <s v="Top-Down"/>
    <s v="WEC"/>
    <s v="SBU"/>
    <s v="Positive"/>
    <s v="No"/>
    <n v="45"/>
    <s v="Male"/>
    <s v="Married"/>
    <s v="Latino"/>
    <x v="1"/>
    <n v="14"/>
    <s v=" -"/>
    <s v=" -"/>
    <s v=" -"/>
    <s v=" -"/>
    <s v=" -"/>
    <s v=" -"/>
    <s v=" -"/>
    <s v=" -"/>
    <s v=" -"/>
    <s v=" -"/>
    <s v=" -"/>
    <n v="4"/>
    <s v="C"/>
    <x v="0"/>
  </r>
  <r>
    <n v="20"/>
    <x v="5"/>
    <s v="During Assignment"/>
    <n v="0"/>
    <x v="1"/>
    <s v="1"/>
    <s v="C"/>
    <s v="Consistent"/>
    <n v="3"/>
    <s v="No"/>
    <s v="21-23"/>
    <s v="Director"/>
    <s v="United States"/>
    <s v="Egalitarian"/>
    <s v="United States"/>
    <s v="United States"/>
    <s v="Positive"/>
    <s v="Singapore"/>
    <s v="Hierarquical"/>
    <s v="JAPAC"/>
    <s v="SBU"/>
    <s v="Positive"/>
    <s v="No"/>
    <n v="66"/>
    <s v="Male"/>
    <s v="Married"/>
    <s v="Asian"/>
    <x v="7"/>
    <n v="10"/>
    <s v=" -"/>
    <s v=" -"/>
    <s v=" -"/>
    <s v=" -"/>
    <s v=" -"/>
    <s v=" -"/>
    <s v=" -"/>
    <s v=" -"/>
    <s v=" -"/>
    <s v=" -"/>
    <s v=" -"/>
    <n v="3"/>
    <s v="C"/>
    <x v="0"/>
  </r>
  <r>
    <n v="21"/>
    <x v="7"/>
    <s v="During Assignment"/>
    <n v="0"/>
    <x v="1"/>
    <s v="1"/>
    <s v="WPT"/>
    <s v="Well Placed Talent"/>
    <n v="3"/>
    <s v="No"/>
    <s v="18-20"/>
    <s v="Sr Manager"/>
    <s v="United Arab Emirates"/>
    <s v="Hierarquical"/>
    <s v="EEMEA"/>
    <s v="LBU"/>
    <s v="Negative"/>
    <s v="Egypt"/>
    <s v="Top-Down"/>
    <s v="EEMEA"/>
    <s v="SBU"/>
    <s v="Neutral"/>
    <s v="No"/>
    <n v="46"/>
    <s v="Male"/>
    <s v="Married"/>
    <s v="-"/>
    <x v="0"/>
    <n v="16"/>
    <s v=" -"/>
    <s v=" -"/>
    <n v="80"/>
    <s v=" -"/>
    <s v=" -"/>
    <n v="94"/>
    <s v=" -"/>
    <s v=" -"/>
    <n v="100"/>
    <s v=" -"/>
    <s v=" -"/>
    <n v="4"/>
    <s v="WPT"/>
    <x v="1"/>
  </r>
  <r>
    <n v="22"/>
    <x v="4"/>
    <s v="During Assignment"/>
    <n v="0"/>
    <x v="1"/>
    <s v="1"/>
    <s v="C"/>
    <s v="Consistent"/>
    <n v="3"/>
    <s v="Yes"/>
    <s v="21-23"/>
    <s v="Director"/>
    <s v="Canada"/>
    <s v="Egalitarian"/>
    <s v="WEC"/>
    <s v="LBU"/>
    <s v="Neutral"/>
    <s v="Finland"/>
    <s v="Egalitarian"/>
    <s v="WEC"/>
    <s v="MBU"/>
    <s v="Neutral"/>
    <s v="No"/>
    <n v="53"/>
    <s v="Male"/>
    <s v="Married"/>
    <s v="-"/>
    <x v="0"/>
    <n v="8"/>
    <s v=" -"/>
    <s v=" -"/>
    <s v=" -"/>
    <s v=" -"/>
    <s v=" -"/>
    <s v=" -"/>
    <s v=" -"/>
    <s v=" -"/>
    <s v=" -"/>
    <s v=" -"/>
    <s v=" -"/>
    <n v="2"/>
    <s v="C"/>
    <x v="0"/>
  </r>
  <r>
    <n v="23"/>
    <x v="4"/>
    <s v="During Assignment"/>
    <n v="0"/>
    <x v="1"/>
    <s v="1"/>
    <s v="KT"/>
    <s v="Key Talent"/>
    <n v="4"/>
    <s v="Yes"/>
    <s v="21-23"/>
    <s v="Director"/>
    <s v="Italy"/>
    <s v="Hierarquical"/>
    <s v="WEC"/>
    <s v="LBU"/>
    <s v="Neutral"/>
    <s v="United States"/>
    <s v="Egalitarian"/>
    <s v="United States"/>
    <s v="United States"/>
    <s v="Positive"/>
    <s v="Yes"/>
    <n v="47"/>
    <s v="Male"/>
    <s v="Married"/>
    <s v="-"/>
    <x v="2"/>
    <n v="8"/>
    <s v=" -"/>
    <s v=" -"/>
    <s v=" -"/>
    <s v=" -"/>
    <s v=" -"/>
    <s v=" -"/>
    <s v=" -"/>
    <s v=" -"/>
    <s v=" -"/>
    <s v=" -"/>
    <s v=" -"/>
    <n v="3"/>
    <s v="C"/>
    <x v="0"/>
  </r>
  <r>
    <n v="24"/>
    <x v="0"/>
    <s v="During Assignment"/>
    <n v="0"/>
    <x v="1"/>
    <s v="1"/>
    <s v="WPT"/>
    <s v="Well Placed Talent"/>
    <n v="3"/>
    <s v="No"/>
    <s v="18-20"/>
    <s v="Sr Manager"/>
    <s v="Israel"/>
    <s v="Hierarquical"/>
    <s v="WEC"/>
    <s v="LBU"/>
    <s v="Positive"/>
    <s v="United States"/>
    <s v="Egalitarian"/>
    <s v="United States"/>
    <s v="United States"/>
    <s v="Positive"/>
    <s v="Yes"/>
    <n v="42"/>
    <s v="Female"/>
    <s v="Single"/>
    <s v="-"/>
    <x v="5"/>
    <n v="8"/>
    <s v=" -"/>
    <s v=" -"/>
    <n v="100"/>
    <s v=" -"/>
    <s v=" -"/>
    <n v="100"/>
    <s v=" -"/>
    <s v=" -"/>
    <n v="100"/>
    <s v=" -"/>
    <s v=" -"/>
    <n v="3"/>
    <s v="C"/>
    <x v="0"/>
  </r>
  <r>
    <n v="25"/>
    <x v="4"/>
    <s v="During Assignment"/>
    <n v="0"/>
    <x v="1"/>
    <s v="1"/>
    <s v="WPT"/>
    <s v="Well Placed Talent"/>
    <n v="3"/>
    <s v="Yes"/>
    <s v="21-23"/>
    <s v="Director"/>
    <s v="Australia"/>
    <s v="Egalitarian"/>
    <s v="JAPAC"/>
    <s v="LBU"/>
    <s v="Neutral"/>
    <s v="France"/>
    <s v="Hierarquical"/>
    <s v="WEC"/>
    <s v="LBU"/>
    <s v="Neutral"/>
    <s v="Yes"/>
    <n v="51"/>
    <s v="Female"/>
    <s v="Married"/>
    <s v="-"/>
    <x v="2"/>
    <n v="8"/>
    <s v=" -"/>
    <n v="94.285714285714278"/>
    <n v="85.714285714285708"/>
    <s v=" -"/>
    <n v="100"/>
    <n v="110"/>
    <s v=" -"/>
    <n v="100"/>
    <n v="100"/>
    <s v=" -"/>
    <n v="108.95"/>
    <n v="4"/>
    <s v="WPT"/>
    <x v="1"/>
  </r>
  <r>
    <n v="26"/>
    <x v="4"/>
    <s v="During Assignment"/>
    <n v="0"/>
    <x v="1"/>
    <s v="1"/>
    <s v="PP"/>
    <s v="Poor Perfomer"/>
    <n v="3"/>
    <s v="No"/>
    <s v="24+"/>
    <s v="Sr Director"/>
    <s v="Poland"/>
    <s v="Consensual"/>
    <s v="EEMEA"/>
    <s v="MBU"/>
    <s v="Neutral"/>
    <s v="Belgium"/>
    <s v="Consensual"/>
    <s v="WEC"/>
    <s v="LBU"/>
    <s v="Neutral"/>
    <s v="No"/>
    <n v="45"/>
    <s v="Male"/>
    <s v="Married"/>
    <s v="-"/>
    <x v="0"/>
    <n v="6"/>
    <s v=" -"/>
    <s v=" -"/>
    <s v=" -"/>
    <s v=" -"/>
    <s v=" -"/>
    <s v=" -"/>
    <s v=" -"/>
    <s v=" -"/>
    <s v=" -"/>
    <s v=" -"/>
    <s v=" -"/>
    <n v="3"/>
    <s v="KT"/>
    <x v="2"/>
  </r>
  <r>
    <n v="27"/>
    <x v="4"/>
    <s v="During Assignment"/>
    <n v="0"/>
    <x v="1"/>
    <s v="1"/>
    <s v=" - "/>
    <s v=" - "/>
    <n v="3"/>
    <s v="No"/>
    <s v="21-23"/>
    <s v="Director"/>
    <s v="Germany"/>
    <s v="Consensual"/>
    <s v="WEC"/>
    <s v="LBU"/>
    <s v="Neutral"/>
    <s v="France"/>
    <s v="Hierarquical"/>
    <s v="WEC"/>
    <s v="LBU"/>
    <s v="Neutral"/>
    <s v="Yes"/>
    <n v="43"/>
    <s v="Male"/>
    <s v="Married"/>
    <s v="-"/>
    <x v="2"/>
    <n v="5"/>
    <s v=" -"/>
    <s v=" -"/>
    <s v=" -"/>
    <s v=" -"/>
    <s v=" -"/>
    <s v=" -"/>
    <s v=" -"/>
    <s v=" -"/>
    <s v=" -"/>
    <s v=" -"/>
    <s v=" -"/>
    <n v="3"/>
    <s v="WPT"/>
    <x v="1"/>
  </r>
  <r>
    <n v="28"/>
    <x v="4"/>
    <s v="During Assignment"/>
    <n v="0"/>
    <x v="1"/>
    <s v="1"/>
    <s v="WPT"/>
    <s v="Well Placed Talent"/>
    <n v="3"/>
    <s v="No"/>
    <s v="21-23"/>
    <s v="Director"/>
    <s v="France"/>
    <s v="Hierarquical"/>
    <s v="WEC"/>
    <s v="LBU"/>
    <s v="Neutral"/>
    <s v="United States"/>
    <s v="Egalitarian"/>
    <s v="United States"/>
    <s v="United States"/>
    <s v="Positive"/>
    <s v="No"/>
    <n v="46"/>
    <s v="Male"/>
    <s v="Married"/>
    <s v="-"/>
    <x v="2"/>
    <n v="3"/>
    <s v=" -"/>
    <s v=" -"/>
    <s v=" -"/>
    <s v=" -"/>
    <s v=" -"/>
    <s v=" -"/>
    <s v=" -"/>
    <s v=" -"/>
    <s v=" -"/>
    <s v=" -"/>
    <s v=" -"/>
    <n v="3"/>
    <s v="WPT"/>
    <x v="1"/>
  </r>
  <r>
    <n v="29"/>
    <x v="4"/>
    <s v="During Assignment"/>
    <n v="0"/>
    <x v="1"/>
    <s v="1"/>
    <s v=" - "/>
    <s v=" - "/>
    <n v="3"/>
    <s v="No"/>
    <s v="Under 18"/>
    <s v="Manager"/>
    <s v="Singapore"/>
    <s v="Hierarquical"/>
    <s v="JAPAC"/>
    <s v="SBU"/>
    <s v="Positive"/>
    <s v="Puerto Rico"/>
    <s v="Top-Down"/>
    <s v="LATAM"/>
    <s v="LBU"/>
    <s v="Neutral"/>
    <s v="Yes"/>
    <n v="28"/>
    <s v="Female"/>
    <s v="Single"/>
    <s v="-"/>
    <x v="7"/>
    <n v="1"/>
    <s v=" -"/>
    <s v=" -"/>
    <n v="111.11111111111111"/>
    <s v=" -"/>
    <s v=" -"/>
    <n v="100"/>
    <s v=" -"/>
    <s v=" -"/>
    <n v="0"/>
    <s v=" -"/>
    <s v=" -"/>
    <n v="3"/>
    <s v="KT"/>
    <x v="2"/>
  </r>
  <r>
    <n v="30"/>
    <x v="3"/>
    <s v="&lt;1 year after assignment"/>
    <n v="1"/>
    <x v="0"/>
    <s v="0"/>
    <s v="C"/>
    <s v="Consistent"/>
    <n v="3"/>
    <s v="No"/>
    <s v="18-20"/>
    <s v="Sr Manager"/>
    <s v="France"/>
    <s v="Hierarquical"/>
    <s v="WEC"/>
    <s v="LBU"/>
    <s v="Neutral"/>
    <s v="United States"/>
    <s v="Egalitarian"/>
    <s v="United States"/>
    <s v="United States"/>
    <s v="Positive"/>
    <s v="No"/>
    <n v="51"/>
    <s v="Male"/>
    <s v="-"/>
    <s v="White"/>
    <x v="0"/>
    <n v="12"/>
    <s v=" -"/>
    <s v=" -"/>
    <s v=" -"/>
    <s v=" -"/>
    <s v=" -"/>
    <s v=" -"/>
    <s v=" -"/>
    <s v=" -"/>
    <s v=" -"/>
    <s v=" -"/>
    <s v=" -"/>
    <n v="3"/>
    <s v="KT"/>
    <x v="2"/>
  </r>
  <r>
    <n v="31"/>
    <x v="0"/>
    <s v="&lt;1 year after assignment"/>
    <n v="1"/>
    <x v="0"/>
    <s v="0"/>
    <s v="PL"/>
    <s v="Poor Leader"/>
    <n v="3"/>
    <s v="No"/>
    <s v="21-23"/>
    <s v="Director"/>
    <s v="Colombia"/>
    <s v="Top-Down"/>
    <s v="LATAM"/>
    <s v="MBU"/>
    <s v="Positive"/>
    <s v="United States"/>
    <s v="Egalitarian"/>
    <s v="United States"/>
    <s v="United States"/>
    <s v="Positive"/>
    <s v="No"/>
    <n v="55"/>
    <s v="Male"/>
    <s v="Married"/>
    <s v="-"/>
    <x v="4"/>
    <n v="14"/>
    <s v=" -"/>
    <s v=" -"/>
    <s v=" -"/>
    <s v=" -"/>
    <s v=" -"/>
    <s v=" -"/>
    <s v=" -"/>
    <s v=" -"/>
    <s v=" -"/>
    <s v=" -"/>
    <s v=" -"/>
    <n v="3"/>
    <s v="KT"/>
    <x v="2"/>
  </r>
  <r>
    <n v="32"/>
    <x v="1"/>
    <s v="&lt;1 year after assignment"/>
    <n v="1"/>
    <x v="0"/>
    <s v="0"/>
    <s v="C"/>
    <s v="Consistent"/>
    <n v="4"/>
    <s v="Yes"/>
    <s v="21-23"/>
    <s v="Director"/>
    <s v="Spain"/>
    <s v="Hierarquical"/>
    <s v="WEC"/>
    <s v="LBU"/>
    <s v="Neutral"/>
    <s v="Great Britain"/>
    <s v="Top-Down"/>
    <s v="WEC"/>
    <s v="LBU"/>
    <s v="Positive"/>
    <s v="No"/>
    <n v="49"/>
    <s v="Female"/>
    <s v="Married"/>
    <s v="-"/>
    <x v="0"/>
    <n v="6"/>
    <s v=" -"/>
    <s v=" -"/>
    <n v="76.923076923076934"/>
    <s v=" -"/>
    <s v=" -"/>
    <n v="95"/>
    <s v=" -"/>
    <s v=" -"/>
    <n v="95"/>
    <s v=" -"/>
    <s v=" -"/>
    <n v="4"/>
    <s v="WPT"/>
    <x v="1"/>
  </r>
  <r>
    <n v="33"/>
    <x v="2"/>
    <s v="&lt;1 year after assignment"/>
    <n v="1"/>
    <x v="0"/>
    <s v="0"/>
    <s v="PP"/>
    <s v="Poor Perfomer"/>
    <n v="2"/>
    <s v="No"/>
    <s v="18-20"/>
    <s v="Sr Manager"/>
    <s v="Denmark"/>
    <s v="Egalitarian"/>
    <s v="WEC"/>
    <s v="SBU"/>
    <s v="Positive"/>
    <s v="France"/>
    <s v="Hierarquical"/>
    <s v="WEC"/>
    <s v="LBU"/>
    <s v="Neutral"/>
    <s v="Yes"/>
    <n v="48"/>
    <s v="Male"/>
    <s v="Married"/>
    <s v="-"/>
    <x v="0"/>
    <n v="10"/>
    <s v=" -"/>
    <s v=" -"/>
    <s v=" -"/>
    <s v=" -"/>
    <s v=" -"/>
    <s v=" -"/>
    <s v=" -"/>
    <s v=" -"/>
    <s v=" -"/>
    <s v=" -"/>
    <s v=" -"/>
    <n v="4"/>
    <s v="KT"/>
    <x v="2"/>
  </r>
  <r>
    <n v="34"/>
    <x v="1"/>
    <s v="&lt;1 year after assignment"/>
    <n v="1"/>
    <x v="0"/>
    <s v="0"/>
    <s v=" - "/>
    <s v=" - "/>
    <n v="5"/>
    <s v="No"/>
    <s v="Under 18"/>
    <s v="Manager"/>
    <s v="France"/>
    <s v="Hierarquical"/>
    <s v="WEC"/>
    <s v="LBU"/>
    <s v="Neutral"/>
    <s v="Spain"/>
    <s v="Hierarquical"/>
    <s v="WEC"/>
    <s v="LBU"/>
    <s v="Neutral"/>
    <s v="Yes"/>
    <n v="35"/>
    <s v="Female"/>
    <s v="Single"/>
    <s v="-"/>
    <x v="8"/>
    <n v="5"/>
    <s v=" -"/>
    <s v=" -"/>
    <s v=" -"/>
    <s v=" -"/>
    <s v=" -"/>
    <s v=" -"/>
    <s v=" -"/>
    <s v=" -"/>
    <s v=" -"/>
    <s v=" -"/>
    <s v=" -"/>
    <n v="3"/>
    <s v="WPT"/>
    <x v="1"/>
  </r>
  <r>
    <n v="35"/>
    <x v="3"/>
    <s v="&lt;1 year after assignment"/>
    <n v="1"/>
    <x v="0"/>
    <s v="0"/>
    <s v="PP"/>
    <s v="Poor Perfomer"/>
    <n v="2"/>
    <s v="No"/>
    <s v="18-20"/>
    <s v="Sr Manager"/>
    <s v="Australia"/>
    <s v="Egalitarian"/>
    <s v="JAPAC"/>
    <s v="LBU"/>
    <s v="Neutral"/>
    <s v="Singapore"/>
    <s v="Hierarquical"/>
    <s v="JAPAC"/>
    <s v="SBU"/>
    <s v="Positive"/>
    <s v="Yes"/>
    <n v="63"/>
    <s v="Male"/>
    <s v="Married"/>
    <s v="-"/>
    <x v="2"/>
    <n v="5"/>
    <s v=" -"/>
    <s v=" -"/>
    <n v="0"/>
    <s v=" -"/>
    <s v=" -"/>
    <n v="0"/>
    <s v=" -"/>
    <s v=" -"/>
    <n v="0"/>
    <s v=" -"/>
    <s v=" -"/>
    <n v="4"/>
    <s v="WPT"/>
    <x v="1"/>
  </r>
  <r>
    <n v="36"/>
    <x v="0"/>
    <s v="&lt;1 year after assignment"/>
    <n v="1"/>
    <x v="0"/>
    <s v="0"/>
    <s v="C"/>
    <s v="Consistent"/>
    <n v="3"/>
    <s v="Yes"/>
    <s v="21-23"/>
    <s v="Director"/>
    <s v="Colombia"/>
    <s v="Top-Down"/>
    <s v="LATAM"/>
    <s v="MBU"/>
    <s v="Positive"/>
    <s v="Germany"/>
    <s v="Consensual"/>
    <s v="WEC"/>
    <s v="LBU"/>
    <s v="Neutral"/>
    <s v="Yes"/>
    <n v="47"/>
    <s v="Male"/>
    <s v="Married"/>
    <s v="-"/>
    <x v="1"/>
    <n v="6"/>
    <s v=" -"/>
    <n v="0"/>
    <n v="100"/>
    <s v=" -"/>
    <n v="100"/>
    <n v="100"/>
    <s v=" -"/>
    <n v="0"/>
    <n v="100"/>
    <s v=" -"/>
    <n v="148"/>
    <n v="3"/>
    <s v="WPT"/>
    <x v="1"/>
  </r>
  <r>
    <n v="37"/>
    <x v="0"/>
    <s v="&lt;1 year after assignment"/>
    <n v="1"/>
    <x v="0"/>
    <s v="0"/>
    <s v="C"/>
    <s v="Consistent"/>
    <n v="3"/>
    <s v="Yes"/>
    <s v="Under 18"/>
    <s v="Manager"/>
    <s v="Russia"/>
    <s v="Hierarquical"/>
    <s v="EEMEA"/>
    <s v="LBU"/>
    <s v="Positive"/>
    <s v="United States"/>
    <s v="Egalitarian"/>
    <s v="United States"/>
    <s v="United States"/>
    <s v="Positive"/>
    <s v="Yes"/>
    <n v="38"/>
    <s v="Male"/>
    <s v="Single"/>
    <s v="-"/>
    <x v="2"/>
    <n v="5"/>
    <s v=" -"/>
    <s v=" -"/>
    <n v="59.374999999999986"/>
    <s v=" -"/>
    <s v=" -"/>
    <n v="90"/>
    <s v=" -"/>
    <s v=" -"/>
    <n v="0"/>
    <s v=" -"/>
    <s v=" -"/>
    <n v="3"/>
    <s v="C"/>
    <x v="0"/>
  </r>
  <r>
    <n v="38"/>
    <x v="0"/>
    <s v="&lt;1 year after assignment"/>
    <n v="1"/>
    <x v="0"/>
    <s v="0"/>
    <s v="PL"/>
    <s v="Poor Leader"/>
    <n v="3"/>
    <s v="No"/>
    <s v="Under 18"/>
    <s v="Manager"/>
    <s v="Slovenia"/>
    <s v="Consensual"/>
    <s v="EEMEA"/>
    <s v="SBU"/>
    <s v="Neutral"/>
    <s v="United States"/>
    <s v="Egalitarian"/>
    <s v="United States"/>
    <s v="United States"/>
    <s v="Positive"/>
    <s v="Yes"/>
    <n v="43"/>
    <s v="Male"/>
    <s v="Married"/>
    <s v="-"/>
    <x v="2"/>
    <n v="4"/>
    <n v="0"/>
    <n v="103.44827586206895"/>
    <n v="75.999999999999986"/>
    <n v="0"/>
    <n v="100"/>
    <n v="100"/>
    <n v="0"/>
    <n v="0"/>
    <n v="0"/>
    <n v="81.98"/>
    <n v="77.47"/>
    <n v="4"/>
    <s v="WPT"/>
    <x v="1"/>
  </r>
  <r>
    <n v="39"/>
    <x v="0"/>
    <s v="&lt;1 year after assignment"/>
    <n v="1"/>
    <x v="0"/>
    <s v="0"/>
    <s v="PP"/>
    <s v="Poor Perfomer"/>
    <s v=" - "/>
    <s v=" - "/>
    <s v="21-23"/>
    <s v="Director"/>
    <s v="China"/>
    <s v="Hierarquical"/>
    <s v="JAPAC"/>
    <s v="LBU"/>
    <s v="Positive"/>
    <s v="Singapore"/>
    <s v="Hierarquical"/>
    <s v="JAPAC"/>
    <s v="SBU"/>
    <s v="Positive"/>
    <s v="No"/>
    <n v="46"/>
    <s v="Male"/>
    <s v="Single"/>
    <s v="-"/>
    <x v="8"/>
    <n v="2"/>
    <s v=" -"/>
    <s v=" -"/>
    <n v="0"/>
    <s v=" -"/>
    <s v=" -"/>
    <n v="50"/>
    <s v=" -"/>
    <s v=" -"/>
    <n v="50"/>
    <s v=" -"/>
    <s v=" -"/>
    <n v="2"/>
    <s v="PP"/>
    <x v="3"/>
  </r>
  <r>
    <n v="40"/>
    <x v="5"/>
    <s v="&lt;1 year after assignment"/>
    <n v="0"/>
    <x v="1"/>
    <s v="1"/>
    <s v=" - "/>
    <s v=" - "/>
    <n v="3"/>
    <s v="No"/>
    <s v="21-23"/>
    <s v="Director"/>
    <s v="New Zealand"/>
    <s v="Egalitarian"/>
    <s v="JAPAC"/>
    <s v="SBU"/>
    <s v="Neutral"/>
    <s v="Ireland"/>
    <s v="Top-Down"/>
    <s v="WEC"/>
    <s v="LBU"/>
    <s v="Negative"/>
    <s v="No"/>
    <n v="58"/>
    <s v="Male"/>
    <s v="Single"/>
    <s v="-"/>
    <x v="0"/>
    <n v="28"/>
    <s v=" -"/>
    <s v=" -"/>
    <s v=" -"/>
    <s v=" -"/>
    <s v=" -"/>
    <s v=" -"/>
    <s v=" -"/>
    <s v=" -"/>
    <s v=" -"/>
    <s v=" -"/>
    <s v=" -"/>
    <n v="3"/>
    <s v="WPT"/>
    <x v="1"/>
  </r>
  <r>
    <n v="41"/>
    <x v="4"/>
    <s v="&lt;1 year after assignment"/>
    <n v="0"/>
    <x v="1"/>
    <s v="1"/>
    <s v="KT"/>
    <s v="Key Talent"/>
    <n v="4"/>
    <s v="Yes"/>
    <s v="21-23"/>
    <s v="Director"/>
    <s v="United States"/>
    <s v="Egalitarian"/>
    <s v="United States"/>
    <s v="United States"/>
    <s v="Positive"/>
    <s v="Argentina"/>
    <s v="Top-Down"/>
    <s v="LATAM"/>
    <s v="MBU"/>
    <s v="Positive"/>
    <s v="Yes"/>
    <n v="45"/>
    <s v="Male"/>
    <s v="Married"/>
    <s v="-"/>
    <x v="0"/>
    <n v="17"/>
    <n v="0"/>
    <s v=" -"/>
    <n v="216.66666666666666"/>
    <n v="0"/>
    <s v=" -"/>
    <n v="105"/>
    <n v="85"/>
    <s v=" -"/>
    <n v="125"/>
    <n v="110.58"/>
    <s v=" -"/>
    <n v="3"/>
    <s v="WPT"/>
    <x v="1"/>
  </r>
  <r>
    <n v="42"/>
    <x v="4"/>
    <s v="&lt;1 year after assignment"/>
    <n v="0"/>
    <x v="1"/>
    <s v="1"/>
    <s v=" - "/>
    <s v=" - "/>
    <n v="3"/>
    <s v="No"/>
    <s v="18-20"/>
    <s v="Sr Manager"/>
    <s v="Denmark"/>
    <s v="Egalitarian"/>
    <s v="WEC"/>
    <s v="SBU"/>
    <s v="Positive"/>
    <s v="United States"/>
    <s v="Egalitarian"/>
    <s v="United States"/>
    <s v="United States"/>
    <s v="Positive"/>
    <s v="No"/>
    <n v="54"/>
    <s v="Female"/>
    <s v="-"/>
    <s v="-"/>
    <x v="2"/>
    <n v="10"/>
    <s v=" -"/>
    <s v=" -"/>
    <s v=" -"/>
    <s v=" -"/>
    <s v=" -"/>
    <s v=" -"/>
    <s v=" -"/>
    <s v=" -"/>
    <s v=" -"/>
    <s v=" -"/>
    <s v=" -"/>
    <n v="4"/>
    <s v="KT"/>
    <x v="2"/>
  </r>
  <r>
    <n v="43"/>
    <x v="6"/>
    <s v="&lt;1 year after assignment"/>
    <n v="0"/>
    <x v="1"/>
    <s v="1"/>
    <s v=" - "/>
    <s v=" - "/>
    <n v="3"/>
    <s v="No"/>
    <s v="21-23"/>
    <s v="Director"/>
    <s v="United States"/>
    <s v="Egalitarian"/>
    <s v="United States"/>
    <s v="United States"/>
    <s v="Positive"/>
    <s v="France"/>
    <s v="Hierarquical"/>
    <s v="WEC"/>
    <s v="LBU"/>
    <s v="Neutral"/>
    <s v="Yes"/>
    <n v="42"/>
    <s v="Female"/>
    <s v="Married"/>
    <s v="-"/>
    <x v="5"/>
    <n v="12"/>
    <n v="95"/>
    <n v="100"/>
    <n v="100"/>
    <n v="95"/>
    <n v="100"/>
    <n v="0"/>
    <n v="95"/>
    <n v="105"/>
    <n v="100"/>
    <n v="117.91"/>
    <n v="117.27"/>
    <n v="4"/>
    <s v="WPT"/>
    <x v="1"/>
  </r>
  <r>
    <n v="44"/>
    <x v="4"/>
    <s v="&lt;1 year after assignment"/>
    <n v="0"/>
    <x v="1"/>
    <s v="1"/>
    <s v="WPT"/>
    <s v="Well Placed Talent"/>
    <n v="3"/>
    <s v="Yes"/>
    <s v="18-20"/>
    <s v="Sr Manager"/>
    <s v="United States"/>
    <s v="Egalitarian"/>
    <s v="United States"/>
    <s v="United States"/>
    <s v="Positive"/>
    <s v="Singapore"/>
    <s v="Hierarquical"/>
    <s v="JAPAC"/>
    <s v="SBU"/>
    <s v="Positive"/>
    <s v="Yes"/>
    <n v="43"/>
    <s v="Male"/>
    <s v="Married"/>
    <s v="-"/>
    <x v="7"/>
    <n v="10"/>
    <n v="100"/>
    <n v="133.33333333333331"/>
    <n v="108.33333333333334"/>
    <n v="90"/>
    <n v="110"/>
    <n v="110"/>
    <n v="95"/>
    <n v="100"/>
    <n v="110"/>
    <n v="109.72"/>
    <n v="107.97"/>
    <n v="3"/>
    <s v="WPT"/>
    <x v="1"/>
  </r>
  <r>
    <n v="45"/>
    <x v="4"/>
    <s v="&lt;1 year after assignment"/>
    <n v="0"/>
    <x v="1"/>
    <s v="1"/>
    <s v="WPT"/>
    <s v="Well Placed Talent"/>
    <n v="3"/>
    <s v="No"/>
    <s v="18-20"/>
    <s v="Sr Manager"/>
    <s v="Singapore"/>
    <s v="Hierarquical"/>
    <s v="JAPAC"/>
    <s v="SBU"/>
    <s v="Positive"/>
    <s v="China"/>
    <s v="Hierarquical"/>
    <s v="JAPAC"/>
    <s v="LBU"/>
    <s v="Positive"/>
    <s v="No"/>
    <n v="44"/>
    <s v="Female"/>
    <s v="Married"/>
    <s v="Chinese"/>
    <x v="2"/>
    <n v="8"/>
    <s v=" -"/>
    <s v=" -"/>
    <s v=" -"/>
    <s v=" -"/>
    <s v=" -"/>
    <s v=" -"/>
    <s v=" -"/>
    <s v=" -"/>
    <s v=" -"/>
    <s v=" -"/>
    <s v=" -"/>
    <n v="3"/>
    <s v="WPT"/>
    <x v="1"/>
  </r>
  <r>
    <n v="46"/>
    <x v="8"/>
    <s v="&lt;1 year after assignment"/>
    <n v="0"/>
    <x v="1"/>
    <s v="1"/>
    <s v="C"/>
    <s v="Consistent"/>
    <n v="3"/>
    <s v="No"/>
    <s v="Under 18"/>
    <s v="Manager"/>
    <s v="Australia"/>
    <s v="Egalitarian"/>
    <s v="JAPAC"/>
    <s v="LBU"/>
    <s v="Neutral"/>
    <s v="United States"/>
    <s v="Egalitarian"/>
    <s v="United States"/>
    <s v="United States"/>
    <s v="Positive"/>
    <s v="Yes"/>
    <n v="51"/>
    <s v="Male"/>
    <s v="Single"/>
    <s v="-"/>
    <x v="2"/>
    <n v="8"/>
    <s v=" -"/>
    <s v=" -"/>
    <s v=" -"/>
    <s v=" -"/>
    <s v=" -"/>
    <s v=" -"/>
    <s v=" -"/>
    <s v=" -"/>
    <s v=" -"/>
    <s v=" -"/>
    <s v=" -"/>
    <n v="3"/>
    <s v="C"/>
    <x v="0"/>
  </r>
  <r>
    <n v="47"/>
    <x v="0"/>
    <s v="&lt;1 year after assignment"/>
    <n v="0"/>
    <x v="1"/>
    <s v="1"/>
    <s v="WPT"/>
    <s v="Well Placed Talent"/>
    <n v="3"/>
    <s v="No"/>
    <s v="24+"/>
    <s v="Sr Director"/>
    <s v="Ireland"/>
    <s v="Top-Down"/>
    <s v="WEC"/>
    <s v="LBU"/>
    <s v="Negative"/>
    <s v="United States"/>
    <s v="Egalitarian"/>
    <s v="United States"/>
    <s v="United States"/>
    <s v="Positive"/>
    <s v="No"/>
    <n v="50"/>
    <s v="Female"/>
    <s v="Married"/>
    <s v="-"/>
    <x v="2"/>
    <n v="8"/>
    <s v=" -"/>
    <s v=" -"/>
    <n v="100"/>
    <s v=" -"/>
    <s v=" -"/>
    <n v="100"/>
    <s v=" -"/>
    <s v=" -"/>
    <n v="100"/>
    <s v=" -"/>
    <s v=" -"/>
    <n v="4"/>
    <s v="WPT"/>
    <x v="1"/>
  </r>
  <r>
    <n v="48"/>
    <x v="4"/>
    <s v="&lt;1 year after assignment"/>
    <n v="0"/>
    <x v="1"/>
    <s v="1"/>
    <s v="C"/>
    <s v="Consistent"/>
    <n v="3"/>
    <s v="Yes"/>
    <s v="18-20"/>
    <s v="Sr Manager"/>
    <s v="Singapore"/>
    <s v="Hierarquical"/>
    <s v="JAPAC"/>
    <s v="SBU"/>
    <s v="Positive"/>
    <s v="United States"/>
    <s v="Egalitarian"/>
    <s v="United States"/>
    <s v="United States"/>
    <s v="Positive"/>
    <s v="Yes"/>
    <n v="51"/>
    <s v="Male"/>
    <s v="-"/>
    <s v="-"/>
    <x v="4"/>
    <n v="7"/>
    <s v=" -"/>
    <s v=" -"/>
    <n v="88.8888888888889"/>
    <s v=" -"/>
    <s v=" -"/>
    <n v="100"/>
    <s v=" -"/>
    <s v=" -"/>
    <n v="90"/>
    <s v=" -"/>
    <s v=" -"/>
    <n v="3"/>
    <s v="KT"/>
    <x v="2"/>
  </r>
  <r>
    <n v="49"/>
    <x v="4"/>
    <s v="&lt;1 year after assignment"/>
    <n v="0"/>
    <x v="1"/>
    <s v="1"/>
    <s v="KT"/>
    <s v="Key Talent"/>
    <n v="3"/>
    <s v="No"/>
    <s v="21-23"/>
    <s v="Director"/>
    <s v="France"/>
    <s v="Hierarquical"/>
    <s v="WEC"/>
    <s v="LBU"/>
    <s v="Neutral"/>
    <s v="United Arab Emirates"/>
    <s v="Hierarquical"/>
    <s v="EEMEA"/>
    <s v="LBU"/>
    <s v="Negative"/>
    <s v="Yes"/>
    <n v="38"/>
    <s v="Male"/>
    <s v="-"/>
    <s v="-"/>
    <x v="9"/>
    <n v="8"/>
    <n v="115"/>
    <n v="105"/>
    <n v="140"/>
    <n v="105"/>
    <n v="108"/>
    <n v="125"/>
    <n v="105"/>
    <n v="105"/>
    <n v="125"/>
    <n v="97.79"/>
    <n v="95.29"/>
    <n v="3"/>
    <s v="KT"/>
    <x v="2"/>
  </r>
  <r>
    <n v="50"/>
    <x v="4"/>
    <s v="&lt;1 year after assignment"/>
    <n v="0"/>
    <x v="1"/>
    <s v="1"/>
    <s v="C"/>
    <s v="Consistent"/>
    <n v="2"/>
    <s v="No"/>
    <s v="18-20"/>
    <s v="Sr Manager"/>
    <s v="Mexico"/>
    <s v="Hierarquical"/>
    <s v="LATAM"/>
    <s v="LBU"/>
    <s v="Neutral"/>
    <s v="United States"/>
    <s v="Egalitarian"/>
    <s v="United States"/>
    <s v="United States"/>
    <s v="Positive"/>
    <s v="No"/>
    <n v="50"/>
    <s v="Female"/>
    <s v="Married"/>
    <s v="-"/>
    <x v="10"/>
    <n v="4"/>
    <s v=" -"/>
    <s v=" -"/>
    <s v=" -"/>
    <s v=" -"/>
    <s v=" -"/>
    <s v=" -"/>
    <s v=" -"/>
    <s v=" -"/>
    <s v=" -"/>
    <s v=" -"/>
    <s v=" -"/>
    <n v="3"/>
    <s v="C"/>
    <x v="0"/>
  </r>
  <r>
    <n v="51"/>
    <x v="4"/>
    <s v="&lt;1 year after assignment"/>
    <n v="0"/>
    <x v="1"/>
    <s v="1"/>
    <s v="C"/>
    <s v="Consistent"/>
    <n v="2"/>
    <s v="No"/>
    <s v="18-20"/>
    <s v="Sr Manager"/>
    <s v="Romania"/>
    <s v="Consensual"/>
    <s v="EEMEA"/>
    <s v="MBU"/>
    <s v="Neutral"/>
    <s v="France"/>
    <s v="Hierarquical"/>
    <s v="WEC"/>
    <s v="LBU"/>
    <s v="Neutral"/>
    <s v="No"/>
    <n v="52"/>
    <s v="Male"/>
    <s v="Married"/>
    <s v="-"/>
    <x v="0"/>
    <n v="3"/>
    <s v=" -"/>
    <s v=" -"/>
    <s v=" -"/>
    <s v=" -"/>
    <s v=" -"/>
    <s v=" -"/>
    <s v=" -"/>
    <s v=" -"/>
    <s v=" -"/>
    <s v=" -"/>
    <s v=" -"/>
    <n v="5"/>
    <s v="KT"/>
    <x v="2"/>
  </r>
  <r>
    <n v="52"/>
    <x v="6"/>
    <s v="&lt;1 year after assignment"/>
    <n v="0"/>
    <x v="1"/>
    <s v="1"/>
    <s v="C"/>
    <s v="Consistent"/>
    <n v="3"/>
    <s v="No"/>
    <s v="Under 18"/>
    <s v="Manager"/>
    <s v="United States"/>
    <s v="Egalitarian"/>
    <s v="United States"/>
    <s v="United States"/>
    <s v="Positive"/>
    <s v="Netherlands"/>
    <s v="Consensual"/>
    <s v="WEC"/>
    <s v="LBU"/>
    <s v="Positive"/>
    <s v="No"/>
    <n v="27"/>
    <s v="Male"/>
    <s v="Single"/>
    <s v="-"/>
    <x v="1"/>
    <n v="2"/>
    <s v=" -"/>
    <s v=" -"/>
    <s v=" -"/>
    <s v=" -"/>
    <s v=" -"/>
    <s v=" -"/>
    <s v=" -"/>
    <s v=" -"/>
    <s v=" -"/>
    <s v=" -"/>
    <s v=" -"/>
    <n v="3"/>
    <s v="C"/>
    <x v="0"/>
  </r>
  <r>
    <n v="53"/>
    <x v="6"/>
    <s v="&lt;1 year after assignment"/>
    <n v="0"/>
    <x v="1"/>
    <s v="1"/>
    <s v="KT"/>
    <s v="Key Talent"/>
    <n v="3"/>
    <s v="No"/>
    <s v="Under 18"/>
    <s v="Manager"/>
    <s v="United States"/>
    <s v="Egalitarian"/>
    <s v="United States"/>
    <s v="United States"/>
    <s v="Positive"/>
    <s v="Ireland"/>
    <s v="Top-Down"/>
    <s v="WEC"/>
    <s v="LBU"/>
    <s v="Negative"/>
    <s v="No"/>
    <n v="28"/>
    <s v="Male"/>
    <s v="Single"/>
    <s v="-"/>
    <x v="0"/>
    <n v="2"/>
    <s v=" -"/>
    <s v=" -"/>
    <s v=" -"/>
    <s v=" -"/>
    <s v=" -"/>
    <s v=" -"/>
    <s v=" -"/>
    <s v=" -"/>
    <s v=" -"/>
    <s v=" -"/>
    <s v=" -"/>
    <n v="3"/>
    <s v="C"/>
    <x v="0"/>
  </r>
  <r>
    <n v="54"/>
    <x v="4"/>
    <s v="&lt;1 year after assignment"/>
    <n v="0"/>
    <x v="1"/>
    <s v="1"/>
    <s v=" - "/>
    <s v=" - "/>
    <n v="3"/>
    <s v="No"/>
    <s v="Under 18"/>
    <s v="Manager"/>
    <s v="United States"/>
    <s v="Egalitarian"/>
    <s v="United States"/>
    <s v="United States"/>
    <s v="Positive"/>
    <s v="Netherlands"/>
    <s v="Consensual"/>
    <s v="WEC"/>
    <s v="LBU"/>
    <s v="Positive"/>
    <s v="No"/>
    <n v="28"/>
    <s v="Female"/>
    <s v="Single"/>
    <s v="-"/>
    <x v="1"/>
    <n v="1"/>
    <s v=" -"/>
    <s v=" -"/>
    <s v=" -"/>
    <s v=" -"/>
    <s v=" -"/>
    <s v=" -"/>
    <s v=" -"/>
    <s v=" -"/>
    <s v=" -"/>
    <s v=" -"/>
    <s v=" -"/>
    <n v="3"/>
    <s v="C"/>
    <x v="0"/>
  </r>
  <r>
    <n v="55"/>
    <x v="9"/>
    <s v="&lt;2 year after assignment"/>
    <n v="1"/>
    <x v="0"/>
    <s v="0"/>
    <s v="WPT"/>
    <s v="Well Placed Talent"/>
    <n v="4"/>
    <s v="No"/>
    <s v="18-20"/>
    <s v="Sr Manager"/>
    <s v="United States"/>
    <s v="Egalitarian"/>
    <s v="United States"/>
    <s v="United States"/>
    <s v="Positive"/>
    <s v="Singapore"/>
    <s v="Hierarquical"/>
    <s v="JAPAC"/>
    <s v="SBU"/>
    <s v="Positive"/>
    <s v="No"/>
    <n v="47"/>
    <s v="Female"/>
    <s v="Single"/>
    <s v="-"/>
    <x v="7"/>
    <n v="14"/>
    <s v=" -"/>
    <s v=" -"/>
    <n v="0"/>
    <s v=" -"/>
    <s v=" -"/>
    <n v="100"/>
    <s v=" -"/>
    <s v=" -"/>
    <n v="0"/>
    <s v=" -"/>
    <s v=" -"/>
    <n v="3"/>
    <s v="WPT"/>
    <x v="1"/>
  </r>
  <r>
    <n v="56"/>
    <x v="1"/>
    <s v="&lt;2 year after assignment"/>
    <n v="1"/>
    <x v="0"/>
    <s v="0"/>
    <s v="C"/>
    <s v="Consistent"/>
    <n v="3"/>
    <s v="No"/>
    <s v="18-20"/>
    <s v="Sr Manager"/>
    <s v="Spain"/>
    <s v="Hierarquical"/>
    <s v="WEC"/>
    <s v="LBU"/>
    <s v="Neutral"/>
    <s v="Colombia"/>
    <s v="Top-Down"/>
    <s v="LATAM"/>
    <s v="MBU"/>
    <s v="Positive"/>
    <s v="Yes"/>
    <n v="51"/>
    <s v="Male"/>
    <s v="Married"/>
    <s v="-"/>
    <x v="0"/>
    <n v="26"/>
    <s v=" -"/>
    <n v="99.999999999999986"/>
    <n v="0"/>
    <s v=" -"/>
    <n v="100"/>
    <n v="100"/>
    <s v=" -"/>
    <n v="100"/>
    <n v="100"/>
    <s v=" -"/>
    <n v="122.65"/>
    <n v="3"/>
    <s v="C"/>
    <x v="0"/>
  </r>
  <r>
    <n v="57"/>
    <x v="0"/>
    <s v="&lt;2 year after assignment"/>
    <n v="1"/>
    <x v="0"/>
    <s v="0"/>
    <s v="C"/>
    <s v="Consistent"/>
    <n v="3"/>
    <s v="Yes"/>
    <s v="18-20"/>
    <s v="Sr Manager"/>
    <s v="Germany"/>
    <s v="Consensual"/>
    <s v="WEC"/>
    <s v="LBU"/>
    <s v="Neutral"/>
    <s v="Singapore"/>
    <s v="Hierarquical"/>
    <s v="JAPAC"/>
    <s v="SBU"/>
    <s v="Positive"/>
    <s v="No"/>
    <n v="43"/>
    <s v="Male"/>
    <s v="Married"/>
    <s v="-"/>
    <x v="0"/>
    <n v="5"/>
    <s v=" -"/>
    <n v="0"/>
    <n v="36.363636363636367"/>
    <s v=" -"/>
    <n v="0"/>
    <n v="97"/>
    <s v=" -"/>
    <n v="0"/>
    <n v="90"/>
    <s v=" -"/>
    <n v="158.07"/>
    <n v="3"/>
    <s v="KT"/>
    <x v="2"/>
  </r>
  <r>
    <n v="58"/>
    <x v="4"/>
    <s v="&lt;2 year after assignment"/>
    <n v="0"/>
    <x v="1"/>
    <s v="1"/>
    <s v="C"/>
    <s v="Consistent"/>
    <n v="3"/>
    <s v="No"/>
    <s v="18-20"/>
    <s v="Sr Manager"/>
    <s v="Equador"/>
    <s v=" "/>
    <e v="#N/A"/>
    <e v="#N/A"/>
    <e v="#N/A"/>
    <s v="United States"/>
    <s v="Egalitarian"/>
    <s v="United States"/>
    <s v="United States"/>
    <s v="Positive"/>
    <s v="Yes"/>
    <n v="44"/>
    <s v="Female"/>
    <s v="Single"/>
    <s v="-"/>
    <x v="0"/>
    <n v="11"/>
    <s v=" -"/>
    <s v=" -"/>
    <n v="0"/>
    <s v=" -"/>
    <s v=" -"/>
    <n v="80"/>
    <s v=" -"/>
    <s v=" -"/>
    <n v="0"/>
    <s v=" -"/>
    <s v=" -"/>
    <n v="3"/>
    <s v="C"/>
    <x v="0"/>
  </r>
  <r>
    <n v="59"/>
    <x v="6"/>
    <s v="&lt;2 year after assignment"/>
    <n v="0"/>
    <x v="1"/>
    <s v="1"/>
    <s v="C"/>
    <s v="Consistent"/>
    <n v="2"/>
    <s v="No"/>
    <s v="Under 18"/>
    <s v="Manager"/>
    <s v="United States"/>
    <s v="Egalitarian"/>
    <s v="United States"/>
    <s v="United States"/>
    <s v="Positive"/>
    <s v="Singapore"/>
    <s v="Hierarquical"/>
    <s v="JAPAC"/>
    <s v="SBU"/>
    <s v="Positive"/>
    <s v="Yes"/>
    <n v="35"/>
    <s v="Male"/>
    <s v="Single"/>
    <s v="-"/>
    <x v="1"/>
    <n v="10"/>
    <s v=" -"/>
    <n v="91.666666666666657"/>
    <n v="66.666666666666657"/>
    <s v=" -"/>
    <n v="0"/>
    <n v="0"/>
    <s v=" -"/>
    <n v="0"/>
    <n v="75"/>
    <s v=" -"/>
    <n v="100.64"/>
    <n v="3"/>
    <s v="C"/>
    <x v="0"/>
  </r>
  <r>
    <n v="60"/>
    <x v="6"/>
    <s v="&lt;2 year after assignment"/>
    <n v="0"/>
    <x v="1"/>
    <s v="1"/>
    <s v="C"/>
    <s v="Consistent"/>
    <n v="3"/>
    <s v="No"/>
    <s v="21-23"/>
    <s v="Director"/>
    <s v="United States"/>
    <s v="Egalitarian"/>
    <s v="United States"/>
    <s v="United States"/>
    <s v="Positive"/>
    <s v="United Arab Emirates"/>
    <s v="Hierarquical"/>
    <s v="EEMEA"/>
    <s v="LBU"/>
    <s v="Negative"/>
    <s v="Yes"/>
    <n v="49"/>
    <s v="Male"/>
    <s v="Married"/>
    <s v="-"/>
    <x v="5"/>
    <n v="7"/>
    <s v=" -"/>
    <s v=" -"/>
    <s v=" -"/>
    <s v=" -"/>
    <s v=" -"/>
    <s v=" -"/>
    <s v=" -"/>
    <s v=" -"/>
    <s v=" -"/>
    <s v=" -"/>
    <s v=" -"/>
    <n v="3"/>
    <s v="C"/>
    <x v="0"/>
  </r>
  <r>
    <n v="61"/>
    <x v="6"/>
    <s v="&lt;2 year after assignment"/>
    <n v="0"/>
    <x v="1"/>
    <s v="1"/>
    <s v="PL"/>
    <s v="Poor Leader"/>
    <n v="3"/>
    <s v="Yes"/>
    <s v="21-23"/>
    <s v="Director"/>
    <s v="Peru"/>
    <s v="Hierarquical"/>
    <s v="LATAM"/>
    <s v="SBU"/>
    <s v="Negative"/>
    <s v="Mexico"/>
    <s v="Hierarquical"/>
    <s v="LATAM"/>
    <s v="LBU"/>
    <s v="Neutral"/>
    <s v="No"/>
    <n v="52"/>
    <s v="Male"/>
    <s v="-"/>
    <s v="-"/>
    <x v="0"/>
    <n v="22"/>
    <s v=" -"/>
    <n v="0"/>
    <n v="40"/>
    <s v=" -"/>
    <n v="0"/>
    <n v="100"/>
    <s v=" -"/>
    <n v="0"/>
    <n v="100"/>
    <s v=" -"/>
    <n v="152.29"/>
    <n v="3"/>
    <s v="C"/>
    <x v="0"/>
  </r>
  <r>
    <n v="62"/>
    <x v="6"/>
    <s v="&lt;2 year after assignment"/>
    <n v="0"/>
    <x v="1"/>
    <s v="1"/>
    <s v="KT"/>
    <s v="Key Talent"/>
    <n v="3"/>
    <s v="No"/>
    <s v="18-20"/>
    <s v="Sr Manager"/>
    <s v="France"/>
    <s v="Hierarquical"/>
    <s v="WEC"/>
    <s v="LBU"/>
    <s v="Neutral"/>
    <s v="Netherlands"/>
    <s v="Consensual"/>
    <s v="WEC"/>
    <s v="LBU"/>
    <s v="Positive"/>
    <s v="No"/>
    <n v="38"/>
    <s v="Male"/>
    <s v="Married"/>
    <s v="-"/>
    <x v="0"/>
    <n v="7"/>
    <m/>
    <m/>
    <m/>
    <m/>
    <m/>
    <m/>
    <m/>
    <m/>
    <m/>
    <m/>
    <m/>
    <n v="3"/>
    <s v="C"/>
    <x v="0"/>
  </r>
  <r>
    <n v="63"/>
    <x v="7"/>
    <s v="&lt;2 year after assignment"/>
    <n v="0"/>
    <x v="1"/>
    <s v="1"/>
    <s v="PL"/>
    <s v="Poor Leader"/>
    <n v="3"/>
    <s v="No"/>
    <s v="Under 18"/>
    <s v="Manager"/>
    <s v="United States"/>
    <s v="Egalitarian"/>
    <s v="United States"/>
    <s v="United States"/>
    <s v="Positive"/>
    <s v="Australia"/>
    <s v="Egalitarian"/>
    <s v="JAPAC"/>
    <s v="LBU"/>
    <s v="Neutral"/>
    <s v="Yes"/>
    <n v="27"/>
    <s v="Male"/>
    <s v="Single"/>
    <s v="-"/>
    <x v="1"/>
    <n v="3"/>
    <n v="0"/>
    <n v="111.1111111111111"/>
    <n v="100"/>
    <n v="90"/>
    <n v="100"/>
    <n v="100"/>
    <n v="0"/>
    <n v="100"/>
    <n v="95"/>
    <n v="94.52"/>
    <n v="81.150000000000006"/>
    <n v="2"/>
    <s v="PP"/>
    <x v="3"/>
  </r>
  <r>
    <n v="64"/>
    <x v="5"/>
    <s v="&lt;2 year after assignment"/>
    <n v="0"/>
    <x v="1"/>
    <s v="1"/>
    <s v="C"/>
    <s v="Consistent"/>
    <n v="3"/>
    <s v="No"/>
    <s v="18-20"/>
    <s v="Sr Manager"/>
    <s v="United States"/>
    <s v="Egalitarian"/>
    <s v="United States"/>
    <s v="United States"/>
    <s v="Positive"/>
    <s v="Germany"/>
    <s v="Consensual"/>
    <s v="WEC"/>
    <s v="LBU"/>
    <s v="Neutral"/>
    <s v="No"/>
    <n v="67"/>
    <s v="Male"/>
    <s v="Married"/>
    <s v="-"/>
    <x v="7"/>
    <n v="25"/>
    <s v=" -"/>
    <n v="0"/>
    <n v="83.333333333333343"/>
    <s v=" -"/>
    <n v="100"/>
    <n v="0"/>
    <s v=" -"/>
    <n v="100"/>
    <n v="100"/>
    <s v=" -"/>
    <n v="103.46"/>
    <n v="3"/>
    <s v="C"/>
    <x v="0"/>
  </r>
  <r>
    <n v="65"/>
    <x v="6"/>
    <s v="&lt;2 year after assignment"/>
    <n v="0"/>
    <x v="1"/>
    <s v="1"/>
    <s v="C"/>
    <s v="Consistent"/>
    <n v="3"/>
    <s v="No"/>
    <s v="18-20"/>
    <s v="Sr Manager"/>
    <s v="United States"/>
    <s v="Egalitarian"/>
    <s v="United States"/>
    <s v="United States"/>
    <s v="Positive"/>
    <s v="Ireland"/>
    <s v="Top-Down"/>
    <s v="WEC"/>
    <s v="LBU"/>
    <s v="Negative"/>
    <s v="Yes"/>
    <n v="32"/>
    <s v="Male"/>
    <s v="Married"/>
    <s v="Hispanic"/>
    <x v="1"/>
    <n v="3"/>
    <s v=" -"/>
    <n v="100"/>
    <n v="83.333333333333343"/>
    <s v=" -"/>
    <n v="105"/>
    <n v="0"/>
    <s v=" -"/>
    <n v="100"/>
    <n v="100"/>
    <s v=" -"/>
    <n v="83.87"/>
    <n v="3"/>
    <s v="WPT"/>
    <x v="1"/>
  </r>
  <r>
    <n v="66"/>
    <x v="4"/>
    <s v="&lt;2 year after assignment"/>
    <n v="0"/>
    <x v="1"/>
    <s v="1"/>
    <s v="PL"/>
    <s v="Poor Leader"/>
    <n v="3"/>
    <s v="Yes"/>
    <s v="Under 18"/>
    <s v="Manager"/>
    <s v="Singapore"/>
    <s v="Hierarquical"/>
    <s v="JAPAC"/>
    <s v="SBU"/>
    <s v="Positive"/>
    <s v="United States"/>
    <s v="Egalitarian"/>
    <s v="United States"/>
    <s v="United States"/>
    <s v="Positive"/>
    <s v="Yes"/>
    <n v="39"/>
    <s v="Female"/>
    <s v="Single"/>
    <s v="Chinese"/>
    <x v="6"/>
    <n v="2"/>
    <s v=" -"/>
    <s v=" -"/>
    <n v="83.333333333333329"/>
    <s v=" -"/>
    <s v=" -"/>
    <n v="100"/>
    <s v=" -"/>
    <s v=" -"/>
    <n v="0"/>
    <s v=" -"/>
    <s v=" -"/>
    <n v="4"/>
    <s v="C"/>
    <x v="0"/>
  </r>
  <r>
    <n v="67"/>
    <x v="4"/>
    <s v="&lt;2 year after assignment"/>
    <n v="0"/>
    <x v="1"/>
    <s v="1"/>
    <s v="-"/>
    <s v="-"/>
    <n v="3"/>
    <s v="No"/>
    <s v="Under 18"/>
    <s v="Manager"/>
    <s v="Japan"/>
    <s v="Hierarquical"/>
    <s v="JAPAC"/>
    <s v="LBU"/>
    <s v="Neutral"/>
    <s v="United States"/>
    <s v="Egalitarian"/>
    <s v="United States"/>
    <s v="United States"/>
    <s v="Positive"/>
    <s v="Yes"/>
    <n v="31"/>
    <s v="Male"/>
    <s v="Married"/>
    <s v="-"/>
    <x v="10"/>
    <n v="2"/>
    <s v=" -"/>
    <n v="100"/>
    <n v="100"/>
    <s v=" -"/>
    <n v="100"/>
    <n v="110"/>
    <s v=" -"/>
    <n v="0"/>
    <n v="0"/>
    <s v=" -"/>
    <n v="83.51"/>
    <n v="3"/>
    <s v="C"/>
    <x v="0"/>
  </r>
  <r>
    <n v="68"/>
    <x v="6"/>
    <s v="&lt;2 year after assignment"/>
    <n v="0"/>
    <x v="1"/>
    <s v="1"/>
    <s v="-"/>
    <s v="-"/>
    <n v="3"/>
    <s v="No"/>
    <s v="Under 18"/>
    <s v="Manager"/>
    <s v="Singapore"/>
    <s v="Hierarquical"/>
    <s v="JAPAC"/>
    <s v="SBU"/>
    <s v="Positive"/>
    <s v="United States"/>
    <s v="Egalitarian"/>
    <s v="United States"/>
    <s v="United States"/>
    <s v="Positive"/>
    <s v="No"/>
    <n v="33"/>
    <s v="Male"/>
    <s v="Single"/>
    <s v="-"/>
    <x v="7"/>
    <n v="1"/>
    <s v=" -"/>
    <n v="0"/>
    <n v="66.666666666666671"/>
    <s v=" -"/>
    <n v="90"/>
    <n v="75"/>
    <s v=" -"/>
    <n v="0"/>
    <n v="0"/>
    <s v=" -"/>
    <n v="116.77"/>
    <n v="3"/>
    <s v="WPT"/>
    <x v="1"/>
  </r>
  <r>
    <n v="69"/>
    <x v="3"/>
    <s v="2+ year after assignment"/>
    <n v="1"/>
    <x v="0"/>
    <s v="0"/>
    <s v="C"/>
    <s v="Consistent"/>
    <n v="3"/>
    <s v="No"/>
    <s v="21-23"/>
    <s v="Director"/>
    <s v="Great Britain"/>
    <s v="Top-Down"/>
    <s v="WEC"/>
    <s v="LBU"/>
    <s v="Positive"/>
    <s v="Singapore"/>
    <s v="Hierarquical"/>
    <s v="JAPAC"/>
    <s v="SBU"/>
    <s v="Positive"/>
    <s v="Yes"/>
    <n v="57"/>
    <s v="Female"/>
    <s v="Single"/>
    <s v="-"/>
    <x v="5"/>
    <n v="22"/>
    <s v=" -"/>
    <n v="33.333333333333329"/>
    <n v="100"/>
    <s v=" -"/>
    <n v="95"/>
    <n v="100"/>
    <s v=" -"/>
    <n v="100"/>
    <n v="95"/>
    <s v=" -"/>
    <n v="110.34"/>
    <n v="4"/>
    <s v="WPT"/>
    <x v="1"/>
  </r>
  <r>
    <n v="70"/>
    <x v="1"/>
    <s v="2+ year after assignment"/>
    <n v="1"/>
    <x v="0"/>
    <s v="0"/>
    <s v="WPT"/>
    <s v="Well Placed Talent"/>
    <n v="3"/>
    <s v="Yes"/>
    <s v="21-23"/>
    <s v="Director"/>
    <s v="Peru"/>
    <s v="Hierarquical"/>
    <s v="LATAM"/>
    <s v="SBU"/>
    <s v="Negative"/>
    <s v="Mexico"/>
    <s v="Hierarquical"/>
    <s v="LATAM"/>
    <s v="LBU"/>
    <s v="Neutral"/>
    <s v="Yes"/>
    <n v="47"/>
    <s v="Female"/>
    <s v="-"/>
    <s v="-"/>
    <x v="0"/>
    <n v="22"/>
    <n v="0"/>
    <n v="170.00000000000003"/>
    <n v="50"/>
    <n v="50"/>
    <n v="110"/>
    <n v="100"/>
    <n v="0"/>
    <n v="110"/>
    <n v="100"/>
    <n v="166.04"/>
    <n v="152.34"/>
    <n v="3"/>
    <s v="C"/>
    <x v="0"/>
  </r>
  <r>
    <n v="71"/>
    <x v="1"/>
    <s v="2+ year after assignment"/>
    <n v="1"/>
    <x v="0"/>
    <s v="0"/>
    <s v="C"/>
    <s v="Consistent"/>
    <n v="3"/>
    <s v="No"/>
    <s v="18-20"/>
    <s v="Sr Manager"/>
    <s v="Brazil"/>
    <s v="Top-Down"/>
    <s v="LATAM"/>
    <s v="LBU"/>
    <s v="Neutral"/>
    <s v="United States"/>
    <s v="Egalitarian"/>
    <s v="United States"/>
    <s v="United States"/>
    <s v="Positive"/>
    <s v="No"/>
    <n v="38"/>
    <s v="Male"/>
    <s v="Married"/>
    <s v="-"/>
    <x v="2"/>
    <n v="14"/>
    <s v=" -"/>
    <n v="83.333333333333343"/>
    <n v="83.333333333333343"/>
    <s v=" -"/>
    <n v="90"/>
    <n v="95"/>
    <s v=" -"/>
    <n v="90"/>
    <n v="95"/>
    <s v=" -"/>
    <n v="107.82"/>
    <n v="3"/>
    <s v="C"/>
    <x v="1"/>
  </r>
  <r>
    <n v="72"/>
    <x v="0"/>
    <s v="2+ year after assignment"/>
    <n v="1"/>
    <x v="0"/>
    <s v="0"/>
    <s v="PP"/>
    <s v="Poor Perfomer"/>
    <n v="3"/>
    <s v="Yes"/>
    <s v="21-23"/>
    <s v="Director"/>
    <s v="Germany"/>
    <s v="Consensual"/>
    <s v="WEC"/>
    <s v="LBU"/>
    <s v="Neutral"/>
    <s v="France"/>
    <s v="Hierarquical"/>
    <s v="WEC"/>
    <s v="LBU"/>
    <s v="Neutral"/>
    <s v="Yes"/>
    <n v="52"/>
    <s v="Female"/>
    <s v="-"/>
    <s v="-"/>
    <x v="8"/>
    <n v="9"/>
    <s v=" -"/>
    <n v="0"/>
    <n v="72.72727272727272"/>
    <s v=" -"/>
    <n v="90"/>
    <n v="90"/>
    <s v=" -"/>
    <n v="0"/>
    <n v="85"/>
    <s v=" -"/>
    <n v="123.8"/>
    <n v="4"/>
    <s v="KT"/>
    <x v="2"/>
  </r>
  <r>
    <n v="73"/>
    <x v="1"/>
    <s v="2+ year after assignment"/>
    <n v="1"/>
    <x v="0"/>
    <s v="0"/>
    <s v="C"/>
    <s v="Consistent"/>
    <n v="3"/>
    <s v="No"/>
    <s v="21-23"/>
    <s v="Director"/>
    <s v="Colombia"/>
    <s v="Top-Down"/>
    <s v="LATAM"/>
    <s v="MBU"/>
    <s v="Positive"/>
    <s v="United States"/>
    <s v="Egalitarian"/>
    <s v="United States"/>
    <s v="United States"/>
    <s v="Positive"/>
    <s v="Yes"/>
    <n v="52"/>
    <s v="Male"/>
    <s v="Married"/>
    <s v="-"/>
    <x v="10"/>
    <n v="7"/>
    <s v=" -"/>
    <n v="100"/>
    <n v="100"/>
    <s v=" -"/>
    <n v="100"/>
    <n v="100"/>
    <s v=" -"/>
    <n v="90"/>
    <n v="100"/>
    <s v=" -"/>
    <n v="133.04"/>
    <n v="3"/>
    <s v="WPT"/>
    <x v="1"/>
  </r>
  <r>
    <n v="74"/>
    <x v="1"/>
    <s v="2+ year after assignment"/>
    <n v="1"/>
    <x v="0"/>
    <s v="0"/>
    <s v="PP"/>
    <s v="Poor Perfomer"/>
    <n v="2"/>
    <s v="Yes"/>
    <s v="21-23"/>
    <s v="Director"/>
    <s v="Australia"/>
    <s v="Egalitarian"/>
    <s v="JAPAC"/>
    <s v="LBU"/>
    <s v="Neutral"/>
    <s v="Venezuela"/>
    <s v="Top-Down"/>
    <s v="LATAM"/>
    <s v="SBU"/>
    <s v="Negative"/>
    <s v="No"/>
    <n v="43"/>
    <s v="Male"/>
    <s v="Single"/>
    <s v="-"/>
    <x v="0"/>
    <n v="4"/>
    <s v=" -"/>
    <s v=" -"/>
    <n v="71.428571428571416"/>
    <s v=" -"/>
    <s v=" -"/>
    <n v="90"/>
    <s v=" -"/>
    <s v=" -"/>
    <n v="75"/>
    <s v=" -"/>
    <s v=" -"/>
    <n v="4"/>
    <s v="WPT"/>
    <x v="1"/>
  </r>
  <r>
    <n v="75"/>
    <x v="3"/>
    <s v="2+ year after assignment"/>
    <n v="1"/>
    <x v="0"/>
    <s v="0"/>
    <s v="C"/>
    <s v="Consistent"/>
    <n v="3"/>
    <s v="No"/>
    <s v="Under 18"/>
    <s v="Manager"/>
    <s v="Hong Kong"/>
    <s v="Consensual"/>
    <s v="JAPAC"/>
    <s v="SBU"/>
    <s v="Positive"/>
    <s v="Malaysia"/>
    <s v="Hierarquical"/>
    <s v="JAPAC"/>
    <s v="SBU"/>
    <s v="Neutral"/>
    <s v="Yes"/>
    <n v="35"/>
    <s v="Female"/>
    <s v="-"/>
    <s v="-"/>
    <x v="11"/>
    <n v="4"/>
    <n v="100"/>
    <n v="100"/>
    <n v="100"/>
    <n v="100"/>
    <n v="100"/>
    <n v="100"/>
    <n v="0"/>
    <n v="0"/>
    <n v="0"/>
    <n v="84.8"/>
    <n v="76.709999999999994"/>
    <s v=" - "/>
    <s v="C"/>
    <x v="0"/>
  </r>
  <r>
    <n v="76"/>
    <x v="7"/>
    <s v="2+ year after assignment"/>
    <n v="0"/>
    <x v="1"/>
    <s v="1"/>
    <s v="PP"/>
    <s v="Poor Perfomer"/>
    <n v="2"/>
    <s v="Yes"/>
    <s v="21-23"/>
    <s v="Director"/>
    <s v="Netherlands"/>
    <s v="Consensual"/>
    <s v="WEC"/>
    <s v="LBU"/>
    <s v="Positive"/>
    <s v="United States"/>
    <s v="Egalitarian"/>
    <s v="United States"/>
    <s v="United States"/>
    <s v="Positive"/>
    <s v="No"/>
    <n v="45"/>
    <s v="Male"/>
    <s v="-"/>
    <s v="White"/>
    <x v="0"/>
    <n v="15"/>
    <s v=" -"/>
    <n v="0"/>
    <n v="50"/>
    <s v=" -"/>
    <n v="35"/>
    <n v="65"/>
    <s v=" -"/>
    <n v="35"/>
    <n v="50"/>
    <s v=" -"/>
    <n v="97.17"/>
    <n v="3"/>
    <s v="C"/>
    <x v="0"/>
  </r>
  <r>
    <n v="77"/>
    <x v="6"/>
    <s v="2+ year after assignment"/>
    <n v="0"/>
    <x v="1"/>
    <s v="1"/>
    <s v="C"/>
    <s v="Consistent"/>
    <n v="3"/>
    <s v="No"/>
    <s v="18-20"/>
    <s v="Sr Manager"/>
    <s v="United States"/>
    <s v="Egalitarian"/>
    <s v="United States"/>
    <s v="United States"/>
    <s v="Positive"/>
    <s v="France"/>
    <s v="Hierarquical"/>
    <s v="WEC"/>
    <s v="LBU"/>
    <s v="Neutral"/>
    <s v="Yes"/>
    <n v="42"/>
    <s v="Female"/>
    <s v="Married"/>
    <s v="-"/>
    <x v="5"/>
    <n v="12"/>
    <n v="95"/>
    <n v="100"/>
    <n v="100"/>
    <n v="95"/>
    <n v="100"/>
    <n v="0"/>
    <n v="95"/>
    <n v="105"/>
    <n v="100"/>
    <n v="117.91"/>
    <n v="117.27"/>
    <n v="4"/>
    <s v="WPT"/>
    <x v="1"/>
  </r>
  <r>
    <n v="78"/>
    <x v="4"/>
    <s v="2+ year after assignment"/>
    <n v="0"/>
    <x v="1"/>
    <s v="1"/>
    <s v="KT"/>
    <s v="Key Talent"/>
    <n v="3"/>
    <s v="Yes"/>
    <s v="18-20"/>
    <s v="Sr Manager"/>
    <s v="Ireland"/>
    <s v="Top-Down"/>
    <s v="WEC"/>
    <s v="LBU"/>
    <s v="Negative"/>
    <s v="Great Britain"/>
    <s v="Top-Down"/>
    <s v="WEC"/>
    <s v="LBU"/>
    <s v="Positive"/>
    <s v="Yes"/>
    <n v="41"/>
    <s v="Male"/>
    <s v="Married"/>
    <s v="-"/>
    <x v="2"/>
    <n v="10"/>
    <s v=" -"/>
    <n v="0"/>
    <n v="100"/>
    <s v=" -"/>
    <n v="90"/>
    <n v="110"/>
    <s v=" -"/>
    <n v="0"/>
    <n v="100"/>
    <s v=" -"/>
    <n v="103.98"/>
    <n v="4"/>
    <s v="C"/>
    <x v="1"/>
  </r>
  <r>
    <n v="79"/>
    <x v="10"/>
    <s v="2+ year after assignment"/>
    <n v="0"/>
    <x v="1"/>
    <s v="1"/>
    <s v="WPT"/>
    <s v="Well Placed Talent"/>
    <n v="3"/>
    <s v="No"/>
    <s v="Under 18"/>
    <s v="Manager"/>
    <s v="Ireland"/>
    <s v="Top-Down"/>
    <s v="WEC"/>
    <s v="LBU"/>
    <s v="Negative"/>
    <s v="Germany"/>
    <s v="Consensual"/>
    <s v="WEC"/>
    <s v="LBU"/>
    <s v="Neutral"/>
    <s v="Yes"/>
    <n v="28"/>
    <s v="Male"/>
    <s v="Single"/>
    <s v="-"/>
    <x v="7"/>
    <m/>
    <s v=" -"/>
    <n v="96.15384615384616"/>
    <n v="123.63636363636365"/>
    <s v=" -"/>
    <n v="100"/>
    <n v="110"/>
    <s v=" -"/>
    <n v="0"/>
    <n v="0"/>
    <s v=" -"/>
    <n v="71.84"/>
    <n v="4"/>
    <s v="KT"/>
    <x v="2"/>
  </r>
  <r>
    <n v="80"/>
    <x v="6"/>
    <s v="2+ year after assignment"/>
    <n v="0"/>
    <x v="1"/>
    <s v="1"/>
    <s v="C"/>
    <s v="Consistent"/>
    <n v="3"/>
    <s v="Yes"/>
    <s v="18-20"/>
    <s v="Sr Manager"/>
    <s v="Australia"/>
    <s v="Egalitarian"/>
    <s v="JAPAC"/>
    <s v="LBU"/>
    <s v="Neutral"/>
    <s v="Singapore"/>
    <s v="Hierarquical"/>
    <s v="JAPAC"/>
    <s v="SBU"/>
    <s v="Positive"/>
    <s v="No"/>
    <n v="41"/>
    <s v="Male"/>
    <s v="Single"/>
    <s v="-"/>
    <x v="4"/>
    <n v="4"/>
    <s v=" -"/>
    <n v="85.714285714285708"/>
    <n v="100"/>
    <s v=" -"/>
    <n v="100"/>
    <n v="100"/>
    <s v=" -"/>
    <n v="90"/>
    <n v="100"/>
    <s v=" -"/>
    <n v="102.66"/>
    <n v="3"/>
    <s v="KT"/>
    <x v="2"/>
  </r>
  <r>
    <n v="81"/>
    <x v="6"/>
    <s v="2+ year after assignment"/>
    <n v="0"/>
    <x v="1"/>
    <s v="1"/>
    <s v="C"/>
    <s v="Consistent"/>
    <n v="3"/>
    <s v="No"/>
    <s v="Under 18"/>
    <s v="Manager"/>
    <s v="United States"/>
    <s v="Egalitarian"/>
    <s v="United States"/>
    <s v="United States"/>
    <s v="Positive"/>
    <s v="Puerto Rico"/>
    <s v="Top-Down"/>
    <s v="LATAM"/>
    <s v="LBU"/>
    <s v="Neutral"/>
    <s v="No"/>
    <n v="27"/>
    <s v="Male"/>
    <s v="Single"/>
    <s v="-"/>
    <x v="1"/>
    <n v="3"/>
    <s v=" -"/>
    <s v=" -"/>
    <n v="116.66666666666667"/>
    <s v=" -"/>
    <s v=" -"/>
    <n v="0"/>
    <s v=" -"/>
    <s v=" -"/>
    <n v="0"/>
    <s v=" -"/>
    <s v=" -"/>
    <n v="3"/>
    <s v="WPT"/>
    <x v="1"/>
  </r>
  <r>
    <m/>
    <x v="11"/>
    <m/>
    <m/>
    <x v="2"/>
    <m/>
    <m/>
    <m/>
    <m/>
    <m/>
    <m/>
    <m/>
    <m/>
    <m/>
    <m/>
    <m/>
    <m/>
    <m/>
    <m/>
    <m/>
    <m/>
    <m/>
    <m/>
    <m/>
    <m/>
    <m/>
    <m/>
    <x v="12"/>
    <m/>
    <m/>
    <m/>
    <m/>
    <m/>
    <m/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A3:E102" firstHeaderRow="1" firstDataRow="1" firstDataCol="4"/>
  <pivotFields count="43"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4">
        <item x="6"/>
        <item m="1" x="12"/>
        <item x="2"/>
        <item x="10"/>
        <item x="8"/>
        <item x="3"/>
        <item x="0"/>
        <item x="9"/>
        <item x="1"/>
        <item x="4"/>
        <item x="7"/>
        <item x="5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4">
        <item x="0"/>
        <item x="1"/>
        <item sd="0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4">
        <item x="11"/>
        <item x="0"/>
        <item x="8"/>
        <item x="9"/>
        <item x="1"/>
        <item x="5"/>
        <item x="3"/>
        <item x="10"/>
        <item x="2"/>
        <item x="4"/>
        <item x="7"/>
        <item x="6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6">
        <item x="0"/>
        <item x="2"/>
        <item x="3"/>
        <item x="1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4"/>
    <field x="42"/>
    <field x="1"/>
    <field x="27"/>
  </rowFields>
  <rowItems count="99">
    <i>
      <x/>
    </i>
    <i r="1">
      <x/>
    </i>
    <i r="2">
      <x v="2"/>
    </i>
    <i r="3">
      <x v="1"/>
    </i>
    <i r="2">
      <x v="5"/>
    </i>
    <i r="3">
      <x/>
    </i>
    <i r="3">
      <x v="1"/>
    </i>
    <i r="3">
      <x v="9"/>
    </i>
    <i r="2">
      <x v="6"/>
    </i>
    <i r="3">
      <x v="1"/>
    </i>
    <i r="3">
      <x v="4"/>
    </i>
    <i r="3">
      <x v="8"/>
    </i>
    <i r="2">
      <x v="8"/>
    </i>
    <i r="3">
      <x v="1"/>
    </i>
    <i r="3">
      <x v="6"/>
    </i>
    <i r="1">
      <x v="1"/>
    </i>
    <i r="2">
      <x v="2"/>
    </i>
    <i r="3">
      <x v="1"/>
    </i>
    <i r="2">
      <x v="5"/>
    </i>
    <i r="3">
      <x v="1"/>
    </i>
    <i r="3">
      <x v="11"/>
    </i>
    <i r="2">
      <x v="6"/>
    </i>
    <i r="3">
      <x v="1"/>
    </i>
    <i r="3">
      <x v="2"/>
    </i>
    <i r="3">
      <x v="9"/>
    </i>
    <i r="1">
      <x v="2"/>
    </i>
    <i r="2">
      <x v="6"/>
    </i>
    <i r="3">
      <x v="2"/>
    </i>
    <i r="1">
      <x v="3"/>
    </i>
    <i r="2">
      <x v="5"/>
    </i>
    <i r="3">
      <x v="1"/>
    </i>
    <i r="3">
      <x v="5"/>
    </i>
    <i r="3">
      <x v="8"/>
    </i>
    <i r="2">
      <x v="6"/>
    </i>
    <i r="3">
      <x v="4"/>
    </i>
    <i r="3">
      <x v="8"/>
    </i>
    <i r="2">
      <x v="7"/>
    </i>
    <i r="3">
      <x v="10"/>
    </i>
    <i r="2">
      <x v="8"/>
    </i>
    <i r="3">
      <x v="1"/>
    </i>
    <i r="3">
      <x v="2"/>
    </i>
    <i r="3">
      <x v="5"/>
    </i>
    <i r="3">
      <x v="7"/>
    </i>
    <i r="3">
      <x v="8"/>
    </i>
    <i>
      <x v="1"/>
    </i>
    <i r="1">
      <x/>
    </i>
    <i r="2">
      <x/>
    </i>
    <i r="3">
      <x v="1"/>
    </i>
    <i r="3">
      <x v="4"/>
    </i>
    <i r="3">
      <x v="5"/>
    </i>
    <i r="3">
      <x v="9"/>
    </i>
    <i r="2">
      <x v="4"/>
    </i>
    <i r="3">
      <x v="8"/>
    </i>
    <i r="2">
      <x v="6"/>
    </i>
    <i r="3">
      <x v="5"/>
    </i>
    <i r="2">
      <x v="9"/>
    </i>
    <i r="3">
      <x v="1"/>
    </i>
    <i r="3">
      <x v="4"/>
    </i>
    <i r="3">
      <x v="7"/>
    </i>
    <i r="3">
      <x v="8"/>
    </i>
    <i r="3">
      <x v="10"/>
    </i>
    <i r="3">
      <x v="11"/>
    </i>
    <i r="2">
      <x v="10"/>
    </i>
    <i r="3">
      <x v="1"/>
    </i>
    <i r="2">
      <x v="11"/>
    </i>
    <i r="3">
      <x v="10"/>
    </i>
    <i r="1">
      <x v="1"/>
    </i>
    <i r="2">
      <x/>
    </i>
    <i r="3">
      <x v="9"/>
    </i>
    <i r="2">
      <x v="3"/>
    </i>
    <i r="3">
      <x v="10"/>
    </i>
    <i r="2">
      <x v="9"/>
    </i>
    <i r="3">
      <x v="1"/>
    </i>
    <i r="3">
      <x v="3"/>
    </i>
    <i r="3">
      <x v="8"/>
    </i>
    <i r="3">
      <x v="9"/>
    </i>
    <i r="3">
      <x v="10"/>
    </i>
    <i r="2">
      <x v="11"/>
    </i>
    <i r="3">
      <x v="10"/>
    </i>
    <i r="1">
      <x v="2"/>
    </i>
    <i r="2">
      <x v="10"/>
    </i>
    <i r="3">
      <x v="4"/>
    </i>
    <i r="1">
      <x v="3"/>
    </i>
    <i r="2">
      <x/>
    </i>
    <i r="3">
      <x v="4"/>
    </i>
    <i r="3">
      <x v="5"/>
    </i>
    <i r="3">
      <x v="10"/>
    </i>
    <i r="2">
      <x v="6"/>
    </i>
    <i r="3">
      <x v="8"/>
    </i>
    <i r="2">
      <x v="9"/>
    </i>
    <i r="3">
      <x v="1"/>
    </i>
    <i r="3">
      <x v="8"/>
    </i>
    <i r="3">
      <x v="10"/>
    </i>
    <i r="2">
      <x v="10"/>
    </i>
    <i r="3">
      <x v="1"/>
    </i>
    <i r="2">
      <x v="11"/>
    </i>
    <i r="3">
      <x v="1"/>
    </i>
    <i>
      <x v="2"/>
    </i>
    <i t="grand">
      <x/>
    </i>
  </rowItems>
  <colItems count="1">
    <i/>
  </colItems>
  <dataFields count="1">
    <dataField name="Count of #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19-06-20T20:37:51.39" personId="{D2775438-E045-43CC-BA61-7FE34100C7F8}" id="{2A68A0C0-019C-4B12-B7FD-39784653B7C3}">
    <text>Employee Perspective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98"/>
  <sheetViews>
    <sheetView showGridLines="0" tabSelected="1" topLeftCell="A85" zoomScale="85" zoomScaleNormal="85" workbookViewId="0">
      <selection activeCell="A99" sqref="A99:XFD114"/>
    </sheetView>
  </sheetViews>
  <sheetFormatPr defaultRowHeight="14.4" x14ac:dyDescent="0.3"/>
  <cols>
    <col min="1" max="1" width="15.88671875" bestFit="1" customWidth="1"/>
    <col min="2" max="2" width="24.21875" bestFit="1" customWidth="1"/>
    <col min="3" max="3" width="22.109375" bestFit="1" customWidth="1"/>
    <col min="4" max="4" width="23.5546875" style="35" bestFit="1" customWidth="1"/>
    <col min="5" max="6" width="15" style="35" customWidth="1"/>
  </cols>
  <sheetData>
    <row r="1" spans="1:6" x14ac:dyDescent="0.3">
      <c r="A1" s="30" t="s">
        <v>258</v>
      </c>
      <c r="B1" s="30" t="s">
        <v>263</v>
      </c>
      <c r="C1" s="30" t="s">
        <v>4</v>
      </c>
      <c r="D1" s="30" t="s">
        <v>41</v>
      </c>
      <c r="E1" s="30" t="s">
        <v>261</v>
      </c>
      <c r="F1" s="30" t="s">
        <v>262</v>
      </c>
    </row>
    <row r="2" spans="1:6" x14ac:dyDescent="0.3">
      <c r="A2" s="33" t="s">
        <v>259</v>
      </c>
      <c r="B2" s="33"/>
      <c r="C2" s="33"/>
      <c r="D2" s="33"/>
      <c r="E2" s="31">
        <v>31</v>
      </c>
      <c r="F2" s="31">
        <f>IF(NOT(ISBLANK(D2)),4,IF(NOT(ISBLANK(C2)),3,IF(NOT(ISBLANK(B2)),2,1)))</f>
        <v>1</v>
      </c>
    </row>
    <row r="3" spans="1:6" x14ac:dyDescent="0.3">
      <c r="A3" t="s">
        <v>259</v>
      </c>
      <c r="B3" s="34" t="s">
        <v>44</v>
      </c>
      <c r="C3" s="34"/>
      <c r="D3" s="34"/>
      <c r="E3" s="32">
        <v>11</v>
      </c>
      <c r="F3" s="32">
        <f t="shared" ref="F3:F66" si="0">IF(NOT(ISBLANK(D3)),4,IF(NOT(ISBLANK(C3)),3,IF(NOT(ISBLANK(B3)),2,1)))</f>
        <v>2</v>
      </c>
    </row>
    <row r="4" spans="1:6" x14ac:dyDescent="0.3">
      <c r="A4" t="s">
        <v>259</v>
      </c>
      <c r="B4" t="s">
        <v>44</v>
      </c>
      <c r="C4" t="s">
        <v>15</v>
      </c>
      <c r="D4"/>
      <c r="E4" s="29">
        <v>1</v>
      </c>
      <c r="F4" s="29">
        <f t="shared" si="0"/>
        <v>3</v>
      </c>
    </row>
    <row r="5" spans="1:6" x14ac:dyDescent="0.3">
      <c r="A5" t="s">
        <v>259</v>
      </c>
      <c r="B5" t="s">
        <v>44</v>
      </c>
      <c r="C5" t="s">
        <v>15</v>
      </c>
      <c r="D5" t="s">
        <v>56</v>
      </c>
      <c r="E5" s="29">
        <v>1</v>
      </c>
      <c r="F5" s="29">
        <f t="shared" si="0"/>
        <v>4</v>
      </c>
    </row>
    <row r="6" spans="1:6" x14ac:dyDescent="0.3">
      <c r="A6" t="s">
        <v>259</v>
      </c>
      <c r="B6" t="s">
        <v>44</v>
      </c>
      <c r="C6" t="s">
        <v>17</v>
      </c>
      <c r="D6"/>
      <c r="E6" s="29">
        <v>3</v>
      </c>
      <c r="F6" s="29">
        <f t="shared" si="0"/>
        <v>3</v>
      </c>
    </row>
    <row r="7" spans="1:6" x14ac:dyDescent="0.3">
      <c r="A7" t="s">
        <v>259</v>
      </c>
      <c r="B7" t="s">
        <v>44</v>
      </c>
      <c r="C7" t="s">
        <v>17</v>
      </c>
      <c r="D7" t="s">
        <v>145</v>
      </c>
      <c r="E7" s="29">
        <v>1</v>
      </c>
      <c r="F7" s="29">
        <f t="shared" si="0"/>
        <v>4</v>
      </c>
    </row>
    <row r="8" spans="1:6" x14ac:dyDescent="0.3">
      <c r="A8" t="s">
        <v>259</v>
      </c>
      <c r="B8" t="s">
        <v>44</v>
      </c>
      <c r="C8" t="s">
        <v>17</v>
      </c>
      <c r="D8" t="s">
        <v>56</v>
      </c>
      <c r="E8" s="29">
        <v>1</v>
      </c>
      <c r="F8" s="29">
        <f t="shared" si="0"/>
        <v>4</v>
      </c>
    </row>
    <row r="9" spans="1:6" x14ac:dyDescent="0.3">
      <c r="A9" t="s">
        <v>259</v>
      </c>
      <c r="B9" t="s">
        <v>44</v>
      </c>
      <c r="C9" t="s">
        <v>17</v>
      </c>
      <c r="D9" t="s">
        <v>99</v>
      </c>
      <c r="E9" s="29">
        <v>1</v>
      </c>
      <c r="F9" s="29">
        <f t="shared" si="0"/>
        <v>4</v>
      </c>
    </row>
    <row r="10" spans="1:6" x14ac:dyDescent="0.3">
      <c r="A10" t="s">
        <v>259</v>
      </c>
      <c r="B10" t="s">
        <v>44</v>
      </c>
      <c r="C10" t="s">
        <v>10</v>
      </c>
      <c r="D10"/>
      <c r="E10" s="29">
        <v>4</v>
      </c>
      <c r="F10" s="29">
        <f t="shared" si="0"/>
        <v>3</v>
      </c>
    </row>
    <row r="11" spans="1:6" x14ac:dyDescent="0.3">
      <c r="A11" t="s">
        <v>259</v>
      </c>
      <c r="B11" t="s">
        <v>44</v>
      </c>
      <c r="C11" t="s">
        <v>10</v>
      </c>
      <c r="D11" t="s">
        <v>56</v>
      </c>
      <c r="E11" s="29">
        <v>1</v>
      </c>
      <c r="F11" s="29">
        <f t="shared" si="0"/>
        <v>4</v>
      </c>
    </row>
    <row r="12" spans="1:6" x14ac:dyDescent="0.3">
      <c r="A12" t="s">
        <v>259</v>
      </c>
      <c r="B12" t="s">
        <v>44</v>
      </c>
      <c r="C12" t="s">
        <v>10</v>
      </c>
      <c r="D12" t="s">
        <v>114</v>
      </c>
      <c r="E12" s="29">
        <v>1</v>
      </c>
      <c r="F12" s="29">
        <f t="shared" si="0"/>
        <v>4</v>
      </c>
    </row>
    <row r="13" spans="1:6" x14ac:dyDescent="0.3">
      <c r="A13" t="s">
        <v>259</v>
      </c>
      <c r="B13" t="s">
        <v>44</v>
      </c>
      <c r="C13" t="s">
        <v>10</v>
      </c>
      <c r="D13" t="s">
        <v>86</v>
      </c>
      <c r="E13" s="29">
        <v>2</v>
      </c>
      <c r="F13" s="29">
        <f t="shared" si="0"/>
        <v>4</v>
      </c>
    </row>
    <row r="14" spans="1:6" x14ac:dyDescent="0.3">
      <c r="A14" t="s">
        <v>259</v>
      </c>
      <c r="B14" t="s">
        <v>44</v>
      </c>
      <c r="C14" t="s">
        <v>13</v>
      </c>
      <c r="D14"/>
      <c r="E14" s="29">
        <v>3</v>
      </c>
      <c r="F14" s="29">
        <f t="shared" si="0"/>
        <v>3</v>
      </c>
    </row>
    <row r="15" spans="1:6" x14ac:dyDescent="0.3">
      <c r="A15" t="s">
        <v>259</v>
      </c>
      <c r="B15" t="s">
        <v>44</v>
      </c>
      <c r="C15" t="s">
        <v>13</v>
      </c>
      <c r="D15" t="s">
        <v>56</v>
      </c>
      <c r="E15" s="29">
        <v>2</v>
      </c>
      <c r="F15" s="29">
        <f t="shared" si="0"/>
        <v>4</v>
      </c>
    </row>
    <row r="16" spans="1:6" x14ac:dyDescent="0.3">
      <c r="A16" t="s">
        <v>259</v>
      </c>
      <c r="B16" t="s">
        <v>44</v>
      </c>
      <c r="C16" t="s">
        <v>13</v>
      </c>
      <c r="D16" t="s">
        <v>95</v>
      </c>
      <c r="E16" s="29">
        <v>1</v>
      </c>
      <c r="F16" s="29">
        <f t="shared" si="0"/>
        <v>4</v>
      </c>
    </row>
    <row r="17" spans="1:6" x14ac:dyDescent="0.3">
      <c r="A17" t="s">
        <v>259</v>
      </c>
      <c r="B17" s="34" t="s">
        <v>43</v>
      </c>
      <c r="C17" s="34"/>
      <c r="D17" s="34"/>
      <c r="E17" s="32">
        <v>6</v>
      </c>
      <c r="F17" s="32">
        <f t="shared" si="0"/>
        <v>2</v>
      </c>
    </row>
    <row r="18" spans="1:6" x14ac:dyDescent="0.3">
      <c r="A18" t="s">
        <v>259</v>
      </c>
      <c r="B18" t="s">
        <v>43</v>
      </c>
      <c r="C18" t="s">
        <v>15</v>
      </c>
      <c r="D18"/>
      <c r="E18" s="29">
        <v>1</v>
      </c>
      <c r="F18" s="29">
        <f t="shared" si="0"/>
        <v>3</v>
      </c>
    </row>
    <row r="19" spans="1:6" x14ac:dyDescent="0.3">
      <c r="A19" t="s">
        <v>259</v>
      </c>
      <c r="B19" t="s">
        <v>43</v>
      </c>
      <c r="C19" t="s">
        <v>15</v>
      </c>
      <c r="D19" t="s">
        <v>56</v>
      </c>
      <c r="E19" s="29">
        <v>1</v>
      </c>
      <c r="F19" s="29">
        <f t="shared" si="0"/>
        <v>4</v>
      </c>
    </row>
    <row r="20" spans="1:6" x14ac:dyDescent="0.3">
      <c r="A20" t="s">
        <v>259</v>
      </c>
      <c r="B20" t="s">
        <v>43</v>
      </c>
      <c r="C20" t="s">
        <v>17</v>
      </c>
      <c r="D20"/>
      <c r="E20" s="29">
        <v>2</v>
      </c>
      <c r="F20" s="29">
        <f t="shared" si="0"/>
        <v>3</v>
      </c>
    </row>
    <row r="21" spans="1:6" x14ac:dyDescent="0.3">
      <c r="A21" t="s">
        <v>259</v>
      </c>
      <c r="B21" t="s">
        <v>43</v>
      </c>
      <c r="C21" t="s">
        <v>17</v>
      </c>
      <c r="D21" t="s">
        <v>56</v>
      </c>
      <c r="E21" s="29">
        <v>1</v>
      </c>
      <c r="F21" s="29">
        <f t="shared" si="0"/>
        <v>4</v>
      </c>
    </row>
    <row r="22" spans="1:6" x14ac:dyDescent="0.3">
      <c r="A22" t="s">
        <v>259</v>
      </c>
      <c r="B22" t="s">
        <v>43</v>
      </c>
      <c r="C22" t="s">
        <v>17</v>
      </c>
      <c r="D22" t="s">
        <v>109</v>
      </c>
      <c r="E22" s="29">
        <v>1</v>
      </c>
      <c r="F22" s="29">
        <f t="shared" si="0"/>
        <v>4</v>
      </c>
    </row>
    <row r="23" spans="1:6" x14ac:dyDescent="0.3">
      <c r="A23" t="s">
        <v>259</v>
      </c>
      <c r="B23" t="s">
        <v>43</v>
      </c>
      <c r="C23" t="s">
        <v>10</v>
      </c>
      <c r="D23"/>
      <c r="E23" s="29">
        <v>3</v>
      </c>
      <c r="F23" s="29">
        <f t="shared" si="0"/>
        <v>3</v>
      </c>
    </row>
    <row r="24" spans="1:6" x14ac:dyDescent="0.3">
      <c r="A24" t="s">
        <v>259</v>
      </c>
      <c r="B24" t="s">
        <v>43</v>
      </c>
      <c r="C24" t="s">
        <v>10</v>
      </c>
      <c r="D24" t="s">
        <v>56</v>
      </c>
      <c r="E24" s="29">
        <v>1</v>
      </c>
      <c r="F24" s="29">
        <f t="shared" si="0"/>
        <v>4</v>
      </c>
    </row>
    <row r="25" spans="1:6" x14ac:dyDescent="0.3">
      <c r="A25" t="s">
        <v>259</v>
      </c>
      <c r="B25" t="s">
        <v>43</v>
      </c>
      <c r="C25" t="s">
        <v>10</v>
      </c>
      <c r="D25" t="s">
        <v>128</v>
      </c>
      <c r="E25" s="29">
        <v>1</v>
      </c>
      <c r="F25" s="29">
        <f t="shared" si="0"/>
        <v>4</v>
      </c>
    </row>
    <row r="26" spans="1:6" x14ac:dyDescent="0.3">
      <c r="A26" t="s">
        <v>259</v>
      </c>
      <c r="B26" t="s">
        <v>43</v>
      </c>
      <c r="C26" t="s">
        <v>10</v>
      </c>
      <c r="D26" t="s">
        <v>99</v>
      </c>
      <c r="E26" s="29">
        <v>1</v>
      </c>
      <c r="F26" s="29">
        <f t="shared" si="0"/>
        <v>4</v>
      </c>
    </row>
    <row r="27" spans="1:6" x14ac:dyDescent="0.3">
      <c r="A27" t="s">
        <v>259</v>
      </c>
      <c r="B27" s="34" t="s">
        <v>47</v>
      </c>
      <c r="C27" s="34"/>
      <c r="D27" s="34"/>
      <c r="E27" s="32">
        <v>1</v>
      </c>
      <c r="F27" s="32">
        <f t="shared" si="0"/>
        <v>2</v>
      </c>
    </row>
    <row r="28" spans="1:6" x14ac:dyDescent="0.3">
      <c r="A28" t="s">
        <v>259</v>
      </c>
      <c r="B28" t="s">
        <v>47</v>
      </c>
      <c r="C28" t="s">
        <v>10</v>
      </c>
      <c r="D28"/>
      <c r="E28" s="29">
        <v>1</v>
      </c>
      <c r="F28" s="29">
        <f t="shared" si="0"/>
        <v>3</v>
      </c>
    </row>
    <row r="29" spans="1:6" x14ac:dyDescent="0.3">
      <c r="A29" t="s">
        <v>259</v>
      </c>
      <c r="B29" t="s">
        <v>47</v>
      </c>
      <c r="C29" t="s">
        <v>10</v>
      </c>
      <c r="D29" t="s">
        <v>128</v>
      </c>
      <c r="E29" s="29">
        <v>1</v>
      </c>
      <c r="F29" s="29">
        <f t="shared" si="0"/>
        <v>4</v>
      </c>
    </row>
    <row r="30" spans="1:6" x14ac:dyDescent="0.3">
      <c r="A30" t="s">
        <v>259</v>
      </c>
      <c r="B30" s="34" t="s">
        <v>45</v>
      </c>
      <c r="C30" s="34"/>
      <c r="D30" s="34"/>
      <c r="E30" s="32">
        <v>13</v>
      </c>
      <c r="F30" s="32">
        <f t="shared" si="0"/>
        <v>2</v>
      </c>
    </row>
    <row r="31" spans="1:6" x14ac:dyDescent="0.3">
      <c r="A31" t="s">
        <v>259</v>
      </c>
      <c r="B31" t="s">
        <v>45</v>
      </c>
      <c r="C31" t="s">
        <v>17</v>
      </c>
      <c r="D31"/>
      <c r="E31" s="29">
        <v>3</v>
      </c>
      <c r="F31" s="29">
        <f t="shared" si="0"/>
        <v>3</v>
      </c>
    </row>
    <row r="32" spans="1:6" x14ac:dyDescent="0.3">
      <c r="A32" t="s">
        <v>259</v>
      </c>
      <c r="B32" t="s">
        <v>45</v>
      </c>
      <c r="C32" t="s">
        <v>17</v>
      </c>
      <c r="D32" t="s">
        <v>56</v>
      </c>
      <c r="E32" s="29">
        <v>1</v>
      </c>
      <c r="F32" s="29">
        <f t="shared" si="0"/>
        <v>4</v>
      </c>
    </row>
    <row r="33" spans="1:6" x14ac:dyDescent="0.3">
      <c r="A33" t="s">
        <v>259</v>
      </c>
      <c r="B33" t="s">
        <v>45</v>
      </c>
      <c r="C33" t="s">
        <v>17</v>
      </c>
      <c r="D33" t="s">
        <v>101</v>
      </c>
      <c r="E33" s="29">
        <v>1</v>
      </c>
      <c r="F33" s="29">
        <f t="shared" si="0"/>
        <v>4</v>
      </c>
    </row>
    <row r="34" spans="1:6" x14ac:dyDescent="0.3">
      <c r="A34" t="s">
        <v>259</v>
      </c>
      <c r="B34" t="s">
        <v>45</v>
      </c>
      <c r="C34" t="s">
        <v>17</v>
      </c>
      <c r="D34" t="s">
        <v>86</v>
      </c>
      <c r="E34" s="29">
        <v>1</v>
      </c>
      <c r="F34" s="29">
        <f t="shared" si="0"/>
        <v>4</v>
      </c>
    </row>
    <row r="35" spans="1:6" x14ac:dyDescent="0.3">
      <c r="A35" t="s">
        <v>259</v>
      </c>
      <c r="B35" t="s">
        <v>45</v>
      </c>
      <c r="C35" t="s">
        <v>10</v>
      </c>
      <c r="D35"/>
      <c r="E35" s="29">
        <v>2</v>
      </c>
      <c r="F35" s="29">
        <f t="shared" si="0"/>
        <v>3</v>
      </c>
    </row>
    <row r="36" spans="1:6" x14ac:dyDescent="0.3">
      <c r="A36" t="s">
        <v>259</v>
      </c>
      <c r="B36" t="s">
        <v>45</v>
      </c>
      <c r="C36" t="s">
        <v>10</v>
      </c>
      <c r="D36" t="s">
        <v>114</v>
      </c>
      <c r="E36" s="29">
        <v>1</v>
      </c>
      <c r="F36" s="29">
        <f t="shared" si="0"/>
        <v>4</v>
      </c>
    </row>
    <row r="37" spans="1:6" x14ac:dyDescent="0.3">
      <c r="A37" t="s">
        <v>259</v>
      </c>
      <c r="B37" t="s">
        <v>45</v>
      </c>
      <c r="C37" t="s">
        <v>10</v>
      </c>
      <c r="D37" t="s">
        <v>86</v>
      </c>
      <c r="E37" s="29">
        <v>1</v>
      </c>
      <c r="F37" s="29">
        <f t="shared" si="0"/>
        <v>4</v>
      </c>
    </row>
    <row r="38" spans="1:6" x14ac:dyDescent="0.3">
      <c r="A38" t="s">
        <v>259</v>
      </c>
      <c r="B38" t="s">
        <v>45</v>
      </c>
      <c r="C38" t="s">
        <v>29</v>
      </c>
      <c r="D38"/>
      <c r="E38" s="29">
        <v>1</v>
      </c>
      <c r="F38" s="29">
        <f t="shared" si="0"/>
        <v>3</v>
      </c>
    </row>
    <row r="39" spans="1:6" x14ac:dyDescent="0.3">
      <c r="A39" t="s">
        <v>259</v>
      </c>
      <c r="B39" t="s">
        <v>45</v>
      </c>
      <c r="C39" t="s">
        <v>29</v>
      </c>
      <c r="D39" t="s">
        <v>112</v>
      </c>
      <c r="E39" s="29">
        <v>1</v>
      </c>
      <c r="F39" s="29">
        <f t="shared" si="0"/>
        <v>4</v>
      </c>
    </row>
    <row r="40" spans="1:6" x14ac:dyDescent="0.3">
      <c r="A40" t="s">
        <v>259</v>
      </c>
      <c r="B40" t="s">
        <v>45</v>
      </c>
      <c r="C40" t="s">
        <v>13</v>
      </c>
      <c r="D40"/>
      <c r="E40" s="29">
        <v>7</v>
      </c>
      <c r="F40" s="29">
        <f t="shared" si="0"/>
        <v>3</v>
      </c>
    </row>
    <row r="41" spans="1:6" x14ac:dyDescent="0.3">
      <c r="A41" t="s">
        <v>259</v>
      </c>
      <c r="B41" t="s">
        <v>45</v>
      </c>
      <c r="C41" t="s">
        <v>13</v>
      </c>
      <c r="D41" t="s">
        <v>56</v>
      </c>
      <c r="E41" s="29">
        <v>2</v>
      </c>
      <c r="F41" s="29">
        <f t="shared" si="0"/>
        <v>4</v>
      </c>
    </row>
    <row r="42" spans="1:6" x14ac:dyDescent="0.3">
      <c r="A42" t="s">
        <v>259</v>
      </c>
      <c r="B42" t="s">
        <v>45</v>
      </c>
      <c r="C42" t="s">
        <v>13</v>
      </c>
      <c r="D42" t="s">
        <v>128</v>
      </c>
      <c r="E42" s="29">
        <v>1</v>
      </c>
      <c r="F42" s="29">
        <f t="shared" si="0"/>
        <v>4</v>
      </c>
    </row>
    <row r="43" spans="1:6" x14ac:dyDescent="0.3">
      <c r="A43" t="s">
        <v>259</v>
      </c>
      <c r="B43" t="s">
        <v>45</v>
      </c>
      <c r="C43" t="s">
        <v>13</v>
      </c>
      <c r="D43" t="s">
        <v>101</v>
      </c>
      <c r="E43" s="29">
        <v>1</v>
      </c>
      <c r="F43" s="29">
        <f t="shared" si="0"/>
        <v>4</v>
      </c>
    </row>
    <row r="44" spans="1:6" x14ac:dyDescent="0.3">
      <c r="A44" t="s">
        <v>259</v>
      </c>
      <c r="B44" t="s">
        <v>45</v>
      </c>
      <c r="C44" t="s">
        <v>13</v>
      </c>
      <c r="D44" t="s">
        <v>135</v>
      </c>
      <c r="E44" s="29">
        <v>1</v>
      </c>
      <c r="F44" s="29">
        <f t="shared" si="0"/>
        <v>4</v>
      </c>
    </row>
    <row r="45" spans="1:6" x14ac:dyDescent="0.3">
      <c r="A45" t="s">
        <v>259</v>
      </c>
      <c r="B45" t="s">
        <v>45</v>
      </c>
      <c r="C45" t="s">
        <v>13</v>
      </c>
      <c r="D45" t="s">
        <v>86</v>
      </c>
      <c r="E45" s="29">
        <v>2</v>
      </c>
      <c r="F45" s="29">
        <f t="shared" si="0"/>
        <v>4</v>
      </c>
    </row>
    <row r="46" spans="1:6" x14ac:dyDescent="0.3">
      <c r="A46" s="33" t="s">
        <v>260</v>
      </c>
      <c r="B46" s="33"/>
      <c r="C46" s="33"/>
      <c r="D46" s="33"/>
      <c r="E46" s="31">
        <v>50</v>
      </c>
      <c r="F46" s="31">
        <f t="shared" si="0"/>
        <v>1</v>
      </c>
    </row>
    <row r="47" spans="1:6" x14ac:dyDescent="0.3">
      <c r="A47" t="s">
        <v>260</v>
      </c>
      <c r="B47" s="34" t="s">
        <v>44</v>
      </c>
      <c r="C47" s="34"/>
      <c r="D47" s="34"/>
      <c r="E47" s="32">
        <v>24</v>
      </c>
      <c r="F47" s="32">
        <f t="shared" si="0"/>
        <v>2</v>
      </c>
    </row>
    <row r="48" spans="1:6" x14ac:dyDescent="0.3">
      <c r="A48" t="s">
        <v>260</v>
      </c>
      <c r="B48" t="s">
        <v>44</v>
      </c>
      <c r="C48" t="s">
        <v>22</v>
      </c>
      <c r="D48"/>
      <c r="E48" s="29">
        <v>7</v>
      </c>
      <c r="F48" s="29">
        <f t="shared" si="0"/>
        <v>3</v>
      </c>
    </row>
    <row r="49" spans="1:6" x14ac:dyDescent="0.3">
      <c r="A49" t="s">
        <v>260</v>
      </c>
      <c r="B49" t="s">
        <v>44</v>
      </c>
      <c r="C49" t="s">
        <v>22</v>
      </c>
      <c r="D49" t="s">
        <v>56</v>
      </c>
      <c r="E49" s="29">
        <v>3</v>
      </c>
      <c r="F49" s="29">
        <f t="shared" si="0"/>
        <v>4</v>
      </c>
    </row>
    <row r="50" spans="1:6" x14ac:dyDescent="0.3">
      <c r="A50" t="s">
        <v>260</v>
      </c>
      <c r="B50" t="s">
        <v>44</v>
      </c>
      <c r="C50" t="s">
        <v>22</v>
      </c>
      <c r="D50" t="s">
        <v>114</v>
      </c>
      <c r="E50" s="29">
        <v>2</v>
      </c>
      <c r="F50" s="29">
        <f t="shared" si="0"/>
        <v>4</v>
      </c>
    </row>
    <row r="51" spans="1:6" x14ac:dyDescent="0.3">
      <c r="A51" t="s">
        <v>260</v>
      </c>
      <c r="B51" t="s">
        <v>44</v>
      </c>
      <c r="C51" t="s">
        <v>22</v>
      </c>
      <c r="D51" t="s">
        <v>101</v>
      </c>
      <c r="E51" s="29">
        <v>1</v>
      </c>
      <c r="F51" s="29">
        <f t="shared" si="0"/>
        <v>4</v>
      </c>
    </row>
    <row r="52" spans="1:6" x14ac:dyDescent="0.3">
      <c r="A52" t="s">
        <v>260</v>
      </c>
      <c r="B52" t="s">
        <v>44</v>
      </c>
      <c r="C52" t="s">
        <v>22</v>
      </c>
      <c r="D52" t="s">
        <v>99</v>
      </c>
      <c r="E52" s="29">
        <v>1</v>
      </c>
      <c r="F52" s="29">
        <f t="shared" si="0"/>
        <v>4</v>
      </c>
    </row>
    <row r="53" spans="1:6" x14ac:dyDescent="0.3">
      <c r="A53" t="s">
        <v>260</v>
      </c>
      <c r="B53" t="s">
        <v>44</v>
      </c>
      <c r="C53" t="s">
        <v>27</v>
      </c>
      <c r="D53"/>
      <c r="E53" s="29">
        <v>1</v>
      </c>
      <c r="F53" s="29">
        <f t="shared" si="0"/>
        <v>3</v>
      </c>
    </row>
    <row r="54" spans="1:6" x14ac:dyDescent="0.3">
      <c r="A54" t="s">
        <v>260</v>
      </c>
      <c r="B54" t="s">
        <v>44</v>
      </c>
      <c r="C54" t="s">
        <v>27</v>
      </c>
      <c r="D54" t="s">
        <v>86</v>
      </c>
      <c r="E54" s="29">
        <v>1</v>
      </c>
      <c r="F54" s="29">
        <f t="shared" si="0"/>
        <v>4</v>
      </c>
    </row>
    <row r="55" spans="1:6" x14ac:dyDescent="0.3">
      <c r="A55" t="s">
        <v>260</v>
      </c>
      <c r="B55" t="s">
        <v>44</v>
      </c>
      <c r="C55" t="s">
        <v>10</v>
      </c>
      <c r="D55"/>
      <c r="E55" s="29">
        <v>1</v>
      </c>
      <c r="F55" s="29">
        <f t="shared" si="0"/>
        <v>3</v>
      </c>
    </row>
    <row r="56" spans="1:6" x14ac:dyDescent="0.3">
      <c r="A56" t="s">
        <v>260</v>
      </c>
      <c r="B56" t="s">
        <v>44</v>
      </c>
      <c r="C56" t="s">
        <v>10</v>
      </c>
      <c r="D56" t="s">
        <v>101</v>
      </c>
      <c r="E56" s="29">
        <v>1</v>
      </c>
      <c r="F56" s="29">
        <f t="shared" si="0"/>
        <v>4</v>
      </c>
    </row>
    <row r="57" spans="1:6" x14ac:dyDescent="0.3">
      <c r="A57" t="s">
        <v>260</v>
      </c>
      <c r="B57" t="s">
        <v>44</v>
      </c>
      <c r="C57" t="s">
        <v>19</v>
      </c>
      <c r="D57"/>
      <c r="E57" s="29">
        <v>12</v>
      </c>
      <c r="F57" s="29">
        <f t="shared" si="0"/>
        <v>3</v>
      </c>
    </row>
    <row r="58" spans="1:6" x14ac:dyDescent="0.3">
      <c r="A58" t="s">
        <v>260</v>
      </c>
      <c r="B58" t="s">
        <v>44</v>
      </c>
      <c r="C58" t="s">
        <v>19</v>
      </c>
      <c r="D58" t="s">
        <v>56</v>
      </c>
      <c r="E58" s="29">
        <v>4</v>
      </c>
      <c r="F58" s="29">
        <f t="shared" si="0"/>
        <v>4</v>
      </c>
    </row>
    <row r="59" spans="1:6" x14ac:dyDescent="0.3">
      <c r="A59" t="s">
        <v>260</v>
      </c>
      <c r="B59" t="s">
        <v>44</v>
      </c>
      <c r="C59" t="s">
        <v>19</v>
      </c>
      <c r="D59" t="s">
        <v>114</v>
      </c>
      <c r="E59" s="29">
        <v>3</v>
      </c>
      <c r="F59" s="29">
        <f t="shared" si="0"/>
        <v>4</v>
      </c>
    </row>
    <row r="60" spans="1:6" x14ac:dyDescent="0.3">
      <c r="A60" t="s">
        <v>260</v>
      </c>
      <c r="B60" t="s">
        <v>44</v>
      </c>
      <c r="C60" t="s">
        <v>19</v>
      </c>
      <c r="D60" t="s">
        <v>135</v>
      </c>
      <c r="E60" s="29">
        <v>2</v>
      </c>
      <c r="F60" s="29">
        <f t="shared" si="0"/>
        <v>4</v>
      </c>
    </row>
    <row r="61" spans="1:6" x14ac:dyDescent="0.3">
      <c r="A61" t="s">
        <v>260</v>
      </c>
      <c r="B61" t="s">
        <v>44</v>
      </c>
      <c r="C61" t="s">
        <v>19</v>
      </c>
      <c r="D61" t="s">
        <v>86</v>
      </c>
      <c r="E61" s="29">
        <v>1</v>
      </c>
      <c r="F61" s="29">
        <f t="shared" si="0"/>
        <v>4</v>
      </c>
    </row>
    <row r="62" spans="1:6" x14ac:dyDescent="0.3">
      <c r="A62" t="s">
        <v>260</v>
      </c>
      <c r="B62" t="s">
        <v>44</v>
      </c>
      <c r="C62" t="s">
        <v>19</v>
      </c>
      <c r="D62" t="s">
        <v>112</v>
      </c>
      <c r="E62" s="29">
        <v>1</v>
      </c>
      <c r="F62" s="29">
        <f t="shared" si="0"/>
        <v>4</v>
      </c>
    </row>
    <row r="63" spans="1:6" x14ac:dyDescent="0.3">
      <c r="A63" t="s">
        <v>260</v>
      </c>
      <c r="B63" t="s">
        <v>44</v>
      </c>
      <c r="C63" t="s">
        <v>19</v>
      </c>
      <c r="D63" t="s">
        <v>109</v>
      </c>
      <c r="E63" s="29">
        <v>1</v>
      </c>
      <c r="F63" s="29">
        <f t="shared" si="0"/>
        <v>4</v>
      </c>
    </row>
    <row r="64" spans="1:6" x14ac:dyDescent="0.3">
      <c r="A64" t="s">
        <v>260</v>
      </c>
      <c r="B64" t="s">
        <v>44</v>
      </c>
      <c r="C64" t="s">
        <v>23</v>
      </c>
      <c r="D64"/>
      <c r="E64" s="29">
        <v>1</v>
      </c>
      <c r="F64" s="29">
        <f t="shared" si="0"/>
        <v>3</v>
      </c>
    </row>
    <row r="65" spans="1:6" x14ac:dyDescent="0.3">
      <c r="A65" t="s">
        <v>260</v>
      </c>
      <c r="B65" t="s">
        <v>44</v>
      </c>
      <c r="C65" t="s">
        <v>23</v>
      </c>
      <c r="D65" t="s">
        <v>56</v>
      </c>
      <c r="E65" s="29">
        <v>1</v>
      </c>
      <c r="F65" s="29">
        <f t="shared" si="0"/>
        <v>4</v>
      </c>
    </row>
    <row r="66" spans="1:6" x14ac:dyDescent="0.3">
      <c r="A66" t="s">
        <v>260</v>
      </c>
      <c r="B66" t="s">
        <v>44</v>
      </c>
      <c r="C66" t="s">
        <v>20</v>
      </c>
      <c r="D66"/>
      <c r="E66" s="29">
        <v>2</v>
      </c>
      <c r="F66" s="29">
        <f t="shared" si="0"/>
        <v>3</v>
      </c>
    </row>
    <row r="67" spans="1:6" x14ac:dyDescent="0.3">
      <c r="A67" t="s">
        <v>260</v>
      </c>
      <c r="B67" t="s">
        <v>44</v>
      </c>
      <c r="C67" t="s">
        <v>20</v>
      </c>
      <c r="D67" t="s">
        <v>112</v>
      </c>
      <c r="E67" s="29">
        <v>2</v>
      </c>
      <c r="F67" s="29">
        <f t="shared" ref="F67:F98" si="1">IF(NOT(ISBLANK(D67)),4,IF(NOT(ISBLANK(C67)),3,IF(NOT(ISBLANK(B67)),2,1)))</f>
        <v>4</v>
      </c>
    </row>
    <row r="68" spans="1:6" x14ac:dyDescent="0.3">
      <c r="A68" t="s">
        <v>260</v>
      </c>
      <c r="B68" s="34" t="s">
        <v>43</v>
      </c>
      <c r="C68" s="34"/>
      <c r="D68" s="34"/>
      <c r="E68" s="32">
        <v>10</v>
      </c>
      <c r="F68" s="32">
        <f t="shared" si="1"/>
        <v>2</v>
      </c>
    </row>
    <row r="69" spans="1:6" x14ac:dyDescent="0.3">
      <c r="A69" t="s">
        <v>260</v>
      </c>
      <c r="B69" t="s">
        <v>43</v>
      </c>
      <c r="C69" t="s">
        <v>22</v>
      </c>
      <c r="D69"/>
      <c r="E69" s="29">
        <v>1</v>
      </c>
      <c r="F69" s="29">
        <f t="shared" si="1"/>
        <v>3</v>
      </c>
    </row>
    <row r="70" spans="1:6" x14ac:dyDescent="0.3">
      <c r="A70" t="s">
        <v>260</v>
      </c>
      <c r="B70" t="s">
        <v>43</v>
      </c>
      <c r="C70" t="s">
        <v>22</v>
      </c>
      <c r="D70" t="s">
        <v>99</v>
      </c>
      <c r="E70" s="29">
        <v>1</v>
      </c>
      <c r="F70" s="29">
        <f t="shared" si="1"/>
        <v>4</v>
      </c>
    </row>
    <row r="71" spans="1:6" x14ac:dyDescent="0.3">
      <c r="A71" t="s">
        <v>260</v>
      </c>
      <c r="B71" t="s">
        <v>43</v>
      </c>
      <c r="C71" t="s">
        <v>31</v>
      </c>
      <c r="D71"/>
      <c r="E71" s="29">
        <v>1</v>
      </c>
      <c r="F71" s="29">
        <f t="shared" si="1"/>
        <v>3</v>
      </c>
    </row>
    <row r="72" spans="1:6" x14ac:dyDescent="0.3">
      <c r="A72" t="s">
        <v>260</v>
      </c>
      <c r="B72" t="s">
        <v>43</v>
      </c>
      <c r="C72" t="s">
        <v>31</v>
      </c>
      <c r="D72" t="s">
        <v>112</v>
      </c>
      <c r="E72" s="29">
        <v>1</v>
      </c>
      <c r="F72" s="29">
        <f t="shared" si="1"/>
        <v>4</v>
      </c>
    </row>
    <row r="73" spans="1:6" x14ac:dyDescent="0.3">
      <c r="A73" t="s">
        <v>260</v>
      </c>
      <c r="B73" t="s">
        <v>43</v>
      </c>
      <c r="C73" t="s">
        <v>19</v>
      </c>
      <c r="D73"/>
      <c r="E73" s="29">
        <v>7</v>
      </c>
      <c r="F73" s="29">
        <f t="shared" si="1"/>
        <v>3</v>
      </c>
    </row>
    <row r="74" spans="1:6" x14ac:dyDescent="0.3">
      <c r="A74" t="s">
        <v>260</v>
      </c>
      <c r="B74" t="s">
        <v>43</v>
      </c>
      <c r="C74" t="s">
        <v>19</v>
      </c>
      <c r="D74" t="s">
        <v>56</v>
      </c>
      <c r="E74" s="29">
        <v>3</v>
      </c>
      <c r="F74" s="29">
        <f t="shared" si="1"/>
        <v>4</v>
      </c>
    </row>
    <row r="75" spans="1:6" x14ac:dyDescent="0.3">
      <c r="A75" t="s">
        <v>260</v>
      </c>
      <c r="B75" t="s">
        <v>43</v>
      </c>
      <c r="C75" t="s">
        <v>19</v>
      </c>
      <c r="D75" t="s">
        <v>133</v>
      </c>
      <c r="E75" s="29">
        <v>1</v>
      </c>
      <c r="F75" s="29">
        <f t="shared" si="1"/>
        <v>4</v>
      </c>
    </row>
    <row r="76" spans="1:6" x14ac:dyDescent="0.3">
      <c r="A76" t="s">
        <v>260</v>
      </c>
      <c r="B76" t="s">
        <v>43</v>
      </c>
      <c r="C76" t="s">
        <v>19</v>
      </c>
      <c r="D76" t="s">
        <v>86</v>
      </c>
      <c r="E76" s="29">
        <v>1</v>
      </c>
      <c r="F76" s="29">
        <f t="shared" si="1"/>
        <v>4</v>
      </c>
    </row>
    <row r="77" spans="1:6" x14ac:dyDescent="0.3">
      <c r="A77" t="s">
        <v>260</v>
      </c>
      <c r="B77" t="s">
        <v>43</v>
      </c>
      <c r="C77" t="s">
        <v>19</v>
      </c>
      <c r="D77" t="s">
        <v>99</v>
      </c>
      <c r="E77" s="29">
        <v>1</v>
      </c>
      <c r="F77" s="29">
        <f t="shared" si="1"/>
        <v>4</v>
      </c>
    </row>
    <row r="78" spans="1:6" x14ac:dyDescent="0.3">
      <c r="A78" t="s">
        <v>260</v>
      </c>
      <c r="B78" t="s">
        <v>43</v>
      </c>
      <c r="C78" t="s">
        <v>19</v>
      </c>
      <c r="D78" t="s">
        <v>112</v>
      </c>
      <c r="E78" s="29">
        <v>1</v>
      </c>
      <c r="F78" s="29">
        <f t="shared" si="1"/>
        <v>4</v>
      </c>
    </row>
    <row r="79" spans="1:6" x14ac:dyDescent="0.3">
      <c r="A79" t="s">
        <v>260</v>
      </c>
      <c r="B79" t="s">
        <v>43</v>
      </c>
      <c r="C79" t="s">
        <v>20</v>
      </c>
      <c r="D79"/>
      <c r="E79" s="29">
        <v>1</v>
      </c>
      <c r="F79" s="29">
        <f t="shared" si="1"/>
        <v>3</v>
      </c>
    </row>
    <row r="80" spans="1:6" x14ac:dyDescent="0.3">
      <c r="A80" t="s">
        <v>260</v>
      </c>
      <c r="B80" t="s">
        <v>43</v>
      </c>
      <c r="C80" t="s">
        <v>20</v>
      </c>
      <c r="D80" t="s">
        <v>112</v>
      </c>
      <c r="E80" s="29">
        <v>1</v>
      </c>
      <c r="F80" s="29">
        <f t="shared" si="1"/>
        <v>4</v>
      </c>
    </row>
    <row r="81" spans="1:6" x14ac:dyDescent="0.3">
      <c r="A81" t="s">
        <v>260</v>
      </c>
      <c r="B81" s="34" t="s">
        <v>47</v>
      </c>
      <c r="C81" s="34"/>
      <c r="D81" s="34"/>
      <c r="E81" s="32">
        <v>1</v>
      </c>
      <c r="F81" s="32">
        <f t="shared" si="1"/>
        <v>2</v>
      </c>
    </row>
    <row r="82" spans="1:6" x14ac:dyDescent="0.3">
      <c r="A82" t="s">
        <v>260</v>
      </c>
      <c r="B82" t="s">
        <v>47</v>
      </c>
      <c r="C82" t="s">
        <v>23</v>
      </c>
      <c r="D82"/>
      <c r="E82" s="29">
        <v>1</v>
      </c>
      <c r="F82" s="29">
        <f t="shared" si="1"/>
        <v>3</v>
      </c>
    </row>
    <row r="83" spans="1:6" x14ac:dyDescent="0.3">
      <c r="A83" t="s">
        <v>260</v>
      </c>
      <c r="B83" t="s">
        <v>47</v>
      </c>
      <c r="C83" t="s">
        <v>23</v>
      </c>
      <c r="D83" t="s">
        <v>114</v>
      </c>
      <c r="E83" s="29">
        <v>1</v>
      </c>
      <c r="F83" s="29">
        <f t="shared" si="1"/>
        <v>4</v>
      </c>
    </row>
    <row r="84" spans="1:6" x14ac:dyDescent="0.3">
      <c r="A84" t="s">
        <v>260</v>
      </c>
      <c r="B84" s="34" t="s">
        <v>45</v>
      </c>
      <c r="C84" s="34"/>
      <c r="D84" s="34"/>
      <c r="E84" s="32">
        <v>15</v>
      </c>
      <c r="F84" s="32">
        <f t="shared" si="1"/>
        <v>2</v>
      </c>
    </row>
    <row r="85" spans="1:6" x14ac:dyDescent="0.3">
      <c r="A85" t="s">
        <v>260</v>
      </c>
      <c r="B85" t="s">
        <v>45</v>
      </c>
      <c r="C85" t="s">
        <v>22</v>
      </c>
      <c r="D85"/>
      <c r="E85" s="29">
        <v>5</v>
      </c>
      <c r="F85" s="29">
        <f t="shared" si="1"/>
        <v>3</v>
      </c>
    </row>
    <row r="86" spans="1:6" x14ac:dyDescent="0.3">
      <c r="A86" t="s">
        <v>260</v>
      </c>
      <c r="B86" t="s">
        <v>45</v>
      </c>
      <c r="C86" t="s">
        <v>22</v>
      </c>
      <c r="D86" t="s">
        <v>114</v>
      </c>
      <c r="E86" s="29">
        <v>2</v>
      </c>
      <c r="F86" s="29">
        <f t="shared" si="1"/>
        <v>4</v>
      </c>
    </row>
    <row r="87" spans="1:6" x14ac:dyDescent="0.3">
      <c r="A87" t="s">
        <v>260</v>
      </c>
      <c r="B87" t="s">
        <v>45</v>
      </c>
      <c r="C87" t="s">
        <v>22</v>
      </c>
      <c r="D87" t="s">
        <v>101</v>
      </c>
      <c r="E87" s="29">
        <v>2</v>
      </c>
      <c r="F87" s="29">
        <f t="shared" si="1"/>
        <v>4</v>
      </c>
    </row>
    <row r="88" spans="1:6" x14ac:dyDescent="0.3">
      <c r="A88" t="s">
        <v>260</v>
      </c>
      <c r="B88" t="s">
        <v>45</v>
      </c>
      <c r="C88" t="s">
        <v>22</v>
      </c>
      <c r="D88" t="s">
        <v>112</v>
      </c>
      <c r="E88" s="29">
        <v>1</v>
      </c>
      <c r="F88" s="29">
        <f t="shared" si="1"/>
        <v>4</v>
      </c>
    </row>
    <row r="89" spans="1:6" x14ac:dyDescent="0.3">
      <c r="A89" t="s">
        <v>260</v>
      </c>
      <c r="B89" t="s">
        <v>45</v>
      </c>
      <c r="C89" t="s">
        <v>10</v>
      </c>
      <c r="D89"/>
      <c r="E89" s="29">
        <v>1</v>
      </c>
      <c r="F89" s="29">
        <f t="shared" si="1"/>
        <v>3</v>
      </c>
    </row>
    <row r="90" spans="1:6" x14ac:dyDescent="0.3">
      <c r="A90" t="s">
        <v>260</v>
      </c>
      <c r="B90" t="s">
        <v>45</v>
      </c>
      <c r="C90" t="s">
        <v>10</v>
      </c>
      <c r="D90" t="s">
        <v>86</v>
      </c>
      <c r="E90" s="29">
        <v>1</v>
      </c>
      <c r="F90" s="29">
        <f t="shared" si="1"/>
        <v>4</v>
      </c>
    </row>
    <row r="91" spans="1:6" x14ac:dyDescent="0.3">
      <c r="A91" t="s">
        <v>260</v>
      </c>
      <c r="B91" t="s">
        <v>45</v>
      </c>
      <c r="C91" t="s">
        <v>19</v>
      </c>
      <c r="D91"/>
      <c r="E91" s="29">
        <v>7</v>
      </c>
      <c r="F91" s="29">
        <f t="shared" si="1"/>
        <v>3</v>
      </c>
    </row>
    <row r="92" spans="1:6" x14ac:dyDescent="0.3">
      <c r="A92" t="s">
        <v>260</v>
      </c>
      <c r="B92" t="s">
        <v>45</v>
      </c>
      <c r="C92" t="s">
        <v>19</v>
      </c>
      <c r="D92" t="s">
        <v>56</v>
      </c>
      <c r="E92" s="29">
        <v>1</v>
      </c>
      <c r="F92" s="29">
        <f t="shared" si="1"/>
        <v>4</v>
      </c>
    </row>
    <row r="93" spans="1:6" x14ac:dyDescent="0.3">
      <c r="A93" t="s">
        <v>260</v>
      </c>
      <c r="B93" t="s">
        <v>45</v>
      </c>
      <c r="C93" t="s">
        <v>19</v>
      </c>
      <c r="D93" t="s">
        <v>86</v>
      </c>
      <c r="E93" s="29">
        <v>5</v>
      </c>
      <c r="F93" s="29">
        <f t="shared" si="1"/>
        <v>4</v>
      </c>
    </row>
    <row r="94" spans="1:6" x14ac:dyDescent="0.3">
      <c r="A94" t="s">
        <v>260</v>
      </c>
      <c r="B94" t="s">
        <v>45</v>
      </c>
      <c r="C94" t="s">
        <v>19</v>
      </c>
      <c r="D94" t="s">
        <v>112</v>
      </c>
      <c r="E94" s="29">
        <v>1</v>
      </c>
      <c r="F94" s="29">
        <f t="shared" si="1"/>
        <v>4</v>
      </c>
    </row>
    <row r="95" spans="1:6" x14ac:dyDescent="0.3">
      <c r="A95" t="s">
        <v>260</v>
      </c>
      <c r="B95" t="s">
        <v>45</v>
      </c>
      <c r="C95" t="s">
        <v>23</v>
      </c>
      <c r="D95"/>
      <c r="E95" s="29">
        <v>1</v>
      </c>
      <c r="F95" s="29">
        <f t="shared" si="1"/>
        <v>3</v>
      </c>
    </row>
    <row r="96" spans="1:6" x14ac:dyDescent="0.3">
      <c r="A96" t="s">
        <v>260</v>
      </c>
      <c r="B96" t="s">
        <v>45</v>
      </c>
      <c r="C96" t="s">
        <v>23</v>
      </c>
      <c r="D96" t="s">
        <v>56</v>
      </c>
      <c r="E96" s="29">
        <v>1</v>
      </c>
      <c r="F96" s="29">
        <f t="shared" si="1"/>
        <v>4</v>
      </c>
    </row>
    <row r="97" spans="1:6" x14ac:dyDescent="0.3">
      <c r="A97" t="s">
        <v>260</v>
      </c>
      <c r="B97" t="s">
        <v>45</v>
      </c>
      <c r="C97" t="s">
        <v>20</v>
      </c>
      <c r="D97"/>
      <c r="E97" s="29">
        <v>1</v>
      </c>
      <c r="F97" s="29">
        <f t="shared" si="1"/>
        <v>3</v>
      </c>
    </row>
    <row r="98" spans="1:6" x14ac:dyDescent="0.3">
      <c r="A98" t="s">
        <v>260</v>
      </c>
      <c r="B98" t="s">
        <v>45</v>
      </c>
      <c r="C98" t="s">
        <v>20</v>
      </c>
      <c r="D98" t="s">
        <v>56</v>
      </c>
      <c r="E98" s="29">
        <v>1</v>
      </c>
      <c r="F98" s="29">
        <f t="shared" si="1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2"/>
  <sheetViews>
    <sheetView showGridLines="0" topLeftCell="A76" zoomScale="85" zoomScaleNormal="85" workbookViewId="0">
      <selection activeCell="C89" activeCellId="2" sqref="C50:C54 C71:C72 C87:C90 E50:E54 E71:E72 E87:E90"/>
      <pivotSelection pane="bottomRight" showHeader="1" extendable="1" axis="axisRow" dimension="2" start="85" min="82" max="97" activeRow="88" activeCol="2" previousRow="88" previousCol="2" click="1" r:id="rId1">
        <pivotArea dataOnly="0" outline="0" fieldPosition="0">
          <references count="1">
            <reference field="1" count="1">
              <x v="0"/>
            </reference>
          </references>
        </pivotArea>
      </pivotSelection>
    </sheetView>
  </sheetViews>
  <sheetFormatPr defaultRowHeight="14.4" x14ac:dyDescent="0.3"/>
  <cols>
    <col min="1" max="1" width="19.44140625" customWidth="1"/>
    <col min="2" max="2" width="33" customWidth="1"/>
    <col min="3" max="3" width="24.109375" customWidth="1"/>
    <col min="4" max="4" width="16.33203125" customWidth="1"/>
    <col min="5" max="5" width="10.21875" bestFit="1" customWidth="1"/>
  </cols>
  <sheetData>
    <row r="3" spans="1:5" x14ac:dyDescent="0.3">
      <c r="A3" s="28" t="s">
        <v>258</v>
      </c>
      <c r="B3" s="28" t="s">
        <v>263</v>
      </c>
      <c r="C3" s="28" t="s">
        <v>4</v>
      </c>
      <c r="D3" s="28" t="s">
        <v>41</v>
      </c>
      <c r="E3" t="s">
        <v>261</v>
      </c>
    </row>
    <row r="4" spans="1:5" x14ac:dyDescent="0.3">
      <c r="A4" t="s">
        <v>259</v>
      </c>
      <c r="E4" s="29">
        <v>31</v>
      </c>
    </row>
    <row r="5" spans="1:5" x14ac:dyDescent="0.3">
      <c r="A5" t="s">
        <v>259</v>
      </c>
      <c r="B5" t="s">
        <v>44</v>
      </c>
      <c r="E5" s="29">
        <v>11</v>
      </c>
    </row>
    <row r="6" spans="1:5" x14ac:dyDescent="0.3">
      <c r="A6" t="s">
        <v>259</v>
      </c>
      <c r="B6" t="s">
        <v>44</v>
      </c>
      <c r="C6" t="s">
        <v>15</v>
      </c>
      <c r="E6" s="29">
        <v>1</v>
      </c>
    </row>
    <row r="7" spans="1:5" x14ac:dyDescent="0.3">
      <c r="A7" t="s">
        <v>259</v>
      </c>
      <c r="B7" t="s">
        <v>44</v>
      </c>
      <c r="C7" t="s">
        <v>15</v>
      </c>
      <c r="D7" t="s">
        <v>56</v>
      </c>
      <c r="E7" s="29">
        <v>1</v>
      </c>
    </row>
    <row r="8" spans="1:5" x14ac:dyDescent="0.3">
      <c r="A8" t="s">
        <v>259</v>
      </c>
      <c r="B8" t="s">
        <v>44</v>
      </c>
      <c r="C8" t="s">
        <v>17</v>
      </c>
      <c r="E8" s="29">
        <v>3</v>
      </c>
    </row>
    <row r="9" spans="1:5" x14ac:dyDescent="0.3">
      <c r="A9" t="s">
        <v>259</v>
      </c>
      <c r="B9" t="s">
        <v>44</v>
      </c>
      <c r="C9" t="s">
        <v>17</v>
      </c>
      <c r="D9" t="s">
        <v>145</v>
      </c>
      <c r="E9" s="29">
        <v>1</v>
      </c>
    </row>
    <row r="10" spans="1:5" x14ac:dyDescent="0.3">
      <c r="A10" t="s">
        <v>259</v>
      </c>
      <c r="B10" t="s">
        <v>44</v>
      </c>
      <c r="C10" t="s">
        <v>17</v>
      </c>
      <c r="D10" t="s">
        <v>56</v>
      </c>
      <c r="E10" s="29">
        <v>1</v>
      </c>
    </row>
    <row r="11" spans="1:5" x14ac:dyDescent="0.3">
      <c r="A11" t="s">
        <v>259</v>
      </c>
      <c r="B11" t="s">
        <v>44</v>
      </c>
      <c r="C11" t="s">
        <v>17</v>
      </c>
      <c r="D11" t="s">
        <v>99</v>
      </c>
      <c r="E11" s="29">
        <v>1</v>
      </c>
    </row>
    <row r="12" spans="1:5" x14ac:dyDescent="0.3">
      <c r="A12" t="s">
        <v>259</v>
      </c>
      <c r="B12" t="s">
        <v>44</v>
      </c>
      <c r="C12" t="s">
        <v>10</v>
      </c>
      <c r="E12" s="29">
        <v>4</v>
      </c>
    </row>
    <row r="13" spans="1:5" x14ac:dyDescent="0.3">
      <c r="A13" t="s">
        <v>259</v>
      </c>
      <c r="B13" t="s">
        <v>44</v>
      </c>
      <c r="C13" t="s">
        <v>10</v>
      </c>
      <c r="D13" t="s">
        <v>56</v>
      </c>
      <c r="E13" s="29">
        <v>1</v>
      </c>
    </row>
    <row r="14" spans="1:5" x14ac:dyDescent="0.3">
      <c r="A14" t="s">
        <v>259</v>
      </c>
      <c r="B14" t="s">
        <v>44</v>
      </c>
      <c r="C14" t="s">
        <v>10</v>
      </c>
      <c r="D14" t="s">
        <v>114</v>
      </c>
      <c r="E14" s="29">
        <v>1</v>
      </c>
    </row>
    <row r="15" spans="1:5" x14ac:dyDescent="0.3">
      <c r="A15" t="s">
        <v>259</v>
      </c>
      <c r="B15" t="s">
        <v>44</v>
      </c>
      <c r="C15" t="s">
        <v>10</v>
      </c>
      <c r="D15" t="s">
        <v>86</v>
      </c>
      <c r="E15" s="29">
        <v>2</v>
      </c>
    </row>
    <row r="16" spans="1:5" x14ac:dyDescent="0.3">
      <c r="A16" t="s">
        <v>259</v>
      </c>
      <c r="B16" t="s">
        <v>44</v>
      </c>
      <c r="C16" t="s">
        <v>13</v>
      </c>
      <c r="E16" s="29">
        <v>3</v>
      </c>
    </row>
    <row r="17" spans="1:5" x14ac:dyDescent="0.3">
      <c r="A17" t="s">
        <v>259</v>
      </c>
      <c r="B17" t="s">
        <v>44</v>
      </c>
      <c r="C17" t="s">
        <v>13</v>
      </c>
      <c r="D17" t="s">
        <v>56</v>
      </c>
      <c r="E17" s="29">
        <v>2</v>
      </c>
    </row>
    <row r="18" spans="1:5" x14ac:dyDescent="0.3">
      <c r="A18" t="s">
        <v>259</v>
      </c>
      <c r="B18" t="s">
        <v>44</v>
      </c>
      <c r="C18" t="s">
        <v>13</v>
      </c>
      <c r="D18" t="s">
        <v>95</v>
      </c>
      <c r="E18" s="29">
        <v>1</v>
      </c>
    </row>
    <row r="19" spans="1:5" x14ac:dyDescent="0.3">
      <c r="A19" t="s">
        <v>259</v>
      </c>
      <c r="B19" t="s">
        <v>43</v>
      </c>
      <c r="E19" s="29">
        <v>6</v>
      </c>
    </row>
    <row r="20" spans="1:5" x14ac:dyDescent="0.3">
      <c r="A20" t="s">
        <v>259</v>
      </c>
      <c r="B20" t="s">
        <v>43</v>
      </c>
      <c r="C20" t="s">
        <v>15</v>
      </c>
      <c r="E20" s="29">
        <v>1</v>
      </c>
    </row>
    <row r="21" spans="1:5" x14ac:dyDescent="0.3">
      <c r="A21" t="s">
        <v>259</v>
      </c>
      <c r="B21" t="s">
        <v>43</v>
      </c>
      <c r="C21" t="s">
        <v>15</v>
      </c>
      <c r="D21" t="s">
        <v>56</v>
      </c>
      <c r="E21" s="29">
        <v>1</v>
      </c>
    </row>
    <row r="22" spans="1:5" x14ac:dyDescent="0.3">
      <c r="A22" t="s">
        <v>259</v>
      </c>
      <c r="B22" t="s">
        <v>43</v>
      </c>
      <c r="C22" t="s">
        <v>17</v>
      </c>
      <c r="E22" s="29">
        <v>2</v>
      </c>
    </row>
    <row r="23" spans="1:5" x14ac:dyDescent="0.3">
      <c r="A23" t="s">
        <v>259</v>
      </c>
      <c r="B23" t="s">
        <v>43</v>
      </c>
      <c r="C23" t="s">
        <v>17</v>
      </c>
      <c r="D23" t="s">
        <v>56</v>
      </c>
      <c r="E23" s="29">
        <v>1</v>
      </c>
    </row>
    <row r="24" spans="1:5" x14ac:dyDescent="0.3">
      <c r="A24" t="s">
        <v>259</v>
      </c>
      <c r="B24" t="s">
        <v>43</v>
      </c>
      <c r="C24" t="s">
        <v>17</v>
      </c>
      <c r="D24" t="s">
        <v>109</v>
      </c>
      <c r="E24" s="29">
        <v>1</v>
      </c>
    </row>
    <row r="25" spans="1:5" x14ac:dyDescent="0.3">
      <c r="A25" t="s">
        <v>259</v>
      </c>
      <c r="B25" t="s">
        <v>43</v>
      </c>
      <c r="C25" t="s">
        <v>10</v>
      </c>
      <c r="E25" s="29">
        <v>3</v>
      </c>
    </row>
    <row r="26" spans="1:5" x14ac:dyDescent="0.3">
      <c r="A26" t="s">
        <v>259</v>
      </c>
      <c r="B26" t="s">
        <v>43</v>
      </c>
      <c r="C26" t="s">
        <v>10</v>
      </c>
      <c r="D26" t="s">
        <v>56</v>
      </c>
      <c r="E26" s="29">
        <v>1</v>
      </c>
    </row>
    <row r="27" spans="1:5" x14ac:dyDescent="0.3">
      <c r="A27" t="s">
        <v>259</v>
      </c>
      <c r="B27" t="s">
        <v>43</v>
      </c>
      <c r="C27" t="s">
        <v>10</v>
      </c>
      <c r="D27" t="s">
        <v>128</v>
      </c>
      <c r="E27" s="29">
        <v>1</v>
      </c>
    </row>
    <row r="28" spans="1:5" x14ac:dyDescent="0.3">
      <c r="A28" t="s">
        <v>259</v>
      </c>
      <c r="B28" t="s">
        <v>43</v>
      </c>
      <c r="C28" t="s">
        <v>10</v>
      </c>
      <c r="D28" t="s">
        <v>99</v>
      </c>
      <c r="E28" s="29">
        <v>1</v>
      </c>
    </row>
    <row r="29" spans="1:5" x14ac:dyDescent="0.3">
      <c r="A29" t="s">
        <v>259</v>
      </c>
      <c r="B29" t="s">
        <v>47</v>
      </c>
      <c r="E29" s="29">
        <v>1</v>
      </c>
    </row>
    <row r="30" spans="1:5" x14ac:dyDescent="0.3">
      <c r="A30" t="s">
        <v>259</v>
      </c>
      <c r="B30" t="s">
        <v>47</v>
      </c>
      <c r="C30" t="s">
        <v>10</v>
      </c>
      <c r="E30" s="29">
        <v>1</v>
      </c>
    </row>
    <row r="31" spans="1:5" x14ac:dyDescent="0.3">
      <c r="A31" t="s">
        <v>259</v>
      </c>
      <c r="B31" t="s">
        <v>47</v>
      </c>
      <c r="C31" t="s">
        <v>10</v>
      </c>
      <c r="D31" t="s">
        <v>128</v>
      </c>
      <c r="E31" s="29">
        <v>1</v>
      </c>
    </row>
    <row r="32" spans="1:5" x14ac:dyDescent="0.3">
      <c r="A32" t="s">
        <v>259</v>
      </c>
      <c r="B32" t="s">
        <v>45</v>
      </c>
      <c r="E32" s="29">
        <v>13</v>
      </c>
    </row>
    <row r="33" spans="1:7" x14ac:dyDescent="0.3">
      <c r="A33" t="s">
        <v>259</v>
      </c>
      <c r="B33" t="s">
        <v>45</v>
      </c>
      <c r="C33" t="s">
        <v>17</v>
      </c>
      <c r="E33" s="29">
        <v>3</v>
      </c>
    </row>
    <row r="34" spans="1:7" x14ac:dyDescent="0.3">
      <c r="A34" t="s">
        <v>259</v>
      </c>
      <c r="B34" t="s">
        <v>45</v>
      </c>
      <c r="C34" t="s">
        <v>17</v>
      </c>
      <c r="D34" t="s">
        <v>56</v>
      </c>
      <c r="E34" s="29">
        <v>1</v>
      </c>
    </row>
    <row r="35" spans="1:7" x14ac:dyDescent="0.3">
      <c r="A35" t="s">
        <v>259</v>
      </c>
      <c r="B35" t="s">
        <v>45</v>
      </c>
      <c r="C35" t="s">
        <v>17</v>
      </c>
      <c r="D35" t="s">
        <v>101</v>
      </c>
      <c r="E35" s="29">
        <v>1</v>
      </c>
    </row>
    <row r="36" spans="1:7" x14ac:dyDescent="0.3">
      <c r="A36" t="s">
        <v>259</v>
      </c>
      <c r="B36" t="s">
        <v>45</v>
      </c>
      <c r="C36" t="s">
        <v>17</v>
      </c>
      <c r="D36" t="s">
        <v>86</v>
      </c>
      <c r="E36" s="29">
        <v>1</v>
      </c>
    </row>
    <row r="37" spans="1:7" x14ac:dyDescent="0.3">
      <c r="A37" t="s">
        <v>259</v>
      </c>
      <c r="B37" t="s">
        <v>45</v>
      </c>
      <c r="C37" t="s">
        <v>10</v>
      </c>
      <c r="E37" s="29">
        <v>2</v>
      </c>
    </row>
    <row r="38" spans="1:7" x14ac:dyDescent="0.3">
      <c r="A38" t="s">
        <v>259</v>
      </c>
      <c r="B38" t="s">
        <v>45</v>
      </c>
      <c r="C38" t="s">
        <v>10</v>
      </c>
      <c r="D38" t="s">
        <v>114</v>
      </c>
      <c r="E38" s="29">
        <v>1</v>
      </c>
    </row>
    <row r="39" spans="1:7" x14ac:dyDescent="0.3">
      <c r="A39" t="s">
        <v>259</v>
      </c>
      <c r="B39" t="s">
        <v>45</v>
      </c>
      <c r="C39" t="s">
        <v>10</v>
      </c>
      <c r="D39" t="s">
        <v>86</v>
      </c>
      <c r="E39" s="29">
        <v>1</v>
      </c>
    </row>
    <row r="40" spans="1:7" x14ac:dyDescent="0.3">
      <c r="A40" t="s">
        <v>259</v>
      </c>
      <c r="B40" t="s">
        <v>45</v>
      </c>
      <c r="C40" t="s">
        <v>29</v>
      </c>
      <c r="E40" s="29">
        <v>1</v>
      </c>
    </row>
    <row r="41" spans="1:7" x14ac:dyDescent="0.3">
      <c r="A41" t="s">
        <v>259</v>
      </c>
      <c r="B41" t="s">
        <v>45</v>
      </c>
      <c r="C41" t="s">
        <v>29</v>
      </c>
      <c r="D41" t="s">
        <v>112</v>
      </c>
      <c r="E41" s="29">
        <v>1</v>
      </c>
    </row>
    <row r="42" spans="1:7" x14ac:dyDescent="0.3">
      <c r="A42" t="s">
        <v>259</v>
      </c>
      <c r="B42" t="s">
        <v>45</v>
      </c>
      <c r="C42" t="s">
        <v>13</v>
      </c>
      <c r="E42" s="29">
        <v>7</v>
      </c>
    </row>
    <row r="43" spans="1:7" x14ac:dyDescent="0.3">
      <c r="A43" t="s">
        <v>259</v>
      </c>
      <c r="B43" t="s">
        <v>45</v>
      </c>
      <c r="C43" t="s">
        <v>13</v>
      </c>
      <c r="D43" t="s">
        <v>56</v>
      </c>
      <c r="E43" s="29">
        <v>2</v>
      </c>
    </row>
    <row r="44" spans="1:7" x14ac:dyDescent="0.3">
      <c r="A44" t="s">
        <v>259</v>
      </c>
      <c r="B44" t="s">
        <v>45</v>
      </c>
      <c r="C44" t="s">
        <v>13</v>
      </c>
      <c r="D44" t="s">
        <v>128</v>
      </c>
      <c r="E44" s="29">
        <v>1</v>
      </c>
    </row>
    <row r="45" spans="1:7" x14ac:dyDescent="0.3">
      <c r="A45" t="s">
        <v>259</v>
      </c>
      <c r="B45" t="s">
        <v>45</v>
      </c>
      <c r="C45" t="s">
        <v>13</v>
      </c>
      <c r="D45" t="s">
        <v>101</v>
      </c>
      <c r="E45" s="29">
        <v>1</v>
      </c>
    </row>
    <row r="46" spans="1:7" x14ac:dyDescent="0.3">
      <c r="A46" t="s">
        <v>259</v>
      </c>
      <c r="B46" t="s">
        <v>45</v>
      </c>
      <c r="C46" t="s">
        <v>13</v>
      </c>
      <c r="D46" t="s">
        <v>135</v>
      </c>
      <c r="E46" s="29">
        <v>1</v>
      </c>
    </row>
    <row r="47" spans="1:7" x14ac:dyDescent="0.3">
      <c r="A47" t="s">
        <v>259</v>
      </c>
      <c r="B47" t="s">
        <v>45</v>
      </c>
      <c r="C47" t="s">
        <v>13</v>
      </c>
      <c r="D47" t="s">
        <v>86</v>
      </c>
      <c r="E47" s="29">
        <v>2</v>
      </c>
    </row>
    <row r="48" spans="1:7" x14ac:dyDescent="0.3">
      <c r="A48" t="s">
        <v>260</v>
      </c>
      <c r="E48" s="29">
        <v>50</v>
      </c>
      <c r="G48">
        <f>GETPIVOTDATA("#",$A$3,"Type Termination","Voluntary","Description Talent Group Leader","Consistent")+GETPIVOTDATA("#",$A$3,"Type Termination","Voluntary","Description Talent Group Leader","Key Talent")+GETPIVOTDATA("#",$A$3,"Type Termination","Voluntary","Description Talent Group Leader","Poor Perfomer")+GETPIVOTDATA("#",$A$3,"Type Termination","Voluntary","Description Talent Group Leader","Well Placed Talent")</f>
        <v>50</v>
      </c>
    </row>
    <row r="49" spans="1:5" x14ac:dyDescent="0.3">
      <c r="A49" t="s">
        <v>260</v>
      </c>
      <c r="B49" t="s">
        <v>44</v>
      </c>
      <c r="E49" s="29">
        <v>24</v>
      </c>
    </row>
    <row r="50" spans="1:5" x14ac:dyDescent="0.3">
      <c r="A50" t="s">
        <v>260</v>
      </c>
      <c r="B50" t="s">
        <v>44</v>
      </c>
      <c r="C50" t="s">
        <v>22</v>
      </c>
      <c r="E50" s="29">
        <v>7</v>
      </c>
    </row>
    <row r="51" spans="1:5" x14ac:dyDescent="0.3">
      <c r="A51" t="s">
        <v>260</v>
      </c>
      <c r="B51" t="s">
        <v>44</v>
      </c>
      <c r="C51" t="s">
        <v>22</v>
      </c>
      <c r="D51" t="s">
        <v>56</v>
      </c>
      <c r="E51" s="29">
        <v>3</v>
      </c>
    </row>
    <row r="52" spans="1:5" x14ac:dyDescent="0.3">
      <c r="A52" t="s">
        <v>260</v>
      </c>
      <c r="B52" t="s">
        <v>44</v>
      </c>
      <c r="C52" t="s">
        <v>22</v>
      </c>
      <c r="D52" t="s">
        <v>114</v>
      </c>
      <c r="E52" s="29">
        <v>2</v>
      </c>
    </row>
    <row r="53" spans="1:5" x14ac:dyDescent="0.3">
      <c r="A53" t="s">
        <v>260</v>
      </c>
      <c r="B53" t="s">
        <v>44</v>
      </c>
      <c r="C53" t="s">
        <v>22</v>
      </c>
      <c r="D53" t="s">
        <v>101</v>
      </c>
      <c r="E53" s="29">
        <v>1</v>
      </c>
    </row>
    <row r="54" spans="1:5" x14ac:dyDescent="0.3">
      <c r="A54" t="s">
        <v>260</v>
      </c>
      <c r="B54" t="s">
        <v>44</v>
      </c>
      <c r="C54" t="s">
        <v>22</v>
      </c>
      <c r="D54" t="s">
        <v>99</v>
      </c>
      <c r="E54" s="29">
        <v>1</v>
      </c>
    </row>
    <row r="55" spans="1:5" x14ac:dyDescent="0.3">
      <c r="A55" t="s">
        <v>260</v>
      </c>
      <c r="B55" t="s">
        <v>44</v>
      </c>
      <c r="C55" t="s">
        <v>27</v>
      </c>
      <c r="E55" s="29">
        <v>1</v>
      </c>
    </row>
    <row r="56" spans="1:5" x14ac:dyDescent="0.3">
      <c r="A56" t="s">
        <v>260</v>
      </c>
      <c r="B56" t="s">
        <v>44</v>
      </c>
      <c r="C56" t="s">
        <v>27</v>
      </c>
      <c r="D56" t="s">
        <v>86</v>
      </c>
      <c r="E56" s="29">
        <v>1</v>
      </c>
    </row>
    <row r="57" spans="1:5" x14ac:dyDescent="0.3">
      <c r="A57" t="s">
        <v>260</v>
      </c>
      <c r="B57" t="s">
        <v>44</v>
      </c>
      <c r="C57" t="s">
        <v>10</v>
      </c>
      <c r="E57" s="29">
        <v>1</v>
      </c>
    </row>
    <row r="58" spans="1:5" x14ac:dyDescent="0.3">
      <c r="A58" t="s">
        <v>260</v>
      </c>
      <c r="B58" t="s">
        <v>44</v>
      </c>
      <c r="C58" t="s">
        <v>10</v>
      </c>
      <c r="D58" t="s">
        <v>101</v>
      </c>
      <c r="E58" s="29">
        <v>1</v>
      </c>
    </row>
    <row r="59" spans="1:5" x14ac:dyDescent="0.3">
      <c r="A59" t="s">
        <v>260</v>
      </c>
      <c r="B59" t="s">
        <v>44</v>
      </c>
      <c r="C59" t="s">
        <v>19</v>
      </c>
      <c r="E59" s="29">
        <v>12</v>
      </c>
    </row>
    <row r="60" spans="1:5" x14ac:dyDescent="0.3">
      <c r="A60" t="s">
        <v>260</v>
      </c>
      <c r="B60" t="s">
        <v>44</v>
      </c>
      <c r="C60" t="s">
        <v>19</v>
      </c>
      <c r="D60" t="s">
        <v>56</v>
      </c>
      <c r="E60" s="29">
        <v>4</v>
      </c>
    </row>
    <row r="61" spans="1:5" x14ac:dyDescent="0.3">
      <c r="A61" t="s">
        <v>260</v>
      </c>
      <c r="B61" t="s">
        <v>44</v>
      </c>
      <c r="C61" t="s">
        <v>19</v>
      </c>
      <c r="D61" t="s">
        <v>114</v>
      </c>
      <c r="E61" s="29">
        <v>3</v>
      </c>
    </row>
    <row r="62" spans="1:5" x14ac:dyDescent="0.3">
      <c r="A62" t="s">
        <v>260</v>
      </c>
      <c r="B62" t="s">
        <v>44</v>
      </c>
      <c r="C62" t="s">
        <v>19</v>
      </c>
      <c r="D62" t="s">
        <v>135</v>
      </c>
      <c r="E62" s="29">
        <v>2</v>
      </c>
    </row>
    <row r="63" spans="1:5" x14ac:dyDescent="0.3">
      <c r="A63" t="s">
        <v>260</v>
      </c>
      <c r="B63" t="s">
        <v>44</v>
      </c>
      <c r="C63" t="s">
        <v>19</v>
      </c>
      <c r="D63" t="s">
        <v>86</v>
      </c>
      <c r="E63" s="29">
        <v>1</v>
      </c>
    </row>
    <row r="64" spans="1:5" x14ac:dyDescent="0.3">
      <c r="A64" t="s">
        <v>260</v>
      </c>
      <c r="B64" t="s">
        <v>44</v>
      </c>
      <c r="C64" t="s">
        <v>19</v>
      </c>
      <c r="D64" t="s">
        <v>112</v>
      </c>
      <c r="E64" s="29">
        <v>1</v>
      </c>
    </row>
    <row r="65" spans="1:5" x14ac:dyDescent="0.3">
      <c r="A65" t="s">
        <v>260</v>
      </c>
      <c r="B65" t="s">
        <v>44</v>
      </c>
      <c r="C65" t="s">
        <v>19</v>
      </c>
      <c r="D65" t="s">
        <v>109</v>
      </c>
      <c r="E65" s="29">
        <v>1</v>
      </c>
    </row>
    <row r="66" spans="1:5" x14ac:dyDescent="0.3">
      <c r="A66" t="s">
        <v>260</v>
      </c>
      <c r="B66" t="s">
        <v>44</v>
      </c>
      <c r="C66" t="s">
        <v>23</v>
      </c>
      <c r="E66" s="29">
        <v>1</v>
      </c>
    </row>
    <row r="67" spans="1:5" x14ac:dyDescent="0.3">
      <c r="A67" t="s">
        <v>260</v>
      </c>
      <c r="B67" t="s">
        <v>44</v>
      </c>
      <c r="C67" t="s">
        <v>23</v>
      </c>
      <c r="D67" t="s">
        <v>56</v>
      </c>
      <c r="E67" s="29">
        <v>1</v>
      </c>
    </row>
    <row r="68" spans="1:5" x14ac:dyDescent="0.3">
      <c r="A68" t="s">
        <v>260</v>
      </c>
      <c r="B68" t="s">
        <v>44</v>
      </c>
      <c r="C68" t="s">
        <v>20</v>
      </c>
      <c r="E68" s="29">
        <v>2</v>
      </c>
    </row>
    <row r="69" spans="1:5" x14ac:dyDescent="0.3">
      <c r="A69" t="s">
        <v>260</v>
      </c>
      <c r="B69" t="s">
        <v>44</v>
      </c>
      <c r="C69" t="s">
        <v>20</v>
      </c>
      <c r="D69" t="s">
        <v>112</v>
      </c>
      <c r="E69" s="29">
        <v>2</v>
      </c>
    </row>
    <row r="70" spans="1:5" x14ac:dyDescent="0.3">
      <c r="A70" t="s">
        <v>260</v>
      </c>
      <c r="B70" t="s">
        <v>43</v>
      </c>
      <c r="E70" s="29">
        <v>10</v>
      </c>
    </row>
    <row r="71" spans="1:5" x14ac:dyDescent="0.3">
      <c r="A71" t="s">
        <v>260</v>
      </c>
      <c r="B71" t="s">
        <v>43</v>
      </c>
      <c r="C71" t="s">
        <v>22</v>
      </c>
      <c r="E71" s="29">
        <v>1</v>
      </c>
    </row>
    <row r="72" spans="1:5" x14ac:dyDescent="0.3">
      <c r="A72" t="s">
        <v>260</v>
      </c>
      <c r="B72" t="s">
        <v>43</v>
      </c>
      <c r="C72" t="s">
        <v>22</v>
      </c>
      <c r="D72" t="s">
        <v>99</v>
      </c>
      <c r="E72" s="29">
        <v>1</v>
      </c>
    </row>
    <row r="73" spans="1:5" x14ac:dyDescent="0.3">
      <c r="A73" t="s">
        <v>260</v>
      </c>
      <c r="B73" t="s">
        <v>43</v>
      </c>
      <c r="C73" t="s">
        <v>31</v>
      </c>
      <c r="E73" s="29">
        <v>1</v>
      </c>
    </row>
    <row r="74" spans="1:5" x14ac:dyDescent="0.3">
      <c r="A74" t="s">
        <v>260</v>
      </c>
      <c r="B74" t="s">
        <v>43</v>
      </c>
      <c r="C74" t="s">
        <v>31</v>
      </c>
      <c r="D74" t="s">
        <v>112</v>
      </c>
      <c r="E74" s="29">
        <v>1</v>
      </c>
    </row>
    <row r="75" spans="1:5" x14ac:dyDescent="0.3">
      <c r="A75" t="s">
        <v>260</v>
      </c>
      <c r="B75" t="s">
        <v>43</v>
      </c>
      <c r="C75" t="s">
        <v>19</v>
      </c>
      <c r="E75" s="29">
        <v>7</v>
      </c>
    </row>
    <row r="76" spans="1:5" x14ac:dyDescent="0.3">
      <c r="A76" t="s">
        <v>260</v>
      </c>
      <c r="B76" t="s">
        <v>43</v>
      </c>
      <c r="C76" t="s">
        <v>19</v>
      </c>
      <c r="D76" t="s">
        <v>56</v>
      </c>
      <c r="E76" s="29">
        <v>3</v>
      </c>
    </row>
    <row r="77" spans="1:5" x14ac:dyDescent="0.3">
      <c r="A77" t="s">
        <v>260</v>
      </c>
      <c r="B77" t="s">
        <v>43</v>
      </c>
      <c r="C77" t="s">
        <v>19</v>
      </c>
      <c r="D77" t="s">
        <v>133</v>
      </c>
      <c r="E77" s="29">
        <v>1</v>
      </c>
    </row>
    <row r="78" spans="1:5" x14ac:dyDescent="0.3">
      <c r="A78" t="s">
        <v>260</v>
      </c>
      <c r="B78" t="s">
        <v>43</v>
      </c>
      <c r="C78" t="s">
        <v>19</v>
      </c>
      <c r="D78" t="s">
        <v>86</v>
      </c>
      <c r="E78" s="29">
        <v>1</v>
      </c>
    </row>
    <row r="79" spans="1:5" x14ac:dyDescent="0.3">
      <c r="A79" t="s">
        <v>260</v>
      </c>
      <c r="B79" t="s">
        <v>43</v>
      </c>
      <c r="C79" t="s">
        <v>19</v>
      </c>
      <c r="D79" t="s">
        <v>99</v>
      </c>
      <c r="E79" s="29">
        <v>1</v>
      </c>
    </row>
    <row r="80" spans="1:5" x14ac:dyDescent="0.3">
      <c r="A80" t="s">
        <v>260</v>
      </c>
      <c r="B80" t="s">
        <v>43</v>
      </c>
      <c r="C80" t="s">
        <v>19</v>
      </c>
      <c r="D80" t="s">
        <v>112</v>
      </c>
      <c r="E80" s="29">
        <v>1</v>
      </c>
    </row>
    <row r="81" spans="1:5" x14ac:dyDescent="0.3">
      <c r="A81" t="s">
        <v>260</v>
      </c>
      <c r="B81" t="s">
        <v>43</v>
      </c>
      <c r="C81" t="s">
        <v>20</v>
      </c>
      <c r="E81" s="29">
        <v>1</v>
      </c>
    </row>
    <row r="82" spans="1:5" x14ac:dyDescent="0.3">
      <c r="A82" t="s">
        <v>260</v>
      </c>
      <c r="B82" t="s">
        <v>43</v>
      </c>
      <c r="C82" t="s">
        <v>20</v>
      </c>
      <c r="D82" t="s">
        <v>112</v>
      </c>
      <c r="E82" s="29">
        <v>1</v>
      </c>
    </row>
    <row r="83" spans="1:5" x14ac:dyDescent="0.3">
      <c r="A83" t="s">
        <v>260</v>
      </c>
      <c r="B83" t="s">
        <v>47</v>
      </c>
      <c r="E83" s="29">
        <v>1</v>
      </c>
    </row>
    <row r="84" spans="1:5" x14ac:dyDescent="0.3">
      <c r="A84" t="s">
        <v>260</v>
      </c>
      <c r="B84" t="s">
        <v>47</v>
      </c>
      <c r="C84" t="s">
        <v>23</v>
      </c>
      <c r="E84" s="29">
        <v>1</v>
      </c>
    </row>
    <row r="85" spans="1:5" x14ac:dyDescent="0.3">
      <c r="A85" t="s">
        <v>260</v>
      </c>
      <c r="B85" t="s">
        <v>47</v>
      </c>
      <c r="C85" t="s">
        <v>23</v>
      </c>
      <c r="D85" t="s">
        <v>114</v>
      </c>
      <c r="E85" s="29">
        <v>1</v>
      </c>
    </row>
    <row r="86" spans="1:5" x14ac:dyDescent="0.3">
      <c r="A86" t="s">
        <v>260</v>
      </c>
      <c r="B86" t="s">
        <v>45</v>
      </c>
      <c r="E86" s="29">
        <v>15</v>
      </c>
    </row>
    <row r="87" spans="1:5" x14ac:dyDescent="0.3">
      <c r="A87" t="s">
        <v>260</v>
      </c>
      <c r="B87" t="s">
        <v>45</v>
      </c>
      <c r="C87" t="s">
        <v>22</v>
      </c>
      <c r="E87" s="29">
        <v>5</v>
      </c>
    </row>
    <row r="88" spans="1:5" x14ac:dyDescent="0.3">
      <c r="A88" t="s">
        <v>260</v>
      </c>
      <c r="B88" t="s">
        <v>45</v>
      </c>
      <c r="C88" t="s">
        <v>22</v>
      </c>
      <c r="D88" t="s">
        <v>114</v>
      </c>
      <c r="E88" s="29">
        <v>2</v>
      </c>
    </row>
    <row r="89" spans="1:5" x14ac:dyDescent="0.3">
      <c r="A89" t="s">
        <v>260</v>
      </c>
      <c r="B89" t="s">
        <v>45</v>
      </c>
      <c r="C89" t="s">
        <v>22</v>
      </c>
      <c r="D89" t="s">
        <v>101</v>
      </c>
      <c r="E89" s="29">
        <v>2</v>
      </c>
    </row>
    <row r="90" spans="1:5" x14ac:dyDescent="0.3">
      <c r="A90" t="s">
        <v>260</v>
      </c>
      <c r="B90" t="s">
        <v>45</v>
      </c>
      <c r="C90" t="s">
        <v>22</v>
      </c>
      <c r="D90" t="s">
        <v>112</v>
      </c>
      <c r="E90" s="29">
        <v>1</v>
      </c>
    </row>
    <row r="91" spans="1:5" x14ac:dyDescent="0.3">
      <c r="A91" t="s">
        <v>260</v>
      </c>
      <c r="B91" t="s">
        <v>45</v>
      </c>
      <c r="C91" t="s">
        <v>10</v>
      </c>
      <c r="E91" s="29">
        <v>1</v>
      </c>
    </row>
    <row r="92" spans="1:5" x14ac:dyDescent="0.3">
      <c r="A92" t="s">
        <v>260</v>
      </c>
      <c r="B92" t="s">
        <v>45</v>
      </c>
      <c r="C92" t="s">
        <v>10</v>
      </c>
      <c r="D92" t="s">
        <v>86</v>
      </c>
      <c r="E92" s="29">
        <v>1</v>
      </c>
    </row>
    <row r="93" spans="1:5" x14ac:dyDescent="0.3">
      <c r="A93" t="s">
        <v>260</v>
      </c>
      <c r="B93" t="s">
        <v>45</v>
      </c>
      <c r="C93" t="s">
        <v>19</v>
      </c>
      <c r="E93" s="29">
        <v>7</v>
      </c>
    </row>
    <row r="94" spans="1:5" x14ac:dyDescent="0.3">
      <c r="A94" t="s">
        <v>260</v>
      </c>
      <c r="B94" t="s">
        <v>45</v>
      </c>
      <c r="C94" t="s">
        <v>19</v>
      </c>
      <c r="D94" t="s">
        <v>56</v>
      </c>
      <c r="E94" s="29">
        <v>1</v>
      </c>
    </row>
    <row r="95" spans="1:5" x14ac:dyDescent="0.3">
      <c r="A95" t="s">
        <v>260</v>
      </c>
      <c r="B95" t="s">
        <v>45</v>
      </c>
      <c r="C95" t="s">
        <v>19</v>
      </c>
      <c r="D95" t="s">
        <v>86</v>
      </c>
      <c r="E95" s="29">
        <v>5</v>
      </c>
    </row>
    <row r="96" spans="1:5" x14ac:dyDescent="0.3">
      <c r="A96" t="s">
        <v>260</v>
      </c>
      <c r="B96" t="s">
        <v>45</v>
      </c>
      <c r="C96" t="s">
        <v>19</v>
      </c>
      <c r="D96" t="s">
        <v>112</v>
      </c>
      <c r="E96" s="29">
        <v>1</v>
      </c>
    </row>
    <row r="97" spans="1:5" x14ac:dyDescent="0.3">
      <c r="A97" t="s">
        <v>260</v>
      </c>
      <c r="B97" t="s">
        <v>45</v>
      </c>
      <c r="C97" t="s">
        <v>23</v>
      </c>
      <c r="E97" s="29">
        <v>1</v>
      </c>
    </row>
    <row r="98" spans="1:5" x14ac:dyDescent="0.3">
      <c r="A98" t="s">
        <v>260</v>
      </c>
      <c r="B98" t="s">
        <v>45</v>
      </c>
      <c r="C98" t="s">
        <v>23</v>
      </c>
      <c r="D98" t="s">
        <v>56</v>
      </c>
      <c r="E98" s="29">
        <v>1</v>
      </c>
    </row>
    <row r="99" spans="1:5" x14ac:dyDescent="0.3">
      <c r="A99" t="s">
        <v>260</v>
      </c>
      <c r="B99" t="s">
        <v>45</v>
      </c>
      <c r="C99" t="s">
        <v>20</v>
      </c>
      <c r="E99" s="29">
        <v>1</v>
      </c>
    </row>
    <row r="100" spans="1:5" x14ac:dyDescent="0.3">
      <c r="A100" t="s">
        <v>260</v>
      </c>
      <c r="B100" t="s">
        <v>45</v>
      </c>
      <c r="C100" t="s">
        <v>20</v>
      </c>
      <c r="D100" t="s">
        <v>56</v>
      </c>
      <c r="E100" s="29">
        <v>1</v>
      </c>
    </row>
    <row r="101" spans="1:5" x14ac:dyDescent="0.3">
      <c r="A101" t="s">
        <v>256</v>
      </c>
      <c r="E101" s="29"/>
    </row>
    <row r="102" spans="1:5" x14ac:dyDescent="0.3">
      <c r="A102" t="s">
        <v>257</v>
      </c>
      <c r="E102" s="29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T82"/>
  <sheetViews>
    <sheetView showGridLines="0" zoomScale="115" zoomScaleNormal="115" workbookViewId="0">
      <pane xSplit="3" ySplit="1" topLeftCell="AM68" activePane="bottomRight" state="frozen"/>
      <selection activeCell="D1" sqref="D1"/>
      <selection pane="topRight" activeCell="D1" sqref="D1"/>
      <selection pane="bottomLeft" activeCell="D1" sqref="D1"/>
      <selection pane="bottomRight" activeCell="AQ13" sqref="AQ13:AQ82"/>
    </sheetView>
  </sheetViews>
  <sheetFormatPr defaultColWidth="9.21875" defaultRowHeight="15.6" x14ac:dyDescent="0.3"/>
  <cols>
    <col min="1" max="1" width="7.77734375" style="21" customWidth="1"/>
    <col min="2" max="2" width="25.5546875" style="21" customWidth="1"/>
    <col min="3" max="3" width="25.21875" style="21" customWidth="1"/>
    <col min="4" max="4" width="7.5546875" style="21" customWidth="1"/>
    <col min="5" max="5" width="25.5546875" style="21" customWidth="1"/>
    <col min="6" max="6" width="8.77734375" style="21" customWidth="1"/>
    <col min="7" max="7" width="15.77734375" style="21" bestFit="1" customWidth="1"/>
    <col min="8" max="8" width="15.21875" style="21" customWidth="1"/>
    <col min="9" max="9" width="13.77734375" style="21" customWidth="1"/>
    <col min="10" max="10" width="14.21875" style="21" customWidth="1"/>
    <col min="11" max="12" width="14.77734375" style="21" customWidth="1"/>
    <col min="13" max="13" width="19.21875" style="21" customWidth="1"/>
    <col min="14" max="17" width="14.77734375" style="21" customWidth="1"/>
    <col min="18" max="19" width="18" style="21" customWidth="1"/>
    <col min="20" max="20" width="14.77734375" style="21" customWidth="1"/>
    <col min="21" max="22" width="18" style="21" customWidth="1"/>
    <col min="23" max="23" width="11.44140625" style="21" customWidth="1"/>
    <col min="24" max="24" width="6.77734375" style="21" customWidth="1"/>
    <col min="25" max="25" width="9.21875" style="21" customWidth="1"/>
    <col min="26" max="26" width="11.5546875" style="21" customWidth="1"/>
    <col min="27" max="27" width="11.21875" style="21" customWidth="1"/>
    <col min="28" max="28" width="16.5546875" style="21" customWidth="1"/>
    <col min="29" max="29" width="13.21875" style="21" customWidth="1"/>
    <col min="30" max="30" width="18.44140625" style="20" customWidth="1"/>
    <col min="31" max="32" width="18.21875" style="20" customWidth="1"/>
    <col min="33" max="33" width="16.77734375" style="20" customWidth="1"/>
    <col min="34" max="34" width="17.21875" style="20" customWidth="1"/>
    <col min="35" max="35" width="18.21875" style="20" customWidth="1"/>
    <col min="36" max="36" width="14" style="20" customWidth="1"/>
    <col min="37" max="37" width="15.44140625" style="20" customWidth="1"/>
    <col min="38" max="38" width="14.77734375" style="20" customWidth="1"/>
    <col min="39" max="39" width="11.5546875" style="20" customWidth="1"/>
    <col min="40" max="40" width="12.77734375" style="20" customWidth="1"/>
    <col min="41" max="41" width="14.77734375" style="21" customWidth="1"/>
    <col min="42" max="42" width="14.21875" style="21" customWidth="1"/>
    <col min="43" max="44" width="17.77734375" style="21" customWidth="1"/>
    <col min="45" max="45" width="5.33203125" style="22" customWidth="1"/>
    <col min="46" max="46" width="14" style="22" customWidth="1"/>
    <col min="47" max="16384" width="9.21875" style="22"/>
  </cols>
  <sheetData>
    <row r="1" spans="1:46" s="4" customFormat="1" ht="81.75" customHeight="1" x14ac:dyDescent="0.3">
      <c r="A1" s="3" t="s">
        <v>147</v>
      </c>
      <c r="B1" s="3" t="s">
        <v>4</v>
      </c>
      <c r="C1" s="3" t="s">
        <v>32</v>
      </c>
      <c r="D1" s="3" t="s">
        <v>0</v>
      </c>
      <c r="E1" s="3" t="s">
        <v>258</v>
      </c>
      <c r="F1" s="3" t="s">
        <v>3</v>
      </c>
      <c r="G1" s="3" t="s">
        <v>1</v>
      </c>
      <c r="H1" s="3" t="s">
        <v>36</v>
      </c>
      <c r="I1" s="3" t="s">
        <v>50</v>
      </c>
      <c r="J1" s="3" t="s">
        <v>51</v>
      </c>
      <c r="K1" s="3" t="s">
        <v>2</v>
      </c>
      <c r="L1" s="3" t="s">
        <v>76</v>
      </c>
      <c r="M1" s="3" t="s">
        <v>33</v>
      </c>
      <c r="N1" s="3" t="s">
        <v>69</v>
      </c>
      <c r="O1" s="3" t="s">
        <v>246</v>
      </c>
      <c r="P1" s="3" t="s">
        <v>247</v>
      </c>
      <c r="Q1" s="3" t="s">
        <v>37</v>
      </c>
      <c r="R1" s="3" t="s">
        <v>34</v>
      </c>
      <c r="S1" s="3" t="s">
        <v>70</v>
      </c>
      <c r="T1" s="3" t="s">
        <v>248</v>
      </c>
      <c r="U1" s="3" t="s">
        <v>249</v>
      </c>
      <c r="V1" s="3" t="s">
        <v>38</v>
      </c>
      <c r="W1" s="3" t="s">
        <v>96</v>
      </c>
      <c r="X1" s="3" t="s">
        <v>40</v>
      </c>
      <c r="Y1" s="3" t="s">
        <v>55</v>
      </c>
      <c r="Z1" s="3" t="s">
        <v>52</v>
      </c>
      <c r="AA1" s="3" t="s">
        <v>125</v>
      </c>
      <c r="AB1" s="3" t="s">
        <v>41</v>
      </c>
      <c r="AC1" s="3" t="s">
        <v>79</v>
      </c>
      <c r="AD1" s="3" t="s">
        <v>58</v>
      </c>
      <c r="AE1" s="3" t="s">
        <v>61</v>
      </c>
      <c r="AF1" s="3" t="s">
        <v>64</v>
      </c>
      <c r="AG1" s="3" t="s">
        <v>59</v>
      </c>
      <c r="AH1" s="3" t="s">
        <v>62</v>
      </c>
      <c r="AI1" s="3" t="s">
        <v>65</v>
      </c>
      <c r="AJ1" s="3" t="s">
        <v>60</v>
      </c>
      <c r="AK1" s="3" t="s">
        <v>63</v>
      </c>
      <c r="AL1" s="3" t="s">
        <v>66</v>
      </c>
      <c r="AM1" s="17" t="s">
        <v>67</v>
      </c>
      <c r="AN1" s="17" t="s">
        <v>68</v>
      </c>
      <c r="AO1" s="3" t="s">
        <v>39</v>
      </c>
      <c r="AP1" s="3" t="s">
        <v>57</v>
      </c>
      <c r="AQ1" s="3" t="s">
        <v>263</v>
      </c>
      <c r="AR1" s="26" t="s">
        <v>254</v>
      </c>
      <c r="AT1" s="27" t="s">
        <v>255</v>
      </c>
    </row>
    <row r="2" spans="1:46" s="5" customFormat="1" ht="14.4" hidden="1" x14ac:dyDescent="0.3">
      <c r="A2" s="7">
        <v>1</v>
      </c>
      <c r="B2" s="7" t="s">
        <v>10</v>
      </c>
      <c r="C2" s="7" t="s">
        <v>5</v>
      </c>
      <c r="D2" s="7">
        <v>1</v>
      </c>
      <c r="E2" s="7" t="s">
        <v>259</v>
      </c>
      <c r="F2" s="7" t="s">
        <v>9</v>
      </c>
      <c r="G2" s="7" t="s">
        <v>7</v>
      </c>
      <c r="H2" s="7" t="s">
        <v>44</v>
      </c>
      <c r="I2" s="8">
        <v>3</v>
      </c>
      <c r="J2" s="7" t="s">
        <v>82</v>
      </c>
      <c r="K2" s="7" t="s">
        <v>8</v>
      </c>
      <c r="L2" s="7" t="s">
        <v>78</v>
      </c>
      <c r="M2" s="8" t="s">
        <v>49</v>
      </c>
      <c r="N2" s="8" t="str">
        <f>IFERROR(VLOOKUP(M2,Library!N:O,2,FALSE)," ")</f>
        <v>Egalitarian</v>
      </c>
      <c r="O2" s="8" t="str">
        <f>VLOOKUP(M2,Library!$N:$S,3,FALSE)</f>
        <v>EEMEA</v>
      </c>
      <c r="P2" s="8" t="str">
        <f>VLOOKUP(M2,Library!$N:$S,5,FALSE)</f>
        <v>MBU</v>
      </c>
      <c r="Q2" s="8" t="str">
        <f>VLOOKUP(M2,Library!$N:$S,6,FALSE)</f>
        <v>Neutral</v>
      </c>
      <c r="R2" s="8" t="s">
        <v>48</v>
      </c>
      <c r="S2" s="8" t="str">
        <f>VLOOKUP(R2,Library!$N:$S,2,FALSE)</f>
        <v>Hierarquical</v>
      </c>
      <c r="T2" s="8" t="str">
        <f>VLOOKUP(R2,Library!$N:$S,3,FALSE)</f>
        <v>EEMEA</v>
      </c>
      <c r="U2" s="8" t="str">
        <f>VLOOKUP(R2,Library!$N:$S,5,FALSE)</f>
        <v>LBU</v>
      </c>
      <c r="V2" s="8" t="str">
        <f>VLOOKUP(R2,Library!$N:$S,6,FALSE)</f>
        <v>Positive</v>
      </c>
      <c r="W2" s="8" t="s">
        <v>82</v>
      </c>
      <c r="X2" s="8">
        <v>49</v>
      </c>
      <c r="Y2" s="8" t="s">
        <v>54</v>
      </c>
      <c r="Z2" s="8" t="s">
        <v>53</v>
      </c>
      <c r="AA2" s="8" t="s">
        <v>89</v>
      </c>
      <c r="AB2" s="8" t="s">
        <v>56</v>
      </c>
      <c r="AC2" s="8">
        <v>17</v>
      </c>
      <c r="AD2" s="8" t="s">
        <v>146</v>
      </c>
      <c r="AE2" s="9" t="s">
        <v>146</v>
      </c>
      <c r="AF2" s="10">
        <v>50</v>
      </c>
      <c r="AG2" s="8" t="s">
        <v>146</v>
      </c>
      <c r="AH2" s="8" t="s">
        <v>146</v>
      </c>
      <c r="AI2" s="8">
        <v>90</v>
      </c>
      <c r="AJ2" s="8" t="s">
        <v>146</v>
      </c>
      <c r="AK2" s="8" t="s">
        <v>146</v>
      </c>
      <c r="AL2" s="8">
        <v>80</v>
      </c>
      <c r="AM2" s="18" t="s">
        <v>146</v>
      </c>
      <c r="AN2" s="18" t="s">
        <v>146</v>
      </c>
      <c r="AO2" s="8">
        <v>3</v>
      </c>
      <c r="AP2" s="8" t="s">
        <v>7</v>
      </c>
      <c r="AQ2" s="8" t="s">
        <v>44</v>
      </c>
      <c r="AR2" s="8"/>
    </row>
    <row r="3" spans="1:46" s="6" customFormat="1" ht="14.4" hidden="1" x14ac:dyDescent="0.3">
      <c r="A3" s="11">
        <v>2</v>
      </c>
      <c r="B3" s="11" t="s">
        <v>10</v>
      </c>
      <c r="C3" s="11" t="s">
        <v>5</v>
      </c>
      <c r="D3" s="11">
        <v>1</v>
      </c>
      <c r="E3" s="11" t="s">
        <v>259</v>
      </c>
      <c r="F3" s="11" t="s">
        <v>9</v>
      </c>
      <c r="G3" s="11" t="s">
        <v>11</v>
      </c>
      <c r="H3" s="11" t="s">
        <v>46</v>
      </c>
      <c r="I3" s="12">
        <v>2</v>
      </c>
      <c r="J3" s="11" t="s">
        <v>83</v>
      </c>
      <c r="K3" s="11" t="s">
        <v>8</v>
      </c>
      <c r="L3" s="11" t="s">
        <v>78</v>
      </c>
      <c r="M3" s="12" t="s">
        <v>80</v>
      </c>
      <c r="N3" s="12" t="str">
        <f>IFERROR(VLOOKUP(M3,Library!N:O,2,FALSE)," ")</f>
        <v>Hierarquical</v>
      </c>
      <c r="O3" s="12" t="str">
        <f>VLOOKUP(M3,Library!$N:$S,3,FALSE)</f>
        <v>WEC</v>
      </c>
      <c r="P3" s="12" t="str">
        <f>VLOOKUP(M3,Library!$N:$S,5,FALSE)</f>
        <v>LBU</v>
      </c>
      <c r="Q3" s="12" t="str">
        <f>VLOOKUP(M3,Library!$N:$S,6,FALSE)</f>
        <v>Neutral</v>
      </c>
      <c r="R3" s="12" t="s">
        <v>81</v>
      </c>
      <c r="S3" s="12" t="str">
        <f>VLOOKUP(R3,Library!$N:$S,2,FALSE)</f>
        <v>Consensual</v>
      </c>
      <c r="T3" s="12" t="str">
        <f>VLOOKUP(R3,Library!$N:$S,3,FALSE)</f>
        <v>WEC</v>
      </c>
      <c r="U3" s="12" t="str">
        <f>VLOOKUP(R3,Library!$N:$S,5,FALSE)</f>
        <v>LBU</v>
      </c>
      <c r="V3" s="12" t="str">
        <f>VLOOKUP(R3,Library!$N:$S,6,FALSE)</f>
        <v>Positive</v>
      </c>
      <c r="W3" s="12" t="s">
        <v>82</v>
      </c>
      <c r="X3" s="12">
        <v>47</v>
      </c>
      <c r="Y3" s="12" t="s">
        <v>54</v>
      </c>
      <c r="Z3" s="12" t="s">
        <v>53</v>
      </c>
      <c r="AA3" s="12" t="s">
        <v>89</v>
      </c>
      <c r="AB3" s="12" t="s">
        <v>114</v>
      </c>
      <c r="AC3" s="12">
        <v>14</v>
      </c>
      <c r="AD3" s="14" t="s">
        <v>146</v>
      </c>
      <c r="AE3" s="15" t="s">
        <v>146</v>
      </c>
      <c r="AF3" s="16">
        <v>46.874999999999993</v>
      </c>
      <c r="AG3" s="14" t="s">
        <v>146</v>
      </c>
      <c r="AH3" s="14" t="s">
        <v>146</v>
      </c>
      <c r="AI3" s="14">
        <v>80</v>
      </c>
      <c r="AJ3" s="14" t="s">
        <v>146</v>
      </c>
      <c r="AK3" s="14" t="s">
        <v>146</v>
      </c>
      <c r="AL3" s="14">
        <v>75</v>
      </c>
      <c r="AM3" s="19" t="s">
        <v>146</v>
      </c>
      <c r="AN3" s="19" t="s">
        <v>146</v>
      </c>
      <c r="AO3" s="12">
        <v>3</v>
      </c>
      <c r="AP3" s="12" t="s">
        <v>7</v>
      </c>
      <c r="AQ3" s="12" t="s">
        <v>44</v>
      </c>
      <c r="AR3" s="12"/>
    </row>
    <row r="4" spans="1:46" s="6" customFormat="1" ht="14.4" hidden="1" x14ac:dyDescent="0.3">
      <c r="A4" s="11">
        <v>3</v>
      </c>
      <c r="B4" s="11" t="s">
        <v>13</v>
      </c>
      <c r="C4" s="11" t="s">
        <v>5</v>
      </c>
      <c r="D4" s="11">
        <v>1</v>
      </c>
      <c r="E4" s="11" t="s">
        <v>259</v>
      </c>
      <c r="F4" s="11" t="s">
        <v>9</v>
      </c>
      <c r="G4" s="11" t="s">
        <v>11</v>
      </c>
      <c r="H4" s="11" t="s">
        <v>46</v>
      </c>
      <c r="I4" s="12">
        <v>3</v>
      </c>
      <c r="J4" s="11" t="s">
        <v>82</v>
      </c>
      <c r="K4" s="11" t="s">
        <v>12</v>
      </c>
      <c r="L4" s="11" t="s">
        <v>77</v>
      </c>
      <c r="M4" s="12" t="s">
        <v>84</v>
      </c>
      <c r="N4" s="12" t="str">
        <f>IFERROR(VLOOKUP(M4,Library!N:O,2,FALSE)," ")</f>
        <v>Hierarquical</v>
      </c>
      <c r="O4" s="12" t="str">
        <f>VLOOKUP(M4,Library!$N:$S,3,FALSE)</f>
        <v>WEC</v>
      </c>
      <c r="P4" s="12" t="str">
        <f>VLOOKUP(M4,Library!$N:$S,5,FALSE)</f>
        <v>LBU</v>
      </c>
      <c r="Q4" s="12" t="str">
        <f>VLOOKUP(M4,Library!$N:$S,6,FALSE)</f>
        <v>Neutral</v>
      </c>
      <c r="R4" s="12" t="s">
        <v>85</v>
      </c>
      <c r="S4" s="12" t="str">
        <f>VLOOKUP(R4,Library!$N:$S,2,FALSE)</f>
        <v>Egalitarian</v>
      </c>
      <c r="T4" s="12" t="str">
        <f>VLOOKUP(R4,Library!$N:$S,3,FALSE)</f>
        <v>United States</v>
      </c>
      <c r="U4" s="12" t="str">
        <f>VLOOKUP(R4,Library!$N:$S,5,FALSE)</f>
        <v>United States</v>
      </c>
      <c r="V4" s="12" t="str">
        <f>VLOOKUP(R4,Library!$N:$S,6,FALSE)</f>
        <v>Positive</v>
      </c>
      <c r="W4" s="12" t="s">
        <v>82</v>
      </c>
      <c r="X4" s="12">
        <v>52</v>
      </c>
      <c r="Y4" s="12" t="s">
        <v>54</v>
      </c>
      <c r="Z4" s="12" t="s">
        <v>53</v>
      </c>
      <c r="AA4" s="12" t="s">
        <v>89</v>
      </c>
      <c r="AB4" s="12" t="s">
        <v>86</v>
      </c>
      <c r="AC4" s="12">
        <v>11</v>
      </c>
      <c r="AD4" s="14" t="s">
        <v>146</v>
      </c>
      <c r="AE4" s="15" t="s">
        <v>146</v>
      </c>
      <c r="AF4" s="16" t="s">
        <v>146</v>
      </c>
      <c r="AG4" s="14" t="s">
        <v>146</v>
      </c>
      <c r="AH4" s="14" t="s">
        <v>146</v>
      </c>
      <c r="AI4" s="14" t="s">
        <v>146</v>
      </c>
      <c r="AJ4" s="14" t="s">
        <v>146</v>
      </c>
      <c r="AK4" s="14" t="s">
        <v>146</v>
      </c>
      <c r="AL4" s="14" t="s">
        <v>146</v>
      </c>
      <c r="AM4" s="19" t="s">
        <v>146</v>
      </c>
      <c r="AN4" s="19" t="s">
        <v>146</v>
      </c>
      <c r="AO4" s="12">
        <v>4</v>
      </c>
      <c r="AP4" s="12" t="s">
        <v>16</v>
      </c>
      <c r="AQ4" s="12" t="s">
        <v>45</v>
      </c>
      <c r="AR4" s="12"/>
    </row>
    <row r="5" spans="1:46" s="6" customFormat="1" ht="14.4" hidden="1" x14ac:dyDescent="0.3">
      <c r="A5" s="11">
        <v>4</v>
      </c>
      <c r="B5" s="11" t="s">
        <v>15</v>
      </c>
      <c r="C5" s="11" t="s">
        <v>5</v>
      </c>
      <c r="D5" s="11">
        <v>1</v>
      </c>
      <c r="E5" s="11" t="s">
        <v>259</v>
      </c>
      <c r="F5" s="11" t="s">
        <v>9</v>
      </c>
      <c r="G5" s="11" t="s">
        <v>89</v>
      </c>
      <c r="H5" s="11" t="s">
        <v>89</v>
      </c>
      <c r="I5" s="12">
        <v>2</v>
      </c>
      <c r="J5" s="11" t="s">
        <v>82</v>
      </c>
      <c r="K5" s="11" t="s">
        <v>8</v>
      </c>
      <c r="L5" s="11" t="s">
        <v>78</v>
      </c>
      <c r="M5" s="12" t="s">
        <v>88</v>
      </c>
      <c r="N5" s="12" t="str">
        <f>IFERROR(VLOOKUP(M5,Library!N:O,2,FALSE)," ")</f>
        <v>Consensual</v>
      </c>
      <c r="O5" s="12" t="str">
        <f>VLOOKUP(M5,Library!$N:$S,3,FALSE)</f>
        <v>WEC</v>
      </c>
      <c r="P5" s="12" t="str">
        <f>VLOOKUP(M5,Library!$N:$S,5,FALSE)</f>
        <v>SBU</v>
      </c>
      <c r="Q5" s="12" t="str">
        <f>VLOOKUP(M5,Library!$N:$S,6,FALSE)</f>
        <v>Positive</v>
      </c>
      <c r="R5" s="12" t="s">
        <v>87</v>
      </c>
      <c r="S5" s="12" t="str">
        <f>VLOOKUP(R5,Library!$N:$S,2,FALSE)</f>
        <v>Consensual</v>
      </c>
      <c r="T5" s="12" t="str">
        <f>VLOOKUP(R5,Library!$N:$S,3,FALSE)</f>
        <v>EEMEA</v>
      </c>
      <c r="U5" s="12" t="str">
        <f>VLOOKUP(R5,Library!$N:$S,5,FALSE)</f>
        <v>SBU</v>
      </c>
      <c r="V5" s="12" t="str">
        <f>VLOOKUP(R5,Library!$N:$S,6,FALSE)</f>
        <v>Neutral</v>
      </c>
      <c r="W5" s="12" t="s">
        <v>82</v>
      </c>
      <c r="X5" s="12">
        <v>54</v>
      </c>
      <c r="Y5" s="12" t="s">
        <v>90</v>
      </c>
      <c r="Z5" s="12" t="s">
        <v>89</v>
      </c>
      <c r="AA5" s="12" t="s">
        <v>89</v>
      </c>
      <c r="AB5" s="12" t="s">
        <v>56</v>
      </c>
      <c r="AC5" s="12">
        <v>9</v>
      </c>
      <c r="AD5" s="14" t="s">
        <v>146</v>
      </c>
      <c r="AE5" s="15" t="s">
        <v>146</v>
      </c>
      <c r="AF5" s="16" t="s">
        <v>146</v>
      </c>
      <c r="AG5" s="14" t="s">
        <v>146</v>
      </c>
      <c r="AH5" s="14" t="s">
        <v>146</v>
      </c>
      <c r="AI5" s="14" t="s">
        <v>146</v>
      </c>
      <c r="AJ5" s="14" t="s">
        <v>146</v>
      </c>
      <c r="AK5" s="14" t="s">
        <v>146</v>
      </c>
      <c r="AL5" s="14" t="s">
        <v>146</v>
      </c>
      <c r="AM5" s="19" t="s">
        <v>146</v>
      </c>
      <c r="AN5" s="19" t="s">
        <v>146</v>
      </c>
      <c r="AO5" s="12">
        <v>2</v>
      </c>
      <c r="AP5" s="12" t="s">
        <v>7</v>
      </c>
      <c r="AQ5" s="12" t="s">
        <v>44</v>
      </c>
      <c r="AR5" s="12"/>
    </row>
    <row r="6" spans="1:46" s="6" customFormat="1" ht="14.4" hidden="1" x14ac:dyDescent="0.3">
      <c r="A6" s="11">
        <v>5</v>
      </c>
      <c r="B6" s="11" t="s">
        <v>17</v>
      </c>
      <c r="C6" s="11" t="s">
        <v>5</v>
      </c>
      <c r="D6" s="11">
        <v>1</v>
      </c>
      <c r="E6" s="11" t="s">
        <v>259</v>
      </c>
      <c r="F6" s="11" t="s">
        <v>9</v>
      </c>
      <c r="G6" s="11" t="s">
        <v>16</v>
      </c>
      <c r="H6" s="11" t="s">
        <v>45</v>
      </c>
      <c r="I6" s="12">
        <v>3</v>
      </c>
      <c r="J6" s="11" t="s">
        <v>83</v>
      </c>
      <c r="K6" s="11" t="s">
        <v>8</v>
      </c>
      <c r="L6" s="11" t="s">
        <v>78</v>
      </c>
      <c r="M6" s="12" t="s">
        <v>91</v>
      </c>
      <c r="N6" s="12" t="str">
        <f>IFERROR(VLOOKUP(M6,Library!N:O,2,FALSE)," ")</f>
        <v>Egalitarian</v>
      </c>
      <c r="O6" s="12" t="str">
        <f>VLOOKUP(M6,Library!$N:$S,3,FALSE)</f>
        <v>JAPAC</v>
      </c>
      <c r="P6" s="12" t="str">
        <f>VLOOKUP(M6,Library!$N:$S,5,FALSE)</f>
        <v>SBU</v>
      </c>
      <c r="Q6" s="12" t="str">
        <f>VLOOKUP(M6,Library!$N:$S,6,FALSE)</f>
        <v>Neutral</v>
      </c>
      <c r="R6" s="12" t="s">
        <v>92</v>
      </c>
      <c r="S6" s="12" t="str">
        <f>VLOOKUP(R6,Library!$N:$S,2,FALSE)</f>
        <v>Hierarquical</v>
      </c>
      <c r="T6" s="12" t="str">
        <f>VLOOKUP(R6,Library!$N:$S,3,FALSE)</f>
        <v>JAPAC</v>
      </c>
      <c r="U6" s="12" t="str">
        <f>VLOOKUP(R6,Library!$N:$S,5,FALSE)</f>
        <v>SBU</v>
      </c>
      <c r="V6" s="12" t="str">
        <f>VLOOKUP(R6,Library!$N:$S,6,FALSE)</f>
        <v>Positive</v>
      </c>
      <c r="W6" s="12" t="s">
        <v>82</v>
      </c>
      <c r="X6" s="12">
        <v>47</v>
      </c>
      <c r="Y6" s="12" t="s">
        <v>54</v>
      </c>
      <c r="Z6" s="12" t="s">
        <v>53</v>
      </c>
      <c r="AA6" s="12" t="s">
        <v>89</v>
      </c>
      <c r="AB6" s="12" t="s">
        <v>56</v>
      </c>
      <c r="AC6" s="12">
        <v>16</v>
      </c>
      <c r="AD6" s="14">
        <v>0</v>
      </c>
      <c r="AE6" s="15">
        <v>157.14285714285711</v>
      </c>
      <c r="AF6" s="16">
        <v>100</v>
      </c>
      <c r="AG6" s="14">
        <v>100</v>
      </c>
      <c r="AH6" s="14">
        <v>110</v>
      </c>
      <c r="AI6" s="14">
        <v>100</v>
      </c>
      <c r="AJ6" s="14">
        <v>0</v>
      </c>
      <c r="AK6" s="14">
        <v>105</v>
      </c>
      <c r="AL6" s="14">
        <v>100</v>
      </c>
      <c r="AM6" s="19">
        <v>108.42</v>
      </c>
      <c r="AN6" s="19">
        <v>108.97</v>
      </c>
      <c r="AO6" s="12">
        <v>4</v>
      </c>
      <c r="AP6" s="12" t="s">
        <v>16</v>
      </c>
      <c r="AQ6" s="12" t="s">
        <v>45</v>
      </c>
      <c r="AR6" s="12"/>
    </row>
    <row r="7" spans="1:46" s="6" customFormat="1" ht="14.4" hidden="1" x14ac:dyDescent="0.3">
      <c r="A7" s="11">
        <v>6</v>
      </c>
      <c r="B7" s="11" t="s">
        <v>13</v>
      </c>
      <c r="C7" s="11" t="s">
        <v>5</v>
      </c>
      <c r="D7" s="11">
        <v>1</v>
      </c>
      <c r="E7" s="11" t="s">
        <v>259</v>
      </c>
      <c r="F7" s="11" t="s">
        <v>9</v>
      </c>
      <c r="G7" s="11" t="s">
        <v>11</v>
      </c>
      <c r="H7" s="11" t="s">
        <v>46</v>
      </c>
      <c r="I7" s="12">
        <v>3</v>
      </c>
      <c r="J7" s="11" t="s">
        <v>82</v>
      </c>
      <c r="K7" s="11" t="s">
        <v>12</v>
      </c>
      <c r="L7" s="11" t="s">
        <v>77</v>
      </c>
      <c r="M7" s="12" t="s">
        <v>93</v>
      </c>
      <c r="N7" s="12" t="str">
        <f>IFERROR(VLOOKUP(M7,Library!N:O,2,FALSE)," ")</f>
        <v>Egalitarian</v>
      </c>
      <c r="O7" s="12" t="str">
        <f>VLOOKUP(M7,Library!$N:$S,3,FALSE)</f>
        <v>JAPAC</v>
      </c>
      <c r="P7" s="12" t="str">
        <f>VLOOKUP(M7,Library!$N:$S,5,FALSE)</f>
        <v>LBU</v>
      </c>
      <c r="Q7" s="12" t="str">
        <f>VLOOKUP(M7,Library!$N:$S,6,FALSE)</f>
        <v>Neutral</v>
      </c>
      <c r="R7" s="12" t="s">
        <v>85</v>
      </c>
      <c r="S7" s="12" t="str">
        <f>VLOOKUP(R7,Library!$N:$S,2,FALSE)</f>
        <v>Egalitarian</v>
      </c>
      <c r="T7" s="12" t="str">
        <f>VLOOKUP(R7,Library!$N:$S,3,FALSE)</f>
        <v>United States</v>
      </c>
      <c r="U7" s="12" t="str">
        <f>VLOOKUP(R7,Library!$N:$S,5,FALSE)</f>
        <v>United States</v>
      </c>
      <c r="V7" s="12" t="str">
        <f>VLOOKUP(R7,Library!$N:$S,6,FALSE)</f>
        <v>Positive</v>
      </c>
      <c r="W7" s="12" t="s">
        <v>83</v>
      </c>
      <c r="X7" s="12">
        <v>57</v>
      </c>
      <c r="Y7" s="12" t="s">
        <v>90</v>
      </c>
      <c r="Z7" s="12" t="s">
        <v>94</v>
      </c>
      <c r="AA7" s="12" t="s">
        <v>89</v>
      </c>
      <c r="AB7" s="12" t="s">
        <v>95</v>
      </c>
      <c r="AC7" s="12">
        <v>9</v>
      </c>
      <c r="AD7" s="14" t="s">
        <v>146</v>
      </c>
      <c r="AE7" s="15" t="s">
        <v>146</v>
      </c>
      <c r="AF7" s="16" t="s">
        <v>146</v>
      </c>
      <c r="AG7" s="14" t="s">
        <v>146</v>
      </c>
      <c r="AH7" s="14" t="s">
        <v>146</v>
      </c>
      <c r="AI7" s="14" t="s">
        <v>146</v>
      </c>
      <c r="AJ7" s="14" t="s">
        <v>146</v>
      </c>
      <c r="AK7" s="14" t="s">
        <v>146</v>
      </c>
      <c r="AL7" s="14" t="s">
        <v>146</v>
      </c>
      <c r="AM7" s="19" t="s">
        <v>146</v>
      </c>
      <c r="AN7" s="19" t="s">
        <v>146</v>
      </c>
      <c r="AO7" s="12">
        <v>3</v>
      </c>
      <c r="AP7" s="12" t="s">
        <v>7</v>
      </c>
      <c r="AQ7" s="12" t="s">
        <v>44</v>
      </c>
      <c r="AR7" s="12"/>
    </row>
    <row r="8" spans="1:46" s="6" customFormat="1" ht="14.4" hidden="1" x14ac:dyDescent="0.3">
      <c r="A8" s="11">
        <v>7</v>
      </c>
      <c r="B8" s="11" t="s">
        <v>17</v>
      </c>
      <c r="C8" s="11" t="s">
        <v>5</v>
      </c>
      <c r="D8" s="11">
        <v>1</v>
      </c>
      <c r="E8" s="11" t="s">
        <v>259</v>
      </c>
      <c r="F8" s="11" t="s">
        <v>9</v>
      </c>
      <c r="G8" s="11" t="s">
        <v>89</v>
      </c>
      <c r="H8" s="11" t="s">
        <v>89</v>
      </c>
      <c r="I8" s="12">
        <v>2</v>
      </c>
      <c r="J8" s="11" t="s">
        <v>82</v>
      </c>
      <c r="K8" s="11" t="s">
        <v>18</v>
      </c>
      <c r="L8" s="11" t="s">
        <v>97</v>
      </c>
      <c r="M8" s="12" t="s">
        <v>93</v>
      </c>
      <c r="N8" s="12" t="str">
        <f>IFERROR(VLOOKUP(M8,Library!N:O,2,FALSE)," ")</f>
        <v>Egalitarian</v>
      </c>
      <c r="O8" s="12" t="str">
        <f>VLOOKUP(M8,Library!$N:$S,3,FALSE)</f>
        <v>JAPAC</v>
      </c>
      <c r="P8" s="12" t="str">
        <f>VLOOKUP(M8,Library!$N:$S,5,FALSE)</f>
        <v>LBU</v>
      </c>
      <c r="Q8" s="12" t="str">
        <f>VLOOKUP(M8,Library!$N:$S,6,FALSE)</f>
        <v>Neutral</v>
      </c>
      <c r="R8" s="12" t="s">
        <v>92</v>
      </c>
      <c r="S8" s="12" t="str">
        <f>VLOOKUP(R8,Library!$N:$S,2,FALSE)</f>
        <v>Hierarquical</v>
      </c>
      <c r="T8" s="12" t="str">
        <f>VLOOKUP(R8,Library!$N:$S,3,FALSE)</f>
        <v>JAPAC</v>
      </c>
      <c r="U8" s="12" t="str">
        <f>VLOOKUP(R8,Library!$N:$S,5,FALSE)</f>
        <v>SBU</v>
      </c>
      <c r="V8" s="12" t="str">
        <f>VLOOKUP(R8,Library!$N:$S,6,FALSE)</f>
        <v>Positive</v>
      </c>
      <c r="W8" s="12" t="s">
        <v>83</v>
      </c>
      <c r="X8" s="12">
        <v>36</v>
      </c>
      <c r="Y8" s="12" t="s">
        <v>90</v>
      </c>
      <c r="Z8" s="12" t="s">
        <v>94</v>
      </c>
      <c r="AA8" s="12" t="s">
        <v>89</v>
      </c>
      <c r="AB8" s="12" t="s">
        <v>99</v>
      </c>
      <c r="AC8" s="12">
        <v>6</v>
      </c>
      <c r="AD8" s="14" t="s">
        <v>146</v>
      </c>
      <c r="AE8" s="15" t="s">
        <v>146</v>
      </c>
      <c r="AF8" s="16" t="s">
        <v>146</v>
      </c>
      <c r="AG8" s="14" t="s">
        <v>146</v>
      </c>
      <c r="AH8" s="14" t="s">
        <v>146</v>
      </c>
      <c r="AI8" s="14" t="s">
        <v>146</v>
      </c>
      <c r="AJ8" s="14" t="s">
        <v>146</v>
      </c>
      <c r="AK8" s="14" t="s">
        <v>146</v>
      </c>
      <c r="AL8" s="14" t="s">
        <v>146</v>
      </c>
      <c r="AM8" s="19" t="s">
        <v>146</v>
      </c>
      <c r="AN8" s="19" t="s">
        <v>146</v>
      </c>
      <c r="AO8" s="12">
        <v>3</v>
      </c>
      <c r="AP8" s="12" t="s">
        <v>7</v>
      </c>
      <c r="AQ8" s="12" t="s">
        <v>44</v>
      </c>
      <c r="AR8" s="12"/>
    </row>
    <row r="9" spans="1:46" s="6" customFormat="1" ht="14.4" hidden="1" x14ac:dyDescent="0.3">
      <c r="A9" s="11">
        <v>8</v>
      </c>
      <c r="B9" s="11" t="s">
        <v>10</v>
      </c>
      <c r="C9" s="11" t="s">
        <v>5</v>
      </c>
      <c r="D9" s="11">
        <v>1</v>
      </c>
      <c r="E9" s="11" t="s">
        <v>259</v>
      </c>
      <c r="F9" s="11" t="s">
        <v>9</v>
      </c>
      <c r="G9" s="11" t="s">
        <v>16</v>
      </c>
      <c r="H9" s="11" t="s">
        <v>45</v>
      </c>
      <c r="I9" s="12">
        <v>4</v>
      </c>
      <c r="J9" s="11" t="s">
        <v>83</v>
      </c>
      <c r="K9" s="11" t="s">
        <v>18</v>
      </c>
      <c r="L9" s="11" t="s">
        <v>97</v>
      </c>
      <c r="M9" s="12" t="s">
        <v>105</v>
      </c>
      <c r="N9" s="12" t="str">
        <f>IFERROR(VLOOKUP(M9,Library!N:O,2,FALSE)," ")</f>
        <v>Consensual</v>
      </c>
      <c r="O9" s="12" t="str">
        <f>VLOOKUP(M9,Library!$N:$S,3,FALSE)</f>
        <v>WEC</v>
      </c>
      <c r="P9" s="12" t="str">
        <f>VLOOKUP(M9,Library!$N:$S,5,FALSE)</f>
        <v>LBU</v>
      </c>
      <c r="Q9" s="12" t="str">
        <f>VLOOKUP(M9,Library!$N:$S,6,FALSE)</f>
        <v>Neutral</v>
      </c>
      <c r="R9" s="12" t="s">
        <v>104</v>
      </c>
      <c r="S9" s="12" t="str">
        <f>VLOOKUP(R9,Library!$N:$S,2,FALSE)</f>
        <v>Hierarquical</v>
      </c>
      <c r="T9" s="12" t="str">
        <f>VLOOKUP(R9,Library!$N:$S,3,FALSE)</f>
        <v>WEC</v>
      </c>
      <c r="U9" s="12" t="str">
        <f>VLOOKUP(R9,Library!$N:$S,5,FALSE)</f>
        <v>LBU</v>
      </c>
      <c r="V9" s="12" t="str">
        <f>VLOOKUP(R9,Library!$N:$S,6,FALSE)</f>
        <v>Neutral</v>
      </c>
      <c r="W9" s="12" t="s">
        <v>83</v>
      </c>
      <c r="X9" s="12">
        <v>50</v>
      </c>
      <c r="Y9" s="12" t="s">
        <v>90</v>
      </c>
      <c r="Z9" s="12" t="s">
        <v>94</v>
      </c>
      <c r="AA9" s="12" t="s">
        <v>106</v>
      </c>
      <c r="AB9" s="12" t="s">
        <v>86</v>
      </c>
      <c r="AC9" s="12">
        <v>9</v>
      </c>
      <c r="AD9" s="14"/>
      <c r="AE9" s="15"/>
      <c r="AF9" s="16"/>
      <c r="AG9" s="14"/>
      <c r="AH9" s="14"/>
      <c r="AI9" s="14"/>
      <c r="AJ9" s="14"/>
      <c r="AK9" s="14"/>
      <c r="AL9" s="14"/>
      <c r="AM9" s="19">
        <v>108.17</v>
      </c>
      <c r="AN9" s="19">
        <v>103.66</v>
      </c>
      <c r="AO9" s="12">
        <v>4</v>
      </c>
      <c r="AP9" s="12" t="s">
        <v>7</v>
      </c>
      <c r="AQ9" s="12" t="s">
        <v>44</v>
      </c>
      <c r="AR9" s="12"/>
    </row>
    <row r="10" spans="1:46" s="6" customFormat="1" ht="14.4" hidden="1" x14ac:dyDescent="0.3">
      <c r="A10" s="11">
        <v>9</v>
      </c>
      <c r="B10" s="11" t="s">
        <v>13</v>
      </c>
      <c r="C10" s="11" t="s">
        <v>5</v>
      </c>
      <c r="D10" s="11">
        <v>1</v>
      </c>
      <c r="E10" s="11" t="s">
        <v>259</v>
      </c>
      <c r="F10" s="11" t="s">
        <v>9</v>
      </c>
      <c r="G10" s="11" t="s">
        <v>7</v>
      </c>
      <c r="H10" s="11" t="s">
        <v>44</v>
      </c>
      <c r="I10" s="12">
        <v>2</v>
      </c>
      <c r="J10" s="11" t="s">
        <v>82</v>
      </c>
      <c r="K10" s="11" t="s">
        <v>8</v>
      </c>
      <c r="L10" s="11" t="s">
        <v>78</v>
      </c>
      <c r="M10" s="12" t="s">
        <v>92</v>
      </c>
      <c r="N10" s="12" t="str">
        <f>IFERROR(VLOOKUP(M10,Library!N:O,2,FALSE)," ")</f>
        <v>Hierarquical</v>
      </c>
      <c r="O10" s="12" t="str">
        <f>VLOOKUP(M10,Library!$N:$S,3,FALSE)</f>
        <v>JAPAC</v>
      </c>
      <c r="P10" s="12" t="str">
        <f>VLOOKUP(M10,Library!$N:$S,5,FALSE)</f>
        <v>SBU</v>
      </c>
      <c r="Q10" s="12" t="str">
        <f>VLOOKUP(M10,Library!$N:$S,6,FALSE)</f>
        <v>Positive</v>
      </c>
      <c r="R10" s="12" t="s">
        <v>85</v>
      </c>
      <c r="S10" s="12" t="str">
        <f>VLOOKUP(R10,Library!$N:$S,2,FALSE)</f>
        <v>Egalitarian</v>
      </c>
      <c r="T10" s="12" t="str">
        <f>VLOOKUP(R10,Library!$N:$S,3,FALSE)</f>
        <v>United States</v>
      </c>
      <c r="U10" s="12" t="str">
        <f>VLOOKUP(R10,Library!$N:$S,5,FALSE)</f>
        <v>United States</v>
      </c>
      <c r="V10" s="12" t="str">
        <f>VLOOKUP(R10,Library!$N:$S,6,FALSE)</f>
        <v>Positive</v>
      </c>
      <c r="W10" s="12" t="s">
        <v>83</v>
      </c>
      <c r="X10" s="12">
        <v>45</v>
      </c>
      <c r="Y10" s="12" t="s">
        <v>54</v>
      </c>
      <c r="Z10" s="12" t="s">
        <v>53</v>
      </c>
      <c r="AA10" s="12" t="s">
        <v>100</v>
      </c>
      <c r="AB10" s="12" t="s">
        <v>101</v>
      </c>
      <c r="AC10" s="12">
        <v>6</v>
      </c>
      <c r="AD10" s="14">
        <v>78</v>
      </c>
      <c r="AE10" s="15">
        <v>132.14285714285717</v>
      </c>
      <c r="AF10" s="16">
        <v>109.09090909090908</v>
      </c>
      <c r="AG10" s="14">
        <v>95</v>
      </c>
      <c r="AH10" s="14">
        <v>110</v>
      </c>
      <c r="AI10" s="14">
        <v>100</v>
      </c>
      <c r="AJ10" s="14">
        <v>90</v>
      </c>
      <c r="AK10" s="14">
        <v>120</v>
      </c>
      <c r="AL10" s="14">
        <v>100</v>
      </c>
      <c r="AM10" s="19" t="s">
        <v>146</v>
      </c>
      <c r="AN10" s="19" t="s">
        <v>146</v>
      </c>
      <c r="AO10" s="12">
        <v>4</v>
      </c>
      <c r="AP10" s="12" t="s">
        <v>16</v>
      </c>
      <c r="AQ10" s="12" t="s">
        <v>45</v>
      </c>
      <c r="AR10" s="12"/>
    </row>
    <row r="11" spans="1:46" s="6" customFormat="1" ht="14.4" hidden="1" x14ac:dyDescent="0.3">
      <c r="A11" s="11">
        <v>10</v>
      </c>
      <c r="B11" s="11" t="s">
        <v>17</v>
      </c>
      <c r="C11" s="11" t="s">
        <v>5</v>
      </c>
      <c r="D11" s="11">
        <v>1</v>
      </c>
      <c r="E11" s="11" t="s">
        <v>259</v>
      </c>
      <c r="F11" s="11" t="s">
        <v>9</v>
      </c>
      <c r="G11" s="11" t="s">
        <v>7</v>
      </c>
      <c r="H11" s="11" t="s">
        <v>44</v>
      </c>
      <c r="I11" s="12">
        <v>3</v>
      </c>
      <c r="J11" s="11" t="s">
        <v>82</v>
      </c>
      <c r="K11" s="11" t="s">
        <v>14</v>
      </c>
      <c r="L11" s="11" t="s">
        <v>107</v>
      </c>
      <c r="M11" s="12" t="s">
        <v>108</v>
      </c>
      <c r="N11" s="12" t="str">
        <f>IFERROR(VLOOKUP(M11,Library!N:O,2,FALSE)," ")</f>
        <v>Egalitarian</v>
      </c>
      <c r="O11" s="12" t="str">
        <f>VLOOKUP(M11,Library!$N:$S,3,FALSE)</f>
        <v>WEC</v>
      </c>
      <c r="P11" s="12" t="str">
        <f>VLOOKUP(M11,Library!$N:$S,5,FALSE)</f>
        <v>LBU</v>
      </c>
      <c r="Q11" s="12" t="str">
        <f>VLOOKUP(M11,Library!$N:$S,6,FALSE)</f>
        <v>Neutral</v>
      </c>
      <c r="R11" s="12" t="s">
        <v>85</v>
      </c>
      <c r="S11" s="12" t="str">
        <f>VLOOKUP(R11,Library!$N:$S,2,FALSE)</f>
        <v>Egalitarian</v>
      </c>
      <c r="T11" s="12" t="str">
        <f>VLOOKUP(R11,Library!$N:$S,3,FALSE)</f>
        <v>United States</v>
      </c>
      <c r="U11" s="12" t="str">
        <f>VLOOKUP(R11,Library!$N:$S,5,FALSE)</f>
        <v>United States</v>
      </c>
      <c r="V11" s="12" t="str">
        <f>VLOOKUP(R11,Library!$N:$S,6,FALSE)</f>
        <v>Positive</v>
      </c>
      <c r="W11" s="12" t="s">
        <v>82</v>
      </c>
      <c r="X11" s="12">
        <v>62</v>
      </c>
      <c r="Y11" s="12" t="s">
        <v>90</v>
      </c>
      <c r="Z11" s="12" t="s">
        <v>53</v>
      </c>
      <c r="AA11" s="12" t="s">
        <v>106</v>
      </c>
      <c r="AB11" s="12" t="s">
        <v>109</v>
      </c>
      <c r="AC11" s="12">
        <v>12</v>
      </c>
      <c r="AD11" s="14" t="s">
        <v>146</v>
      </c>
      <c r="AE11" s="15" t="s">
        <v>146</v>
      </c>
      <c r="AF11" s="16" t="s">
        <v>146</v>
      </c>
      <c r="AG11" s="14" t="s">
        <v>146</v>
      </c>
      <c r="AH11" s="14" t="s">
        <v>146</v>
      </c>
      <c r="AI11" s="14" t="s">
        <v>146</v>
      </c>
      <c r="AJ11" s="14" t="s">
        <v>146</v>
      </c>
      <c r="AK11" s="14" t="s">
        <v>146</v>
      </c>
      <c r="AL11" s="14" t="s">
        <v>146</v>
      </c>
      <c r="AM11" s="19" t="s">
        <v>146</v>
      </c>
      <c r="AN11" s="19" t="s">
        <v>146</v>
      </c>
      <c r="AO11" s="12">
        <v>5</v>
      </c>
      <c r="AP11" s="12" t="s">
        <v>21</v>
      </c>
      <c r="AQ11" s="12" t="s">
        <v>43</v>
      </c>
      <c r="AR11" s="12"/>
    </row>
    <row r="12" spans="1:46" s="6" customFormat="1" ht="14.4" hidden="1" x14ac:dyDescent="0.3">
      <c r="A12" s="11">
        <v>11</v>
      </c>
      <c r="B12" s="11" t="s">
        <v>17</v>
      </c>
      <c r="C12" s="11" t="s">
        <v>5</v>
      </c>
      <c r="D12" s="11">
        <v>1</v>
      </c>
      <c r="E12" s="11" t="s">
        <v>259</v>
      </c>
      <c r="F12" s="11" t="s">
        <v>9</v>
      </c>
      <c r="G12" s="11" t="s">
        <v>89</v>
      </c>
      <c r="H12" s="11" t="s">
        <v>89</v>
      </c>
      <c r="I12" s="12">
        <v>2</v>
      </c>
      <c r="J12" s="11" t="s">
        <v>82</v>
      </c>
      <c r="K12" s="11" t="s">
        <v>8</v>
      </c>
      <c r="L12" s="11" t="s">
        <v>78</v>
      </c>
      <c r="M12" s="12" t="s">
        <v>84</v>
      </c>
      <c r="N12" s="12" t="str">
        <f>IFERROR(VLOOKUP(M12,Library!N:O,2,FALSE)," ")</f>
        <v>Hierarquical</v>
      </c>
      <c r="O12" s="12" t="str">
        <f>VLOOKUP(M12,Library!$N:$S,3,FALSE)</f>
        <v>WEC</v>
      </c>
      <c r="P12" s="12" t="str">
        <f>VLOOKUP(M12,Library!$N:$S,5,FALSE)</f>
        <v>LBU</v>
      </c>
      <c r="Q12" s="12" t="str">
        <f>VLOOKUP(M12,Library!$N:$S,6,FALSE)</f>
        <v>Neutral</v>
      </c>
      <c r="R12" s="12" t="s">
        <v>85</v>
      </c>
      <c r="S12" s="12" t="str">
        <f>VLOOKUP(R12,Library!$N:$S,2,FALSE)</f>
        <v>Egalitarian</v>
      </c>
      <c r="T12" s="12" t="str">
        <f>VLOOKUP(R12,Library!$N:$S,3,FALSE)</f>
        <v>United States</v>
      </c>
      <c r="U12" s="12" t="str">
        <f>VLOOKUP(R12,Library!$N:$S,5,FALSE)</f>
        <v>United States</v>
      </c>
      <c r="V12" s="12" t="str">
        <f>VLOOKUP(R12,Library!$N:$S,6,FALSE)</f>
        <v>Positive</v>
      </c>
      <c r="W12" s="12" t="s">
        <v>82</v>
      </c>
      <c r="X12" s="12">
        <v>42</v>
      </c>
      <c r="Y12" s="12" t="s">
        <v>90</v>
      </c>
      <c r="Z12" s="12" t="s">
        <v>94</v>
      </c>
      <c r="AA12" s="12" t="s">
        <v>106</v>
      </c>
      <c r="AB12" s="12" t="s">
        <v>56</v>
      </c>
      <c r="AC12" s="12">
        <v>2</v>
      </c>
      <c r="AD12" s="14" t="s">
        <v>146</v>
      </c>
      <c r="AE12" s="15" t="s">
        <v>146</v>
      </c>
      <c r="AF12" s="16" t="s">
        <v>146</v>
      </c>
      <c r="AG12" s="14" t="s">
        <v>146</v>
      </c>
      <c r="AH12" s="14" t="s">
        <v>146</v>
      </c>
      <c r="AI12" s="14" t="s">
        <v>146</v>
      </c>
      <c r="AJ12" s="14" t="s">
        <v>146</v>
      </c>
      <c r="AK12" s="14" t="s">
        <v>146</v>
      </c>
      <c r="AL12" s="14" t="s">
        <v>146</v>
      </c>
      <c r="AM12" s="19" t="s">
        <v>146</v>
      </c>
      <c r="AN12" s="19" t="s">
        <v>146</v>
      </c>
      <c r="AO12" s="12">
        <v>3</v>
      </c>
      <c r="AP12" s="12" t="s">
        <v>7</v>
      </c>
      <c r="AQ12" s="12" t="s">
        <v>44</v>
      </c>
      <c r="AR12" s="12"/>
    </row>
    <row r="13" spans="1:46" s="6" customFormat="1" ht="14.4" x14ac:dyDescent="0.3">
      <c r="A13" s="11">
        <v>12</v>
      </c>
      <c r="B13" s="11" t="s">
        <v>19</v>
      </c>
      <c r="C13" s="11" t="s">
        <v>5</v>
      </c>
      <c r="D13" s="11">
        <v>0</v>
      </c>
      <c r="E13" s="11" t="s">
        <v>260</v>
      </c>
      <c r="F13" s="11" t="s">
        <v>6</v>
      </c>
      <c r="G13" s="11" t="s">
        <v>89</v>
      </c>
      <c r="H13" s="11" t="s">
        <v>89</v>
      </c>
      <c r="I13" s="12">
        <v>4</v>
      </c>
      <c r="J13" s="11" t="s">
        <v>82</v>
      </c>
      <c r="K13" s="11" t="s">
        <v>18</v>
      </c>
      <c r="L13" s="11" t="s">
        <v>97</v>
      </c>
      <c r="M13" s="12" t="s">
        <v>85</v>
      </c>
      <c r="N13" s="12" t="str">
        <f>IFERROR(VLOOKUP(M13,Library!N:O,2,FALSE)," ")</f>
        <v>Egalitarian</v>
      </c>
      <c r="O13" s="12" t="str">
        <f>VLOOKUP(M13,Library!$N:$S,3,FALSE)</f>
        <v>United States</v>
      </c>
      <c r="P13" s="12" t="str">
        <f>VLOOKUP(M13,Library!$N:$S,5,FALSE)</f>
        <v>United States</v>
      </c>
      <c r="Q13" s="12" t="str">
        <f>VLOOKUP(M13,Library!$N:$S,6,FALSE)</f>
        <v>Positive</v>
      </c>
      <c r="R13" s="12" t="s">
        <v>92</v>
      </c>
      <c r="S13" s="12" t="str">
        <f>VLOOKUP(R13,Library!$N:$S,2,FALSE)</f>
        <v>Hierarquical</v>
      </c>
      <c r="T13" s="12" t="str">
        <f>VLOOKUP(R13,Library!$N:$S,3,FALSE)</f>
        <v>JAPAC</v>
      </c>
      <c r="U13" s="12" t="str">
        <f>VLOOKUP(R13,Library!$N:$S,5,FALSE)</f>
        <v>SBU</v>
      </c>
      <c r="V13" s="12" t="str">
        <f>VLOOKUP(R13,Library!$N:$S,6,FALSE)</f>
        <v>Positive</v>
      </c>
      <c r="W13" s="12" t="s">
        <v>83</v>
      </c>
      <c r="X13" s="12">
        <v>41</v>
      </c>
      <c r="Y13" s="12" t="s">
        <v>90</v>
      </c>
      <c r="Z13" s="12" t="s">
        <v>94</v>
      </c>
      <c r="AA13" s="12" t="s">
        <v>110</v>
      </c>
      <c r="AB13" s="12" t="s">
        <v>56</v>
      </c>
      <c r="AC13" s="12">
        <v>13</v>
      </c>
      <c r="AD13" s="14" t="s">
        <v>146</v>
      </c>
      <c r="AE13" s="15" t="s">
        <v>146</v>
      </c>
      <c r="AF13" s="16" t="s">
        <v>146</v>
      </c>
      <c r="AG13" s="14" t="s">
        <v>146</v>
      </c>
      <c r="AH13" s="14" t="s">
        <v>146</v>
      </c>
      <c r="AI13" s="14" t="s">
        <v>146</v>
      </c>
      <c r="AJ13" s="14" t="s">
        <v>146</v>
      </c>
      <c r="AK13" s="14" t="s">
        <v>146</v>
      </c>
      <c r="AL13" s="14" t="s">
        <v>146</v>
      </c>
      <c r="AM13" s="19" t="s">
        <v>146</v>
      </c>
      <c r="AN13" s="19" t="s">
        <v>146</v>
      </c>
      <c r="AO13" s="12">
        <v>3</v>
      </c>
      <c r="AP13" s="12" t="s">
        <v>7</v>
      </c>
      <c r="AQ13" s="12" t="s">
        <v>44</v>
      </c>
      <c r="AR13" s="12"/>
    </row>
    <row r="14" spans="1:46" s="6" customFormat="1" ht="14.4" x14ac:dyDescent="0.3">
      <c r="A14" s="11">
        <v>13</v>
      </c>
      <c r="B14" s="11" t="s">
        <v>19</v>
      </c>
      <c r="C14" s="11" t="s">
        <v>5</v>
      </c>
      <c r="D14" s="11">
        <v>0</v>
      </c>
      <c r="E14" s="11" t="s">
        <v>260</v>
      </c>
      <c r="F14" s="11" t="s">
        <v>6</v>
      </c>
      <c r="G14" s="11" t="s">
        <v>89</v>
      </c>
      <c r="H14" s="11" t="s">
        <v>89</v>
      </c>
      <c r="I14" s="12">
        <v>3</v>
      </c>
      <c r="J14" s="11" t="s">
        <v>82</v>
      </c>
      <c r="K14" s="11" t="s">
        <v>12</v>
      </c>
      <c r="L14" s="11" t="s">
        <v>77</v>
      </c>
      <c r="M14" s="12" t="s">
        <v>85</v>
      </c>
      <c r="N14" s="12" t="str">
        <f>IFERROR(VLOOKUP(M14,Library!N:O,2,FALSE)," ")</f>
        <v>Egalitarian</v>
      </c>
      <c r="O14" s="12" t="str">
        <f>VLOOKUP(M14,Library!$N:$S,3,FALSE)</f>
        <v>United States</v>
      </c>
      <c r="P14" s="12" t="str">
        <f>VLOOKUP(M14,Library!$N:$S,5,FALSE)</f>
        <v>United States</v>
      </c>
      <c r="Q14" s="12" t="str">
        <f>VLOOKUP(M14,Library!$N:$S,6,FALSE)</f>
        <v>Positive</v>
      </c>
      <c r="R14" s="12" t="s">
        <v>113</v>
      </c>
      <c r="S14" s="12" t="str">
        <f>VLOOKUP(R14,Library!$N:$S,2,FALSE)</f>
        <v>Top-Down</v>
      </c>
      <c r="T14" s="12" t="str">
        <f>VLOOKUP(R14,Library!$N:$S,3,FALSE)</f>
        <v>LATAM</v>
      </c>
      <c r="U14" s="12" t="str">
        <f>VLOOKUP(R14,Library!$N:$S,5,FALSE)</f>
        <v>LBU</v>
      </c>
      <c r="V14" s="12" t="str">
        <f>VLOOKUP(R14,Library!$N:$S,6,FALSE)</f>
        <v>Neutral</v>
      </c>
      <c r="W14" s="12" t="s">
        <v>83</v>
      </c>
      <c r="X14" s="12">
        <v>47</v>
      </c>
      <c r="Y14" s="12" t="s">
        <v>54</v>
      </c>
      <c r="Z14" s="12" t="s">
        <v>53</v>
      </c>
      <c r="AA14" s="12" t="s">
        <v>111</v>
      </c>
      <c r="AB14" s="12" t="s">
        <v>112</v>
      </c>
      <c r="AC14" s="12">
        <v>20</v>
      </c>
      <c r="AD14" s="14" t="s">
        <v>146</v>
      </c>
      <c r="AE14" s="15" t="s">
        <v>146</v>
      </c>
      <c r="AF14" s="16" t="s">
        <v>146</v>
      </c>
      <c r="AG14" s="14" t="s">
        <v>146</v>
      </c>
      <c r="AH14" s="14" t="s">
        <v>146</v>
      </c>
      <c r="AI14" s="14" t="s">
        <v>146</v>
      </c>
      <c r="AJ14" s="14" t="s">
        <v>146</v>
      </c>
      <c r="AK14" s="14" t="s">
        <v>146</v>
      </c>
      <c r="AL14" s="14" t="s">
        <v>146</v>
      </c>
      <c r="AM14" s="19" t="s">
        <v>146</v>
      </c>
      <c r="AN14" s="19" t="s">
        <v>146</v>
      </c>
      <c r="AO14" s="12">
        <v>3</v>
      </c>
      <c r="AP14" s="12" t="s">
        <v>7</v>
      </c>
      <c r="AQ14" s="12" t="s">
        <v>44</v>
      </c>
      <c r="AR14" s="12"/>
    </row>
    <row r="15" spans="1:46" s="6" customFormat="1" ht="14.4" x14ac:dyDescent="0.3">
      <c r="A15" s="11">
        <v>14</v>
      </c>
      <c r="B15" s="11" t="s">
        <v>20</v>
      </c>
      <c r="C15" s="11" t="s">
        <v>5</v>
      </c>
      <c r="D15" s="11">
        <v>0</v>
      </c>
      <c r="E15" s="11" t="s">
        <v>260</v>
      </c>
      <c r="F15" s="11" t="s">
        <v>6</v>
      </c>
      <c r="G15" s="11" t="s">
        <v>11</v>
      </c>
      <c r="H15" s="11" t="s">
        <v>46</v>
      </c>
      <c r="I15" s="12">
        <v>3</v>
      </c>
      <c r="J15" s="11" t="s">
        <v>82</v>
      </c>
      <c r="K15" s="11" t="s">
        <v>12</v>
      </c>
      <c r="L15" s="11" t="s">
        <v>77</v>
      </c>
      <c r="M15" s="12" t="s">
        <v>85</v>
      </c>
      <c r="N15" s="12" t="str">
        <f>IFERROR(VLOOKUP(M15,Library!N:O,2,FALSE)," ")</f>
        <v>Egalitarian</v>
      </c>
      <c r="O15" s="12" t="str">
        <f>VLOOKUP(M15,Library!$N:$S,3,FALSE)</f>
        <v>United States</v>
      </c>
      <c r="P15" s="12" t="str">
        <f>VLOOKUP(M15,Library!$N:$S,5,FALSE)</f>
        <v>United States</v>
      </c>
      <c r="Q15" s="12" t="str">
        <f>VLOOKUP(M15,Library!$N:$S,6,FALSE)</f>
        <v>Positive</v>
      </c>
      <c r="R15" s="12" t="s">
        <v>113</v>
      </c>
      <c r="S15" s="12" t="str">
        <f>VLOOKUP(R15,Library!$N:$S,2,FALSE)</f>
        <v>Top-Down</v>
      </c>
      <c r="T15" s="12" t="str">
        <f>VLOOKUP(R15,Library!$N:$S,3,FALSE)</f>
        <v>LATAM</v>
      </c>
      <c r="U15" s="12" t="str">
        <f>VLOOKUP(R15,Library!$N:$S,5,FALSE)</f>
        <v>LBU</v>
      </c>
      <c r="V15" s="12" t="str">
        <f>VLOOKUP(R15,Library!$N:$S,6,FALSE)</f>
        <v>Neutral</v>
      </c>
      <c r="W15" s="12" t="s">
        <v>83</v>
      </c>
      <c r="X15" s="12">
        <v>60</v>
      </c>
      <c r="Y15" s="12" t="s">
        <v>54</v>
      </c>
      <c r="Z15" s="12" t="s">
        <v>53</v>
      </c>
      <c r="AA15" s="12" t="s">
        <v>115</v>
      </c>
      <c r="AB15" s="12" t="s">
        <v>112</v>
      </c>
      <c r="AC15" s="12">
        <v>37</v>
      </c>
      <c r="AD15" s="14" t="s">
        <v>146</v>
      </c>
      <c r="AE15" s="15">
        <v>150</v>
      </c>
      <c r="AF15" s="16">
        <v>116.66666666666667</v>
      </c>
      <c r="AG15" s="14" t="s">
        <v>146</v>
      </c>
      <c r="AH15" s="14">
        <v>110</v>
      </c>
      <c r="AI15" s="14">
        <v>100</v>
      </c>
      <c r="AJ15" s="14" t="s">
        <v>146</v>
      </c>
      <c r="AK15" s="14">
        <v>110</v>
      </c>
      <c r="AL15" s="14">
        <v>100</v>
      </c>
      <c r="AM15" s="19" t="s">
        <v>146</v>
      </c>
      <c r="AN15" s="19">
        <v>104.03</v>
      </c>
      <c r="AO15" s="12">
        <v>4</v>
      </c>
      <c r="AP15" s="12" t="s">
        <v>21</v>
      </c>
      <c r="AQ15" s="12" t="s">
        <v>43</v>
      </c>
      <c r="AR15" s="12"/>
    </row>
    <row r="16" spans="1:46" s="6" customFormat="1" ht="14.4" x14ac:dyDescent="0.3">
      <c r="A16" s="11">
        <v>15</v>
      </c>
      <c r="B16" s="11" t="s">
        <v>19</v>
      </c>
      <c r="C16" s="11" t="s">
        <v>5</v>
      </c>
      <c r="D16" s="11">
        <v>0</v>
      </c>
      <c r="E16" s="11" t="s">
        <v>260</v>
      </c>
      <c r="F16" s="11" t="s">
        <v>6</v>
      </c>
      <c r="G16" s="11" t="s">
        <v>21</v>
      </c>
      <c r="H16" s="11" t="s">
        <v>43</v>
      </c>
      <c r="I16" s="12">
        <v>3</v>
      </c>
      <c r="J16" s="11" t="s">
        <v>83</v>
      </c>
      <c r="K16" s="11" t="s">
        <v>12</v>
      </c>
      <c r="L16" s="11" t="s">
        <v>77</v>
      </c>
      <c r="M16" s="12" t="s">
        <v>80</v>
      </c>
      <c r="N16" s="12" t="str">
        <f>IFERROR(VLOOKUP(M16,Library!N:O,2,FALSE)," ")</f>
        <v>Hierarquical</v>
      </c>
      <c r="O16" s="12" t="str">
        <f>VLOOKUP(M16,Library!$N:$S,3,FALSE)</f>
        <v>WEC</v>
      </c>
      <c r="P16" s="12" t="str">
        <f>VLOOKUP(M16,Library!$N:$S,5,FALSE)</f>
        <v>LBU</v>
      </c>
      <c r="Q16" s="12" t="str">
        <f>VLOOKUP(M16,Library!$N:$S,6,FALSE)</f>
        <v>Neutral</v>
      </c>
      <c r="R16" s="12" t="s">
        <v>104</v>
      </c>
      <c r="S16" s="12" t="str">
        <f>VLOOKUP(R16,Library!$N:$S,2,FALSE)</f>
        <v>Hierarquical</v>
      </c>
      <c r="T16" s="12" t="str">
        <f>VLOOKUP(R16,Library!$N:$S,3,FALSE)</f>
        <v>WEC</v>
      </c>
      <c r="U16" s="12" t="str">
        <f>VLOOKUP(R16,Library!$N:$S,5,FALSE)</f>
        <v>LBU</v>
      </c>
      <c r="V16" s="12" t="str">
        <f>VLOOKUP(R16,Library!$N:$S,6,FALSE)</f>
        <v>Neutral</v>
      </c>
      <c r="W16" s="12" t="s">
        <v>83</v>
      </c>
      <c r="X16" s="12">
        <v>46</v>
      </c>
      <c r="Y16" s="12" t="s">
        <v>54</v>
      </c>
      <c r="Z16" s="12" t="s">
        <v>53</v>
      </c>
      <c r="AA16" s="12" t="s">
        <v>106</v>
      </c>
      <c r="AB16" s="12" t="s">
        <v>56</v>
      </c>
      <c r="AC16" s="12">
        <v>13</v>
      </c>
      <c r="AD16" s="14" t="s">
        <v>146</v>
      </c>
      <c r="AE16" s="15" t="s">
        <v>146</v>
      </c>
      <c r="AF16" s="16">
        <v>93.749999999999986</v>
      </c>
      <c r="AG16" s="14" t="s">
        <v>146</v>
      </c>
      <c r="AH16" s="14" t="s">
        <v>146</v>
      </c>
      <c r="AI16" s="14">
        <v>100</v>
      </c>
      <c r="AJ16" s="14" t="s">
        <v>146</v>
      </c>
      <c r="AK16" s="14" t="s">
        <v>146</v>
      </c>
      <c r="AL16" s="14">
        <v>100</v>
      </c>
      <c r="AM16" s="19" t="s">
        <v>146</v>
      </c>
      <c r="AN16" s="19" t="s">
        <v>146</v>
      </c>
      <c r="AO16" s="12">
        <v>4</v>
      </c>
      <c r="AP16" s="12" t="s">
        <v>7</v>
      </c>
      <c r="AQ16" s="12" t="s">
        <v>44</v>
      </c>
      <c r="AR16" s="12"/>
    </row>
    <row r="17" spans="1:44" s="6" customFormat="1" ht="14.4" x14ac:dyDescent="0.3">
      <c r="A17" s="11">
        <v>16</v>
      </c>
      <c r="B17" s="11" t="s">
        <v>19</v>
      </c>
      <c r="C17" s="11" t="s">
        <v>5</v>
      </c>
      <c r="D17" s="11">
        <v>0</v>
      </c>
      <c r="E17" s="11" t="s">
        <v>260</v>
      </c>
      <c r="F17" s="11" t="s">
        <v>6</v>
      </c>
      <c r="G17" s="11" t="s">
        <v>21</v>
      </c>
      <c r="H17" s="11" t="s">
        <v>43</v>
      </c>
      <c r="I17" s="12">
        <v>4</v>
      </c>
      <c r="J17" s="11" t="s">
        <v>82</v>
      </c>
      <c r="K17" s="11" t="s">
        <v>18</v>
      </c>
      <c r="L17" s="11" t="s">
        <v>97</v>
      </c>
      <c r="M17" s="12" t="s">
        <v>80</v>
      </c>
      <c r="N17" s="12" t="str">
        <f>IFERROR(VLOOKUP(M17,Library!N:O,2,FALSE)," ")</f>
        <v>Hierarquical</v>
      </c>
      <c r="O17" s="12" t="str">
        <f>VLOOKUP(M17,Library!$N:$S,3,FALSE)</f>
        <v>WEC</v>
      </c>
      <c r="P17" s="12" t="str">
        <f>VLOOKUP(M17,Library!$N:$S,5,FALSE)</f>
        <v>LBU</v>
      </c>
      <c r="Q17" s="12" t="str">
        <f>VLOOKUP(M17,Library!$N:$S,6,FALSE)</f>
        <v>Neutral</v>
      </c>
      <c r="R17" s="12" t="s">
        <v>116</v>
      </c>
      <c r="S17" s="12" t="str">
        <f>VLOOKUP(R17,Library!$N:$S,2,FALSE)</f>
        <v>Consensual</v>
      </c>
      <c r="T17" s="12" t="str">
        <f>VLOOKUP(R17,Library!$N:$S,3,FALSE)</f>
        <v>WEC</v>
      </c>
      <c r="U17" s="12" t="str">
        <f>VLOOKUP(R17,Library!$N:$S,5,FALSE)</f>
        <v>MBU</v>
      </c>
      <c r="V17" s="12" t="str">
        <f>VLOOKUP(R17,Library!$N:$S,6,FALSE)</f>
        <v>Positive</v>
      </c>
      <c r="W17" s="12" t="s">
        <v>82</v>
      </c>
      <c r="X17" s="12">
        <v>52</v>
      </c>
      <c r="Y17" s="12" t="s">
        <v>90</v>
      </c>
      <c r="Z17" s="12" t="s">
        <v>53</v>
      </c>
      <c r="AA17" s="12" t="s">
        <v>106</v>
      </c>
      <c r="AB17" s="12" t="s">
        <v>114</v>
      </c>
      <c r="AC17" s="12">
        <v>23</v>
      </c>
      <c r="AD17" s="14" t="s">
        <v>146</v>
      </c>
      <c r="AE17" s="15" t="s">
        <v>146</v>
      </c>
      <c r="AF17" s="16" t="s">
        <v>146</v>
      </c>
      <c r="AG17" s="14" t="s">
        <v>146</v>
      </c>
      <c r="AH17" s="14" t="s">
        <v>146</v>
      </c>
      <c r="AI17" s="14" t="s">
        <v>146</v>
      </c>
      <c r="AJ17" s="14" t="s">
        <v>146</v>
      </c>
      <c r="AK17" s="14" t="s">
        <v>146</v>
      </c>
      <c r="AL17" s="14" t="s">
        <v>146</v>
      </c>
      <c r="AM17" s="19" t="s">
        <v>146</v>
      </c>
      <c r="AN17" s="19" t="s">
        <v>146</v>
      </c>
      <c r="AO17" s="12">
        <v>3</v>
      </c>
      <c r="AP17" s="12" t="s">
        <v>7</v>
      </c>
      <c r="AQ17" s="12" t="s">
        <v>44</v>
      </c>
      <c r="AR17" s="12"/>
    </row>
    <row r="18" spans="1:44" s="6" customFormat="1" ht="14.4" x14ac:dyDescent="0.3">
      <c r="A18" s="11">
        <v>17</v>
      </c>
      <c r="B18" s="11" t="s">
        <v>19</v>
      </c>
      <c r="C18" s="11" t="s">
        <v>5</v>
      </c>
      <c r="D18" s="11">
        <v>0</v>
      </c>
      <c r="E18" s="11" t="s">
        <v>260</v>
      </c>
      <c r="F18" s="11" t="s">
        <v>6</v>
      </c>
      <c r="G18" s="11" t="s">
        <v>21</v>
      </c>
      <c r="H18" s="11" t="s">
        <v>43</v>
      </c>
      <c r="I18" s="12">
        <v>5</v>
      </c>
      <c r="J18" s="11" t="s">
        <v>83</v>
      </c>
      <c r="K18" s="11" t="s">
        <v>12</v>
      </c>
      <c r="L18" s="11" t="s">
        <v>77</v>
      </c>
      <c r="M18" s="12" t="s">
        <v>117</v>
      </c>
      <c r="N18" s="12" t="str">
        <f>IFERROR(VLOOKUP(M18,Library!N:O,2,FALSE)," ")</f>
        <v>Top-Down</v>
      </c>
      <c r="O18" s="12" t="str">
        <f>VLOOKUP(M18,Library!$N:$S,3,FALSE)</f>
        <v>WEC</v>
      </c>
      <c r="P18" s="12" t="str">
        <f>VLOOKUP(M18,Library!$N:$S,5,FALSE)</f>
        <v>LBU</v>
      </c>
      <c r="Q18" s="12" t="str">
        <f>VLOOKUP(M18,Library!$N:$S,6,FALSE)</f>
        <v>Negative</v>
      </c>
      <c r="R18" s="12" t="s">
        <v>245</v>
      </c>
      <c r="S18" s="12" t="str">
        <f>VLOOKUP(R18,Library!$N:$S,2,FALSE)</f>
        <v>Top-Down</v>
      </c>
      <c r="T18" s="12" t="str">
        <f>VLOOKUP(R18,Library!$N:$S,3,FALSE)</f>
        <v>WEC</v>
      </c>
      <c r="U18" s="12" t="str">
        <f>VLOOKUP(R18,Library!$N:$S,5,FALSE)</f>
        <v>LBU</v>
      </c>
      <c r="V18" s="12" t="str">
        <f>VLOOKUP(R18,Library!$N:$S,6,FALSE)</f>
        <v>Positive</v>
      </c>
      <c r="W18" s="12" t="s">
        <v>83</v>
      </c>
      <c r="X18" s="12">
        <v>48</v>
      </c>
      <c r="Y18" s="12" t="s">
        <v>54</v>
      </c>
      <c r="Z18" s="12" t="s">
        <v>53</v>
      </c>
      <c r="AA18" s="12" t="s">
        <v>106</v>
      </c>
      <c r="AB18" s="12" t="s">
        <v>56</v>
      </c>
      <c r="AC18" s="12">
        <v>23</v>
      </c>
      <c r="AD18" s="14" t="s">
        <v>146</v>
      </c>
      <c r="AE18" s="15" t="s">
        <v>146</v>
      </c>
      <c r="AF18" s="16">
        <v>218.18181818181816</v>
      </c>
      <c r="AG18" s="14" t="s">
        <v>146</v>
      </c>
      <c r="AH18" s="14" t="s">
        <v>146</v>
      </c>
      <c r="AI18" s="14">
        <v>130</v>
      </c>
      <c r="AJ18" s="14" t="s">
        <v>146</v>
      </c>
      <c r="AK18" s="14" t="s">
        <v>146</v>
      </c>
      <c r="AL18" s="14">
        <v>150</v>
      </c>
      <c r="AM18" s="19" t="s">
        <v>146</v>
      </c>
      <c r="AN18" s="19" t="s">
        <v>146</v>
      </c>
      <c r="AO18" s="12">
        <v>4</v>
      </c>
      <c r="AP18" s="12" t="s">
        <v>21</v>
      </c>
      <c r="AQ18" s="12" t="s">
        <v>43</v>
      </c>
      <c r="AR18" s="12"/>
    </row>
    <row r="19" spans="1:44" s="6" customFormat="1" ht="14.4" x14ac:dyDescent="0.3">
      <c r="A19" s="11">
        <v>18</v>
      </c>
      <c r="B19" s="11" t="s">
        <v>22</v>
      </c>
      <c r="C19" s="11" t="s">
        <v>5</v>
      </c>
      <c r="D19" s="11">
        <v>0</v>
      </c>
      <c r="E19" s="11" t="s">
        <v>260</v>
      </c>
      <c r="F19" s="11" t="s">
        <v>6</v>
      </c>
      <c r="G19" s="11" t="s">
        <v>16</v>
      </c>
      <c r="H19" s="11" t="s">
        <v>45</v>
      </c>
      <c r="I19" s="12">
        <v>4</v>
      </c>
      <c r="J19" s="11" t="s">
        <v>82</v>
      </c>
      <c r="K19" s="11" t="s">
        <v>8</v>
      </c>
      <c r="L19" s="11" t="s">
        <v>78</v>
      </c>
      <c r="M19" s="12" t="s">
        <v>245</v>
      </c>
      <c r="N19" s="12" t="str">
        <f>IFERROR(VLOOKUP(M19,Library!N:O,2,FALSE)," ")</f>
        <v>Top-Down</v>
      </c>
      <c r="O19" s="12" t="str">
        <f>VLOOKUP(M19,Library!$N:$S,3,FALSE)</f>
        <v>WEC</v>
      </c>
      <c r="P19" s="12" t="str">
        <f>VLOOKUP(M19,Library!$N:$S,5,FALSE)</f>
        <v>LBU</v>
      </c>
      <c r="Q19" s="12" t="str">
        <f>VLOOKUP(M19,Library!$N:$S,6,FALSE)</f>
        <v>Positive</v>
      </c>
      <c r="R19" s="12" t="s">
        <v>85</v>
      </c>
      <c r="S19" s="12" t="str">
        <f>VLOOKUP(R19,Library!$N:$S,2,FALSE)</f>
        <v>Egalitarian</v>
      </c>
      <c r="T19" s="12" t="str">
        <f>VLOOKUP(R19,Library!$N:$S,3,FALSE)</f>
        <v>United States</v>
      </c>
      <c r="U19" s="12" t="str">
        <f>VLOOKUP(R19,Library!$N:$S,5,FALSE)</f>
        <v>United States</v>
      </c>
      <c r="V19" s="12" t="str">
        <f>VLOOKUP(R19,Library!$N:$S,6,FALSE)</f>
        <v>Positive</v>
      </c>
      <c r="W19" s="12" t="s">
        <v>82</v>
      </c>
      <c r="X19" s="12">
        <v>43</v>
      </c>
      <c r="Y19" s="12" t="s">
        <v>54</v>
      </c>
      <c r="Z19" s="12" t="s">
        <v>53</v>
      </c>
      <c r="AA19" s="12" t="s">
        <v>106</v>
      </c>
      <c r="AB19" s="12" t="s">
        <v>99</v>
      </c>
      <c r="AC19" s="12">
        <v>10</v>
      </c>
      <c r="AD19" s="14" t="s">
        <v>146</v>
      </c>
      <c r="AE19" s="15" t="s">
        <v>146</v>
      </c>
      <c r="AF19" s="16">
        <v>0</v>
      </c>
      <c r="AG19" s="14" t="s">
        <v>146</v>
      </c>
      <c r="AH19" s="14" t="s">
        <v>146</v>
      </c>
      <c r="AI19" s="14">
        <v>120</v>
      </c>
      <c r="AJ19" s="14" t="s">
        <v>146</v>
      </c>
      <c r="AK19" s="14" t="s">
        <v>146</v>
      </c>
      <c r="AL19" s="14">
        <v>0</v>
      </c>
      <c r="AM19" s="19" t="s">
        <v>146</v>
      </c>
      <c r="AN19" s="19" t="s">
        <v>146</v>
      </c>
      <c r="AO19" s="12">
        <v>4</v>
      </c>
      <c r="AP19" s="12" t="s">
        <v>7</v>
      </c>
      <c r="AQ19" s="12" t="s">
        <v>44</v>
      </c>
      <c r="AR19" s="12"/>
    </row>
    <row r="20" spans="1:44" s="6" customFormat="1" ht="14.4" x14ac:dyDescent="0.3">
      <c r="A20" s="11">
        <v>19</v>
      </c>
      <c r="B20" s="11" t="s">
        <v>19</v>
      </c>
      <c r="C20" s="11" t="s">
        <v>5</v>
      </c>
      <c r="D20" s="11">
        <v>0</v>
      </c>
      <c r="E20" s="11" t="s">
        <v>260</v>
      </c>
      <c r="F20" s="11" t="s">
        <v>6</v>
      </c>
      <c r="G20" s="11" t="s">
        <v>89</v>
      </c>
      <c r="H20" s="11" t="s">
        <v>89</v>
      </c>
      <c r="I20" s="12">
        <v>4</v>
      </c>
      <c r="J20" s="11" t="s">
        <v>82</v>
      </c>
      <c r="K20" s="11" t="s">
        <v>18</v>
      </c>
      <c r="L20" s="11" t="s">
        <v>97</v>
      </c>
      <c r="M20" s="12" t="s">
        <v>80</v>
      </c>
      <c r="N20" s="12" t="str">
        <f>IFERROR(VLOOKUP(M20,Library!N:O,2,FALSE)," ")</f>
        <v>Hierarquical</v>
      </c>
      <c r="O20" s="12" t="str">
        <f>VLOOKUP(M20,Library!$N:$S,3,FALSE)</f>
        <v>WEC</v>
      </c>
      <c r="P20" s="12" t="str">
        <f>VLOOKUP(M20,Library!$N:$S,5,FALSE)</f>
        <v>LBU</v>
      </c>
      <c r="Q20" s="12" t="str">
        <f>VLOOKUP(M20,Library!$N:$S,6,FALSE)</f>
        <v>Neutral</v>
      </c>
      <c r="R20" s="12" t="s">
        <v>118</v>
      </c>
      <c r="S20" s="12" t="str">
        <f>VLOOKUP(R20,Library!$N:$S,2,FALSE)</f>
        <v>Top-Down</v>
      </c>
      <c r="T20" s="12" t="str">
        <f>VLOOKUP(R20,Library!$N:$S,3,FALSE)</f>
        <v>WEC</v>
      </c>
      <c r="U20" s="12" t="str">
        <f>VLOOKUP(R20,Library!$N:$S,5,FALSE)</f>
        <v>SBU</v>
      </c>
      <c r="V20" s="12" t="str">
        <f>VLOOKUP(R20,Library!$N:$S,6,FALSE)</f>
        <v>Positive</v>
      </c>
      <c r="W20" s="12" t="s">
        <v>82</v>
      </c>
      <c r="X20" s="12">
        <v>45</v>
      </c>
      <c r="Y20" s="12" t="s">
        <v>54</v>
      </c>
      <c r="Z20" s="12" t="s">
        <v>53</v>
      </c>
      <c r="AA20" s="12" t="s">
        <v>115</v>
      </c>
      <c r="AB20" s="12" t="s">
        <v>114</v>
      </c>
      <c r="AC20" s="12">
        <v>14</v>
      </c>
      <c r="AD20" s="14" t="s">
        <v>146</v>
      </c>
      <c r="AE20" s="15" t="s">
        <v>146</v>
      </c>
      <c r="AF20" s="16" t="s">
        <v>146</v>
      </c>
      <c r="AG20" s="14" t="s">
        <v>146</v>
      </c>
      <c r="AH20" s="14" t="s">
        <v>146</v>
      </c>
      <c r="AI20" s="14" t="s">
        <v>146</v>
      </c>
      <c r="AJ20" s="14" t="s">
        <v>146</v>
      </c>
      <c r="AK20" s="14" t="s">
        <v>146</v>
      </c>
      <c r="AL20" s="14" t="s">
        <v>146</v>
      </c>
      <c r="AM20" s="19" t="s">
        <v>146</v>
      </c>
      <c r="AN20" s="19" t="s">
        <v>146</v>
      </c>
      <c r="AO20" s="12">
        <v>4</v>
      </c>
      <c r="AP20" s="12" t="s">
        <v>7</v>
      </c>
      <c r="AQ20" s="12" t="s">
        <v>44</v>
      </c>
      <c r="AR20" s="12"/>
    </row>
    <row r="21" spans="1:44" s="6" customFormat="1" ht="14.4" x14ac:dyDescent="0.3">
      <c r="A21" s="11">
        <v>20</v>
      </c>
      <c r="B21" s="11" t="s">
        <v>20</v>
      </c>
      <c r="C21" s="11" t="s">
        <v>5</v>
      </c>
      <c r="D21" s="11">
        <v>0</v>
      </c>
      <c r="E21" s="11" t="s">
        <v>260</v>
      </c>
      <c r="F21" s="11" t="s">
        <v>6</v>
      </c>
      <c r="G21" s="11" t="s">
        <v>7</v>
      </c>
      <c r="H21" s="11" t="s">
        <v>44</v>
      </c>
      <c r="I21" s="12">
        <v>3</v>
      </c>
      <c r="J21" s="11" t="s">
        <v>82</v>
      </c>
      <c r="K21" s="11" t="s">
        <v>8</v>
      </c>
      <c r="L21" s="11" t="s">
        <v>78</v>
      </c>
      <c r="M21" s="12" t="s">
        <v>85</v>
      </c>
      <c r="N21" s="12" t="str">
        <f>IFERROR(VLOOKUP(M21,Library!N:O,2,FALSE)," ")</f>
        <v>Egalitarian</v>
      </c>
      <c r="O21" s="12" t="str">
        <f>VLOOKUP(M21,Library!$N:$S,3,FALSE)</f>
        <v>United States</v>
      </c>
      <c r="P21" s="12" t="str">
        <f>VLOOKUP(M21,Library!$N:$S,5,FALSE)</f>
        <v>United States</v>
      </c>
      <c r="Q21" s="12" t="str">
        <f>VLOOKUP(M21,Library!$N:$S,6,FALSE)</f>
        <v>Positive</v>
      </c>
      <c r="R21" s="12" t="s">
        <v>92</v>
      </c>
      <c r="S21" s="12" t="str">
        <f>VLOOKUP(R21,Library!$N:$S,2,FALSE)</f>
        <v>Hierarquical</v>
      </c>
      <c r="T21" s="12" t="str">
        <f>VLOOKUP(R21,Library!$N:$S,3,FALSE)</f>
        <v>JAPAC</v>
      </c>
      <c r="U21" s="12" t="str">
        <f>VLOOKUP(R21,Library!$N:$S,5,FALSE)</f>
        <v>SBU</v>
      </c>
      <c r="V21" s="12" t="str">
        <f>VLOOKUP(R21,Library!$N:$S,6,FALSE)</f>
        <v>Positive</v>
      </c>
      <c r="W21" s="12" t="s">
        <v>82</v>
      </c>
      <c r="X21" s="12">
        <v>66</v>
      </c>
      <c r="Y21" s="12" t="s">
        <v>54</v>
      </c>
      <c r="Z21" s="12" t="s">
        <v>53</v>
      </c>
      <c r="AA21" s="12" t="s">
        <v>110</v>
      </c>
      <c r="AB21" s="12" t="s">
        <v>112</v>
      </c>
      <c r="AC21" s="12">
        <v>10</v>
      </c>
      <c r="AD21" s="14" t="s">
        <v>146</v>
      </c>
      <c r="AE21" s="15" t="s">
        <v>146</v>
      </c>
      <c r="AF21" s="16" t="s">
        <v>146</v>
      </c>
      <c r="AG21" s="14" t="s">
        <v>146</v>
      </c>
      <c r="AH21" s="14" t="s">
        <v>146</v>
      </c>
      <c r="AI21" s="14" t="s">
        <v>146</v>
      </c>
      <c r="AJ21" s="14" t="s">
        <v>146</v>
      </c>
      <c r="AK21" s="14" t="s">
        <v>146</v>
      </c>
      <c r="AL21" s="14" t="s">
        <v>146</v>
      </c>
      <c r="AM21" s="19" t="s">
        <v>146</v>
      </c>
      <c r="AN21" s="19" t="s">
        <v>146</v>
      </c>
      <c r="AO21" s="12">
        <v>3</v>
      </c>
      <c r="AP21" s="12" t="s">
        <v>7</v>
      </c>
      <c r="AQ21" s="12" t="s">
        <v>44</v>
      </c>
      <c r="AR21" s="12"/>
    </row>
    <row r="22" spans="1:44" s="6" customFormat="1" ht="14.4" x14ac:dyDescent="0.3">
      <c r="A22" s="11">
        <v>21</v>
      </c>
      <c r="B22" s="11" t="s">
        <v>23</v>
      </c>
      <c r="C22" s="11" t="s">
        <v>5</v>
      </c>
      <c r="D22" s="11">
        <v>0</v>
      </c>
      <c r="E22" s="11" t="s">
        <v>260</v>
      </c>
      <c r="F22" s="11" t="s">
        <v>6</v>
      </c>
      <c r="G22" s="11" t="s">
        <v>16</v>
      </c>
      <c r="H22" s="11" t="s">
        <v>45</v>
      </c>
      <c r="I22" s="12">
        <v>3</v>
      </c>
      <c r="J22" s="11" t="s">
        <v>82</v>
      </c>
      <c r="K22" s="11" t="s">
        <v>18</v>
      </c>
      <c r="L22" s="11" t="s">
        <v>97</v>
      </c>
      <c r="M22" s="12" t="s">
        <v>119</v>
      </c>
      <c r="N22" s="12" t="str">
        <f>IFERROR(VLOOKUP(M22,Library!N:O,2,FALSE)," ")</f>
        <v>Hierarquical</v>
      </c>
      <c r="O22" s="12" t="str">
        <f>VLOOKUP(M22,Library!$N:$S,3,FALSE)</f>
        <v>EEMEA</v>
      </c>
      <c r="P22" s="12" t="str">
        <f>VLOOKUP(M22,Library!$N:$S,5,FALSE)</f>
        <v>LBU</v>
      </c>
      <c r="Q22" s="12" t="str">
        <f>VLOOKUP(M22,Library!$N:$S,6,FALSE)</f>
        <v>Negative</v>
      </c>
      <c r="R22" s="12" t="s">
        <v>120</v>
      </c>
      <c r="S22" s="12" t="str">
        <f>VLOOKUP(R22,Library!$N:$S,2,FALSE)</f>
        <v>Top-Down</v>
      </c>
      <c r="T22" s="12" t="str">
        <f>VLOOKUP(R22,Library!$N:$S,3,FALSE)</f>
        <v>EEMEA</v>
      </c>
      <c r="U22" s="12" t="str">
        <f>VLOOKUP(R22,Library!$N:$S,5,FALSE)</f>
        <v>SBU</v>
      </c>
      <c r="V22" s="12" t="str">
        <f>VLOOKUP(R22,Library!$N:$S,6,FALSE)</f>
        <v>Neutral</v>
      </c>
      <c r="W22" s="12" t="s">
        <v>82</v>
      </c>
      <c r="X22" s="12">
        <v>46</v>
      </c>
      <c r="Y22" s="12" t="s">
        <v>54</v>
      </c>
      <c r="Z22" s="12" t="s">
        <v>53</v>
      </c>
      <c r="AA22" s="12" t="s">
        <v>106</v>
      </c>
      <c r="AB22" s="12" t="s">
        <v>56</v>
      </c>
      <c r="AC22" s="12">
        <v>16</v>
      </c>
      <c r="AD22" s="14" t="s">
        <v>146</v>
      </c>
      <c r="AE22" s="15" t="s">
        <v>146</v>
      </c>
      <c r="AF22" s="16">
        <v>80</v>
      </c>
      <c r="AG22" s="14" t="s">
        <v>146</v>
      </c>
      <c r="AH22" s="14" t="s">
        <v>146</v>
      </c>
      <c r="AI22" s="14">
        <v>94</v>
      </c>
      <c r="AJ22" s="14" t="s">
        <v>146</v>
      </c>
      <c r="AK22" s="14" t="s">
        <v>146</v>
      </c>
      <c r="AL22" s="14">
        <v>100</v>
      </c>
      <c r="AM22" s="19" t="s">
        <v>146</v>
      </c>
      <c r="AN22" s="19" t="s">
        <v>146</v>
      </c>
      <c r="AO22" s="12">
        <v>4</v>
      </c>
      <c r="AP22" s="12" t="s">
        <v>16</v>
      </c>
      <c r="AQ22" s="12" t="s">
        <v>45</v>
      </c>
      <c r="AR22" s="12"/>
    </row>
    <row r="23" spans="1:44" s="6" customFormat="1" ht="14.4" x14ac:dyDescent="0.3">
      <c r="A23" s="11">
        <v>22</v>
      </c>
      <c r="B23" s="11" t="s">
        <v>19</v>
      </c>
      <c r="C23" s="11" t="s">
        <v>5</v>
      </c>
      <c r="D23" s="11">
        <v>0</v>
      </c>
      <c r="E23" s="11" t="s">
        <v>260</v>
      </c>
      <c r="F23" s="11" t="s">
        <v>6</v>
      </c>
      <c r="G23" s="11" t="s">
        <v>7</v>
      </c>
      <c r="H23" s="11" t="s">
        <v>44</v>
      </c>
      <c r="I23" s="12">
        <v>3</v>
      </c>
      <c r="J23" s="11" t="s">
        <v>83</v>
      </c>
      <c r="K23" s="11" t="s">
        <v>8</v>
      </c>
      <c r="L23" s="11" t="s">
        <v>78</v>
      </c>
      <c r="M23" s="12" t="s">
        <v>108</v>
      </c>
      <c r="N23" s="12" t="str">
        <f>IFERROR(VLOOKUP(M23,Library!N:O,2,FALSE)," ")</f>
        <v>Egalitarian</v>
      </c>
      <c r="O23" s="12" t="str">
        <f>VLOOKUP(M23,Library!$N:$S,3,FALSE)</f>
        <v>WEC</v>
      </c>
      <c r="P23" s="12" t="str">
        <f>VLOOKUP(M23,Library!$N:$S,5,FALSE)</f>
        <v>LBU</v>
      </c>
      <c r="Q23" s="12" t="str">
        <f>VLOOKUP(M23,Library!$N:$S,6,FALSE)</f>
        <v>Neutral</v>
      </c>
      <c r="R23" s="12" t="s">
        <v>121</v>
      </c>
      <c r="S23" s="12" t="str">
        <f>VLOOKUP(R23,Library!$N:$S,2,FALSE)</f>
        <v>Egalitarian</v>
      </c>
      <c r="T23" s="12" t="str">
        <f>VLOOKUP(R23,Library!$N:$S,3,FALSE)</f>
        <v>WEC</v>
      </c>
      <c r="U23" s="12" t="str">
        <f>VLOOKUP(R23,Library!$N:$S,5,FALSE)</f>
        <v>MBU</v>
      </c>
      <c r="V23" s="12" t="str">
        <f>VLOOKUP(R23,Library!$N:$S,6,FALSE)</f>
        <v>Neutral</v>
      </c>
      <c r="W23" s="12" t="s">
        <v>82</v>
      </c>
      <c r="X23" s="12">
        <v>53</v>
      </c>
      <c r="Y23" s="12" t="s">
        <v>54</v>
      </c>
      <c r="Z23" s="12" t="s">
        <v>53</v>
      </c>
      <c r="AA23" s="12" t="s">
        <v>106</v>
      </c>
      <c r="AB23" s="12" t="s">
        <v>56</v>
      </c>
      <c r="AC23" s="12">
        <v>8</v>
      </c>
      <c r="AD23" s="14" t="s">
        <v>146</v>
      </c>
      <c r="AE23" s="15" t="s">
        <v>146</v>
      </c>
      <c r="AF23" s="16" t="s">
        <v>146</v>
      </c>
      <c r="AG23" s="14" t="s">
        <v>146</v>
      </c>
      <c r="AH23" s="14" t="s">
        <v>146</v>
      </c>
      <c r="AI23" s="14" t="s">
        <v>146</v>
      </c>
      <c r="AJ23" s="14" t="s">
        <v>146</v>
      </c>
      <c r="AK23" s="14" t="s">
        <v>146</v>
      </c>
      <c r="AL23" s="14" t="s">
        <v>146</v>
      </c>
      <c r="AM23" s="19" t="s">
        <v>146</v>
      </c>
      <c r="AN23" s="19" t="s">
        <v>146</v>
      </c>
      <c r="AO23" s="12">
        <v>2</v>
      </c>
      <c r="AP23" s="12" t="s">
        <v>7</v>
      </c>
      <c r="AQ23" s="12" t="s">
        <v>44</v>
      </c>
      <c r="AR23" s="12"/>
    </row>
    <row r="24" spans="1:44" s="6" customFormat="1" ht="14.4" x14ac:dyDescent="0.3">
      <c r="A24" s="11">
        <v>23</v>
      </c>
      <c r="B24" s="11" t="s">
        <v>19</v>
      </c>
      <c r="C24" s="11" t="s">
        <v>5</v>
      </c>
      <c r="D24" s="11">
        <v>0</v>
      </c>
      <c r="E24" s="11" t="s">
        <v>260</v>
      </c>
      <c r="F24" s="11" t="s">
        <v>6</v>
      </c>
      <c r="G24" s="11" t="s">
        <v>21</v>
      </c>
      <c r="H24" s="11" t="s">
        <v>43</v>
      </c>
      <c r="I24" s="12">
        <v>4</v>
      </c>
      <c r="J24" s="11" t="s">
        <v>83</v>
      </c>
      <c r="K24" s="11" t="s">
        <v>8</v>
      </c>
      <c r="L24" s="11" t="s">
        <v>78</v>
      </c>
      <c r="M24" s="12" t="s">
        <v>80</v>
      </c>
      <c r="N24" s="12" t="str">
        <f>IFERROR(VLOOKUP(M24,Library!N:O,2,FALSE)," ")</f>
        <v>Hierarquical</v>
      </c>
      <c r="O24" s="12" t="str">
        <f>VLOOKUP(M24,Library!$N:$S,3,FALSE)</f>
        <v>WEC</v>
      </c>
      <c r="P24" s="12" t="str">
        <f>VLOOKUP(M24,Library!$N:$S,5,FALSE)</f>
        <v>LBU</v>
      </c>
      <c r="Q24" s="12" t="str">
        <f>VLOOKUP(M24,Library!$N:$S,6,FALSE)</f>
        <v>Neutral</v>
      </c>
      <c r="R24" s="12" t="s">
        <v>85</v>
      </c>
      <c r="S24" s="12" t="str">
        <f>VLOOKUP(R24,Library!$N:$S,2,FALSE)</f>
        <v>Egalitarian</v>
      </c>
      <c r="T24" s="12" t="str">
        <f>VLOOKUP(R24,Library!$N:$S,3,FALSE)</f>
        <v>United States</v>
      </c>
      <c r="U24" s="12" t="str">
        <f>VLOOKUP(R24,Library!$N:$S,5,FALSE)</f>
        <v>United States</v>
      </c>
      <c r="V24" s="12" t="str">
        <f>VLOOKUP(R24,Library!$N:$S,6,FALSE)</f>
        <v>Positive</v>
      </c>
      <c r="W24" s="12" t="s">
        <v>83</v>
      </c>
      <c r="X24" s="12">
        <v>47</v>
      </c>
      <c r="Y24" s="12" t="s">
        <v>54</v>
      </c>
      <c r="Z24" s="12" t="s">
        <v>53</v>
      </c>
      <c r="AA24" s="12" t="s">
        <v>106</v>
      </c>
      <c r="AB24" s="12" t="s">
        <v>86</v>
      </c>
      <c r="AC24" s="12">
        <v>8</v>
      </c>
      <c r="AD24" s="14" t="s">
        <v>146</v>
      </c>
      <c r="AE24" s="15" t="s">
        <v>146</v>
      </c>
      <c r="AF24" s="16" t="s">
        <v>146</v>
      </c>
      <c r="AG24" s="14" t="s">
        <v>146</v>
      </c>
      <c r="AH24" s="14" t="s">
        <v>146</v>
      </c>
      <c r="AI24" s="14" t="s">
        <v>146</v>
      </c>
      <c r="AJ24" s="14" t="s">
        <v>146</v>
      </c>
      <c r="AK24" s="14" t="s">
        <v>146</v>
      </c>
      <c r="AL24" s="14" t="s">
        <v>146</v>
      </c>
      <c r="AM24" s="19" t="s">
        <v>146</v>
      </c>
      <c r="AN24" s="19" t="s">
        <v>146</v>
      </c>
      <c r="AO24" s="12">
        <v>3</v>
      </c>
      <c r="AP24" s="12" t="s">
        <v>7</v>
      </c>
      <c r="AQ24" s="12" t="s">
        <v>44</v>
      </c>
      <c r="AR24" s="12"/>
    </row>
    <row r="25" spans="1:44" s="6" customFormat="1" ht="14.4" x14ac:dyDescent="0.3">
      <c r="A25" s="11">
        <v>24</v>
      </c>
      <c r="B25" s="11" t="s">
        <v>10</v>
      </c>
      <c r="C25" s="11" t="s">
        <v>5</v>
      </c>
      <c r="D25" s="11">
        <v>0</v>
      </c>
      <c r="E25" s="11" t="s">
        <v>260</v>
      </c>
      <c r="F25" s="11" t="s">
        <v>6</v>
      </c>
      <c r="G25" s="11" t="s">
        <v>16</v>
      </c>
      <c r="H25" s="11" t="s">
        <v>45</v>
      </c>
      <c r="I25" s="12">
        <v>3</v>
      </c>
      <c r="J25" s="11" t="s">
        <v>82</v>
      </c>
      <c r="K25" s="11" t="s">
        <v>18</v>
      </c>
      <c r="L25" s="11" t="s">
        <v>97</v>
      </c>
      <c r="M25" s="12" t="s">
        <v>122</v>
      </c>
      <c r="N25" s="12" t="str">
        <f>IFERROR(VLOOKUP(M25,Library!N:O,2,FALSE)," ")</f>
        <v>Hierarquical</v>
      </c>
      <c r="O25" s="12" t="str">
        <f>VLOOKUP(M25,Library!$N:$S,3,FALSE)</f>
        <v>WEC</v>
      </c>
      <c r="P25" s="12" t="str">
        <f>VLOOKUP(M25,Library!$N:$S,5,FALSE)</f>
        <v>LBU</v>
      </c>
      <c r="Q25" s="12" t="str">
        <f>VLOOKUP(M25,Library!$N:$S,6,FALSE)</f>
        <v>Positive</v>
      </c>
      <c r="R25" s="12" t="s">
        <v>85</v>
      </c>
      <c r="S25" s="12" t="str">
        <f>VLOOKUP(R25,Library!$N:$S,2,FALSE)</f>
        <v>Egalitarian</v>
      </c>
      <c r="T25" s="12" t="str">
        <f>VLOOKUP(R25,Library!$N:$S,3,FALSE)</f>
        <v>United States</v>
      </c>
      <c r="U25" s="12" t="str">
        <f>VLOOKUP(R25,Library!$N:$S,5,FALSE)</f>
        <v>United States</v>
      </c>
      <c r="V25" s="12" t="str">
        <f>VLOOKUP(R25,Library!$N:$S,6,FALSE)</f>
        <v>Positive</v>
      </c>
      <c r="W25" s="12" t="s">
        <v>83</v>
      </c>
      <c r="X25" s="12">
        <v>42</v>
      </c>
      <c r="Y25" s="12" t="s">
        <v>90</v>
      </c>
      <c r="Z25" s="12" t="s">
        <v>94</v>
      </c>
      <c r="AA25" s="12" t="s">
        <v>106</v>
      </c>
      <c r="AB25" s="12" t="s">
        <v>101</v>
      </c>
      <c r="AC25" s="12">
        <v>8</v>
      </c>
      <c r="AD25" s="14" t="s">
        <v>146</v>
      </c>
      <c r="AE25" s="15" t="s">
        <v>146</v>
      </c>
      <c r="AF25" s="16">
        <v>100</v>
      </c>
      <c r="AG25" s="14" t="s">
        <v>146</v>
      </c>
      <c r="AH25" s="14" t="s">
        <v>146</v>
      </c>
      <c r="AI25" s="14">
        <v>100</v>
      </c>
      <c r="AJ25" s="14" t="s">
        <v>146</v>
      </c>
      <c r="AK25" s="14" t="s">
        <v>146</v>
      </c>
      <c r="AL25" s="14">
        <v>100</v>
      </c>
      <c r="AM25" s="19" t="s">
        <v>146</v>
      </c>
      <c r="AN25" s="19" t="s">
        <v>146</v>
      </c>
      <c r="AO25" s="12">
        <v>3</v>
      </c>
      <c r="AP25" s="12" t="s">
        <v>7</v>
      </c>
      <c r="AQ25" s="12" t="s">
        <v>44</v>
      </c>
      <c r="AR25" s="12"/>
    </row>
    <row r="26" spans="1:44" s="6" customFormat="1" ht="14.4" x14ac:dyDescent="0.3">
      <c r="A26" s="11">
        <v>25</v>
      </c>
      <c r="B26" s="11" t="s">
        <v>19</v>
      </c>
      <c r="C26" s="11" t="s">
        <v>5</v>
      </c>
      <c r="D26" s="11">
        <v>0</v>
      </c>
      <c r="E26" s="11" t="s">
        <v>260</v>
      </c>
      <c r="F26" s="11" t="s">
        <v>6</v>
      </c>
      <c r="G26" s="11" t="s">
        <v>16</v>
      </c>
      <c r="H26" s="11" t="s">
        <v>45</v>
      </c>
      <c r="I26" s="12">
        <v>3</v>
      </c>
      <c r="J26" s="11" t="s">
        <v>83</v>
      </c>
      <c r="K26" s="11" t="s">
        <v>8</v>
      </c>
      <c r="L26" s="11" t="s">
        <v>78</v>
      </c>
      <c r="M26" s="12" t="s">
        <v>93</v>
      </c>
      <c r="N26" s="12" t="str">
        <f>IFERROR(VLOOKUP(M26,Library!N:O,2,FALSE)," ")</f>
        <v>Egalitarian</v>
      </c>
      <c r="O26" s="12" t="str">
        <f>VLOOKUP(M26,Library!$N:$S,3,FALSE)</f>
        <v>JAPAC</v>
      </c>
      <c r="P26" s="12" t="str">
        <f>VLOOKUP(M26,Library!$N:$S,5,FALSE)</f>
        <v>LBU</v>
      </c>
      <c r="Q26" s="12" t="str">
        <f>VLOOKUP(M26,Library!$N:$S,6,FALSE)</f>
        <v>Neutral</v>
      </c>
      <c r="R26" s="12" t="s">
        <v>104</v>
      </c>
      <c r="S26" s="12" t="str">
        <f>VLOOKUP(R26,Library!$N:$S,2,FALSE)</f>
        <v>Hierarquical</v>
      </c>
      <c r="T26" s="12" t="str">
        <f>VLOOKUP(R26,Library!$N:$S,3,FALSE)</f>
        <v>WEC</v>
      </c>
      <c r="U26" s="12" t="str">
        <f>VLOOKUP(R26,Library!$N:$S,5,FALSE)</f>
        <v>LBU</v>
      </c>
      <c r="V26" s="12" t="str">
        <f>VLOOKUP(R26,Library!$N:$S,6,FALSE)</f>
        <v>Neutral</v>
      </c>
      <c r="W26" s="12" t="s">
        <v>83</v>
      </c>
      <c r="X26" s="12">
        <v>51</v>
      </c>
      <c r="Y26" s="12" t="s">
        <v>90</v>
      </c>
      <c r="Z26" s="12" t="s">
        <v>53</v>
      </c>
      <c r="AA26" s="12" t="s">
        <v>106</v>
      </c>
      <c r="AB26" s="12" t="s">
        <v>86</v>
      </c>
      <c r="AC26" s="12">
        <v>8</v>
      </c>
      <c r="AD26" s="14" t="s">
        <v>146</v>
      </c>
      <c r="AE26" s="15">
        <v>94.285714285714278</v>
      </c>
      <c r="AF26" s="16">
        <v>85.714285714285708</v>
      </c>
      <c r="AG26" s="14" t="s">
        <v>146</v>
      </c>
      <c r="AH26" s="14">
        <v>100</v>
      </c>
      <c r="AI26" s="14">
        <v>110</v>
      </c>
      <c r="AJ26" s="14" t="s">
        <v>146</v>
      </c>
      <c r="AK26" s="14">
        <v>100</v>
      </c>
      <c r="AL26" s="14">
        <v>100</v>
      </c>
      <c r="AM26" s="19" t="s">
        <v>146</v>
      </c>
      <c r="AN26" s="19">
        <v>108.95</v>
      </c>
      <c r="AO26" s="12">
        <v>4</v>
      </c>
      <c r="AP26" s="12" t="s">
        <v>16</v>
      </c>
      <c r="AQ26" s="12" t="s">
        <v>45</v>
      </c>
      <c r="AR26" s="12"/>
    </row>
    <row r="27" spans="1:44" s="6" customFormat="1" ht="14.4" x14ac:dyDescent="0.3">
      <c r="A27" s="11">
        <v>26</v>
      </c>
      <c r="B27" s="11" t="s">
        <v>19</v>
      </c>
      <c r="C27" s="11" t="s">
        <v>5</v>
      </c>
      <c r="D27" s="11">
        <v>0</v>
      </c>
      <c r="E27" s="11" t="s">
        <v>260</v>
      </c>
      <c r="F27" s="11" t="s">
        <v>6</v>
      </c>
      <c r="G27" s="11" t="s">
        <v>24</v>
      </c>
      <c r="H27" s="11" t="s">
        <v>47</v>
      </c>
      <c r="I27" s="12">
        <v>3</v>
      </c>
      <c r="J27" s="11" t="s">
        <v>82</v>
      </c>
      <c r="K27" s="11" t="s">
        <v>12</v>
      </c>
      <c r="L27" s="11" t="s">
        <v>77</v>
      </c>
      <c r="M27" s="12" t="s">
        <v>123</v>
      </c>
      <c r="N27" s="12" t="str">
        <f>IFERROR(VLOOKUP(M27,Library!N:O,2,FALSE)," ")</f>
        <v>Consensual</v>
      </c>
      <c r="O27" s="12" t="str">
        <f>VLOOKUP(M27,Library!$N:$S,3,FALSE)</f>
        <v>EEMEA</v>
      </c>
      <c r="P27" s="12" t="str">
        <f>VLOOKUP(M27,Library!$N:$S,5,FALSE)</f>
        <v>MBU</v>
      </c>
      <c r="Q27" s="12" t="str">
        <f>VLOOKUP(M27,Library!$N:$S,6,FALSE)</f>
        <v>Neutral</v>
      </c>
      <c r="R27" s="12" t="s">
        <v>124</v>
      </c>
      <c r="S27" s="12" t="str">
        <f>VLOOKUP(R27,Library!$N:$S,2,FALSE)</f>
        <v>Consensual</v>
      </c>
      <c r="T27" s="12" t="str">
        <f>VLOOKUP(R27,Library!$N:$S,3,FALSE)</f>
        <v>WEC</v>
      </c>
      <c r="U27" s="12" t="str">
        <f>VLOOKUP(R27,Library!$N:$S,5,FALSE)</f>
        <v>LBU</v>
      </c>
      <c r="V27" s="12" t="str">
        <f>VLOOKUP(R27,Library!$N:$S,6,FALSE)</f>
        <v>Neutral</v>
      </c>
      <c r="W27" s="12" t="s">
        <v>82</v>
      </c>
      <c r="X27" s="12">
        <v>45</v>
      </c>
      <c r="Y27" s="12" t="s">
        <v>54</v>
      </c>
      <c r="Z27" s="12" t="s">
        <v>53</v>
      </c>
      <c r="AA27" s="12" t="s">
        <v>106</v>
      </c>
      <c r="AB27" s="12" t="s">
        <v>56</v>
      </c>
      <c r="AC27" s="12">
        <v>6</v>
      </c>
      <c r="AD27" s="14" t="s">
        <v>146</v>
      </c>
      <c r="AE27" s="15" t="s">
        <v>146</v>
      </c>
      <c r="AF27" s="16" t="s">
        <v>146</v>
      </c>
      <c r="AG27" s="14" t="s">
        <v>146</v>
      </c>
      <c r="AH27" s="14" t="s">
        <v>146</v>
      </c>
      <c r="AI27" s="14" t="s">
        <v>146</v>
      </c>
      <c r="AJ27" s="14" t="s">
        <v>146</v>
      </c>
      <c r="AK27" s="14" t="s">
        <v>146</v>
      </c>
      <c r="AL27" s="14" t="s">
        <v>146</v>
      </c>
      <c r="AM27" s="19" t="s">
        <v>146</v>
      </c>
      <c r="AN27" s="19" t="s">
        <v>146</v>
      </c>
      <c r="AO27" s="12">
        <v>3</v>
      </c>
      <c r="AP27" s="12" t="s">
        <v>21</v>
      </c>
      <c r="AQ27" s="12" t="s">
        <v>43</v>
      </c>
      <c r="AR27" s="12"/>
    </row>
    <row r="28" spans="1:44" s="6" customFormat="1" ht="14.4" x14ac:dyDescent="0.3">
      <c r="A28" s="11">
        <v>27</v>
      </c>
      <c r="B28" s="11" t="s">
        <v>19</v>
      </c>
      <c r="C28" s="11" t="s">
        <v>5</v>
      </c>
      <c r="D28" s="11">
        <v>0</v>
      </c>
      <c r="E28" s="11" t="s">
        <v>260</v>
      </c>
      <c r="F28" s="11" t="s">
        <v>6</v>
      </c>
      <c r="G28" s="11" t="s">
        <v>89</v>
      </c>
      <c r="H28" s="11" t="s">
        <v>89</v>
      </c>
      <c r="I28" s="12">
        <v>3</v>
      </c>
      <c r="J28" s="11" t="s">
        <v>82</v>
      </c>
      <c r="K28" s="11" t="s">
        <v>8</v>
      </c>
      <c r="L28" s="11" t="s">
        <v>78</v>
      </c>
      <c r="M28" s="12" t="s">
        <v>105</v>
      </c>
      <c r="N28" s="12" t="str">
        <f>IFERROR(VLOOKUP(M28,Library!N:O,2,FALSE)," ")</f>
        <v>Consensual</v>
      </c>
      <c r="O28" s="12" t="str">
        <f>VLOOKUP(M28,Library!$N:$S,3,FALSE)</f>
        <v>WEC</v>
      </c>
      <c r="P28" s="12" t="str">
        <f>VLOOKUP(M28,Library!$N:$S,5,FALSE)</f>
        <v>LBU</v>
      </c>
      <c r="Q28" s="12" t="str">
        <f>VLOOKUP(M28,Library!$N:$S,6,FALSE)</f>
        <v>Neutral</v>
      </c>
      <c r="R28" s="12" t="s">
        <v>104</v>
      </c>
      <c r="S28" s="12" t="str">
        <f>VLOOKUP(R28,Library!$N:$S,2,FALSE)</f>
        <v>Hierarquical</v>
      </c>
      <c r="T28" s="12" t="str">
        <f>VLOOKUP(R28,Library!$N:$S,3,FALSE)</f>
        <v>WEC</v>
      </c>
      <c r="U28" s="12" t="str">
        <f>VLOOKUP(R28,Library!$N:$S,5,FALSE)</f>
        <v>LBU</v>
      </c>
      <c r="V28" s="12" t="str">
        <f>VLOOKUP(R28,Library!$N:$S,6,FALSE)</f>
        <v>Neutral</v>
      </c>
      <c r="W28" s="12" t="s">
        <v>83</v>
      </c>
      <c r="X28" s="12">
        <v>43</v>
      </c>
      <c r="Y28" s="12" t="s">
        <v>54</v>
      </c>
      <c r="Z28" s="12" t="s">
        <v>53</v>
      </c>
      <c r="AA28" s="12" t="s">
        <v>106</v>
      </c>
      <c r="AB28" s="12" t="s">
        <v>86</v>
      </c>
      <c r="AC28" s="12">
        <v>5</v>
      </c>
      <c r="AD28" s="14" t="s">
        <v>146</v>
      </c>
      <c r="AE28" s="15" t="s">
        <v>146</v>
      </c>
      <c r="AF28" s="16" t="s">
        <v>146</v>
      </c>
      <c r="AG28" s="14" t="s">
        <v>146</v>
      </c>
      <c r="AH28" s="14" t="s">
        <v>146</v>
      </c>
      <c r="AI28" s="14" t="s">
        <v>146</v>
      </c>
      <c r="AJ28" s="14" t="s">
        <v>146</v>
      </c>
      <c r="AK28" s="14" t="s">
        <v>146</v>
      </c>
      <c r="AL28" s="14" t="s">
        <v>146</v>
      </c>
      <c r="AM28" s="19" t="s">
        <v>146</v>
      </c>
      <c r="AN28" s="19" t="s">
        <v>146</v>
      </c>
      <c r="AO28" s="12">
        <v>3</v>
      </c>
      <c r="AP28" s="12" t="s">
        <v>16</v>
      </c>
      <c r="AQ28" s="12" t="s">
        <v>45</v>
      </c>
      <c r="AR28" s="12"/>
    </row>
    <row r="29" spans="1:44" s="6" customFormat="1" ht="14.4" x14ac:dyDescent="0.3">
      <c r="A29" s="11">
        <v>28</v>
      </c>
      <c r="B29" s="11" t="s">
        <v>19</v>
      </c>
      <c r="C29" s="11" t="s">
        <v>5</v>
      </c>
      <c r="D29" s="11">
        <v>0</v>
      </c>
      <c r="E29" s="11" t="s">
        <v>260</v>
      </c>
      <c r="F29" s="11" t="s">
        <v>6</v>
      </c>
      <c r="G29" s="11" t="s">
        <v>16</v>
      </c>
      <c r="H29" s="11" t="s">
        <v>45</v>
      </c>
      <c r="I29" s="12">
        <v>3</v>
      </c>
      <c r="J29" s="11" t="s">
        <v>82</v>
      </c>
      <c r="K29" s="11" t="s">
        <v>8</v>
      </c>
      <c r="L29" s="11" t="s">
        <v>78</v>
      </c>
      <c r="M29" s="12" t="s">
        <v>104</v>
      </c>
      <c r="N29" s="12" t="str">
        <f>IFERROR(VLOOKUP(M29,Library!N:O,2,FALSE)," ")</f>
        <v>Hierarquical</v>
      </c>
      <c r="O29" s="12" t="str">
        <f>VLOOKUP(M29,Library!$N:$S,3,FALSE)</f>
        <v>WEC</v>
      </c>
      <c r="P29" s="12" t="str">
        <f>VLOOKUP(M29,Library!$N:$S,5,FALSE)</f>
        <v>LBU</v>
      </c>
      <c r="Q29" s="12" t="str">
        <f>VLOOKUP(M29,Library!$N:$S,6,FALSE)</f>
        <v>Neutral</v>
      </c>
      <c r="R29" s="12" t="s">
        <v>85</v>
      </c>
      <c r="S29" s="12" t="str">
        <f>VLOOKUP(R29,Library!$N:$S,2,FALSE)</f>
        <v>Egalitarian</v>
      </c>
      <c r="T29" s="12" t="str">
        <f>VLOOKUP(R29,Library!$N:$S,3,FALSE)</f>
        <v>United States</v>
      </c>
      <c r="U29" s="12" t="str">
        <f>VLOOKUP(R29,Library!$N:$S,5,FALSE)</f>
        <v>United States</v>
      </c>
      <c r="V29" s="12" t="str">
        <f>VLOOKUP(R29,Library!$N:$S,6,FALSE)</f>
        <v>Positive</v>
      </c>
      <c r="W29" s="12" t="s">
        <v>82</v>
      </c>
      <c r="X29" s="12">
        <v>46</v>
      </c>
      <c r="Y29" s="12" t="s">
        <v>54</v>
      </c>
      <c r="Z29" s="12" t="s">
        <v>53</v>
      </c>
      <c r="AA29" s="12" t="s">
        <v>106</v>
      </c>
      <c r="AB29" s="12" t="s">
        <v>86</v>
      </c>
      <c r="AC29" s="12">
        <v>3</v>
      </c>
      <c r="AD29" s="14" t="s">
        <v>146</v>
      </c>
      <c r="AE29" s="15" t="s">
        <v>146</v>
      </c>
      <c r="AF29" s="16" t="s">
        <v>146</v>
      </c>
      <c r="AG29" s="14" t="s">
        <v>146</v>
      </c>
      <c r="AH29" s="14" t="s">
        <v>146</v>
      </c>
      <c r="AI29" s="14" t="s">
        <v>146</v>
      </c>
      <c r="AJ29" s="14" t="s">
        <v>146</v>
      </c>
      <c r="AK29" s="14" t="s">
        <v>146</v>
      </c>
      <c r="AL29" s="14" t="s">
        <v>146</v>
      </c>
      <c r="AM29" s="19" t="s">
        <v>146</v>
      </c>
      <c r="AN29" s="19" t="s">
        <v>146</v>
      </c>
      <c r="AO29" s="12">
        <v>3</v>
      </c>
      <c r="AP29" s="12" t="s">
        <v>16</v>
      </c>
      <c r="AQ29" s="12" t="s">
        <v>45</v>
      </c>
      <c r="AR29" s="12"/>
    </row>
    <row r="30" spans="1:44" s="6" customFormat="1" ht="14.4" x14ac:dyDescent="0.3">
      <c r="A30" s="11">
        <v>29</v>
      </c>
      <c r="B30" s="11" t="s">
        <v>19</v>
      </c>
      <c r="C30" s="11" t="s">
        <v>5</v>
      </c>
      <c r="D30" s="11">
        <v>0</v>
      </c>
      <c r="E30" s="11" t="s">
        <v>260</v>
      </c>
      <c r="F30" s="11" t="s">
        <v>6</v>
      </c>
      <c r="G30" s="11" t="s">
        <v>89</v>
      </c>
      <c r="H30" s="11" t="s">
        <v>89</v>
      </c>
      <c r="I30" s="12">
        <v>3</v>
      </c>
      <c r="J30" s="11" t="s">
        <v>82</v>
      </c>
      <c r="K30" s="11" t="s">
        <v>25</v>
      </c>
      <c r="L30" s="11" t="s">
        <v>98</v>
      </c>
      <c r="M30" s="12" t="s">
        <v>92</v>
      </c>
      <c r="N30" s="12" t="str">
        <f>IFERROR(VLOOKUP(M30,Library!N:O,2,FALSE)," ")</f>
        <v>Hierarquical</v>
      </c>
      <c r="O30" s="12" t="str">
        <f>VLOOKUP(M30,Library!$N:$S,3,FALSE)</f>
        <v>JAPAC</v>
      </c>
      <c r="P30" s="12" t="str">
        <f>VLOOKUP(M30,Library!$N:$S,5,FALSE)</f>
        <v>SBU</v>
      </c>
      <c r="Q30" s="12" t="str">
        <f>VLOOKUP(M30,Library!$N:$S,6,FALSE)</f>
        <v>Positive</v>
      </c>
      <c r="R30" s="12" t="s">
        <v>113</v>
      </c>
      <c r="S30" s="12" t="str">
        <f>VLOOKUP(R30,Library!$N:$S,2,FALSE)</f>
        <v>Top-Down</v>
      </c>
      <c r="T30" s="12" t="str">
        <f>VLOOKUP(R30,Library!$N:$S,3,FALSE)</f>
        <v>LATAM</v>
      </c>
      <c r="U30" s="12" t="str">
        <f>VLOOKUP(R30,Library!$N:$S,5,FALSE)</f>
        <v>LBU</v>
      </c>
      <c r="V30" s="12" t="str">
        <f>VLOOKUP(R30,Library!$N:$S,6,FALSE)</f>
        <v>Neutral</v>
      </c>
      <c r="W30" s="12" t="s">
        <v>83</v>
      </c>
      <c r="X30" s="12">
        <v>28</v>
      </c>
      <c r="Y30" s="12" t="s">
        <v>90</v>
      </c>
      <c r="Z30" s="12" t="s">
        <v>94</v>
      </c>
      <c r="AA30" s="12" t="s">
        <v>106</v>
      </c>
      <c r="AB30" s="12" t="s">
        <v>112</v>
      </c>
      <c r="AC30" s="12">
        <v>1</v>
      </c>
      <c r="AD30" s="14" t="s">
        <v>146</v>
      </c>
      <c r="AE30" s="15" t="s">
        <v>146</v>
      </c>
      <c r="AF30" s="16">
        <v>111.11111111111111</v>
      </c>
      <c r="AG30" s="14" t="s">
        <v>146</v>
      </c>
      <c r="AH30" s="14" t="s">
        <v>146</v>
      </c>
      <c r="AI30" s="14">
        <v>100</v>
      </c>
      <c r="AJ30" s="14" t="s">
        <v>146</v>
      </c>
      <c r="AK30" s="14" t="s">
        <v>146</v>
      </c>
      <c r="AL30" s="14">
        <v>0</v>
      </c>
      <c r="AM30" s="19" t="s">
        <v>146</v>
      </c>
      <c r="AN30" s="19" t="s">
        <v>146</v>
      </c>
      <c r="AO30" s="12">
        <v>3</v>
      </c>
      <c r="AP30" s="12" t="s">
        <v>21</v>
      </c>
      <c r="AQ30" s="12" t="s">
        <v>43</v>
      </c>
      <c r="AR30" s="12"/>
    </row>
    <row r="31" spans="1:44" s="6" customFormat="1" ht="14.4" hidden="1" x14ac:dyDescent="0.3">
      <c r="A31" s="11">
        <v>30</v>
      </c>
      <c r="B31" s="11" t="s">
        <v>17</v>
      </c>
      <c r="C31" s="11" t="s">
        <v>26</v>
      </c>
      <c r="D31" s="11">
        <v>1</v>
      </c>
      <c r="E31" s="11" t="s">
        <v>259</v>
      </c>
      <c r="F31" s="11" t="s">
        <v>9</v>
      </c>
      <c r="G31" s="11" t="s">
        <v>7</v>
      </c>
      <c r="H31" s="11" t="s">
        <v>44</v>
      </c>
      <c r="I31" s="12">
        <v>3</v>
      </c>
      <c r="J31" s="11" t="s">
        <v>82</v>
      </c>
      <c r="K31" s="11" t="s">
        <v>18</v>
      </c>
      <c r="L31" s="11" t="s">
        <v>97</v>
      </c>
      <c r="M31" s="12" t="s">
        <v>104</v>
      </c>
      <c r="N31" s="12" t="str">
        <f>IFERROR(VLOOKUP(M31,Library!N:O,2,FALSE)," ")</f>
        <v>Hierarquical</v>
      </c>
      <c r="O31" s="12" t="str">
        <f>VLOOKUP(M31,Library!$N:$S,3,FALSE)</f>
        <v>WEC</v>
      </c>
      <c r="P31" s="12" t="str">
        <f>VLOOKUP(M31,Library!$N:$S,5,FALSE)</f>
        <v>LBU</v>
      </c>
      <c r="Q31" s="12" t="str">
        <f>VLOOKUP(M31,Library!$N:$S,6,FALSE)</f>
        <v>Neutral</v>
      </c>
      <c r="R31" s="12" t="s">
        <v>85</v>
      </c>
      <c r="S31" s="12" t="str">
        <f>VLOOKUP(R31,Library!$N:$S,2,FALSE)</f>
        <v>Egalitarian</v>
      </c>
      <c r="T31" s="12" t="str">
        <f>VLOOKUP(R31,Library!$N:$S,3,FALSE)</f>
        <v>United States</v>
      </c>
      <c r="U31" s="12" t="str">
        <f>VLOOKUP(R31,Library!$N:$S,5,FALSE)</f>
        <v>United States</v>
      </c>
      <c r="V31" s="12" t="str">
        <f>VLOOKUP(R31,Library!$N:$S,6,FALSE)</f>
        <v>Positive</v>
      </c>
      <c r="W31" s="12" t="s">
        <v>82</v>
      </c>
      <c r="X31" s="12">
        <v>51</v>
      </c>
      <c r="Y31" s="12" t="s">
        <v>54</v>
      </c>
      <c r="Z31" s="12" t="s">
        <v>106</v>
      </c>
      <c r="AA31" s="12" t="s">
        <v>111</v>
      </c>
      <c r="AB31" s="12" t="s">
        <v>56</v>
      </c>
      <c r="AC31" s="12">
        <v>12</v>
      </c>
      <c r="AD31" s="14" t="s">
        <v>146</v>
      </c>
      <c r="AE31" s="15" t="s">
        <v>146</v>
      </c>
      <c r="AF31" s="16" t="s">
        <v>146</v>
      </c>
      <c r="AG31" s="14" t="s">
        <v>146</v>
      </c>
      <c r="AH31" s="14" t="s">
        <v>146</v>
      </c>
      <c r="AI31" s="14" t="s">
        <v>146</v>
      </c>
      <c r="AJ31" s="14" t="s">
        <v>146</v>
      </c>
      <c r="AK31" s="14" t="s">
        <v>146</v>
      </c>
      <c r="AL31" s="14" t="s">
        <v>146</v>
      </c>
      <c r="AM31" s="19" t="s">
        <v>146</v>
      </c>
      <c r="AN31" s="19" t="s">
        <v>146</v>
      </c>
      <c r="AO31" s="12">
        <v>3</v>
      </c>
      <c r="AP31" s="12" t="s">
        <v>21</v>
      </c>
      <c r="AQ31" s="12" t="s">
        <v>43</v>
      </c>
      <c r="AR31" s="12"/>
    </row>
    <row r="32" spans="1:44" s="6" customFormat="1" ht="14.4" hidden="1" x14ac:dyDescent="0.3">
      <c r="A32" s="11">
        <v>31</v>
      </c>
      <c r="B32" s="11" t="s">
        <v>10</v>
      </c>
      <c r="C32" s="11" t="s">
        <v>26</v>
      </c>
      <c r="D32" s="13">
        <v>1</v>
      </c>
      <c r="E32" s="11" t="s">
        <v>259</v>
      </c>
      <c r="F32" s="11" t="s">
        <v>9</v>
      </c>
      <c r="G32" s="11" t="s">
        <v>11</v>
      </c>
      <c r="H32" s="11" t="s">
        <v>46</v>
      </c>
      <c r="I32" s="12">
        <v>3</v>
      </c>
      <c r="J32" s="11" t="s">
        <v>82</v>
      </c>
      <c r="K32" s="11" t="s">
        <v>8</v>
      </c>
      <c r="L32" s="11" t="s">
        <v>78</v>
      </c>
      <c r="M32" s="12" t="s">
        <v>126</v>
      </c>
      <c r="N32" s="12" t="str">
        <f>IFERROR(VLOOKUP(M32,Library!N:O,2,FALSE)," ")</f>
        <v>Top-Down</v>
      </c>
      <c r="O32" s="12" t="str">
        <f>VLOOKUP(M32,Library!$N:$S,3,FALSE)</f>
        <v>LATAM</v>
      </c>
      <c r="P32" s="12" t="str">
        <f>VLOOKUP(M32,Library!$N:$S,5,FALSE)</f>
        <v>MBU</v>
      </c>
      <c r="Q32" s="12" t="str">
        <f>VLOOKUP(M32,Library!$N:$S,6,FALSE)</f>
        <v>Positive</v>
      </c>
      <c r="R32" s="12" t="s">
        <v>85</v>
      </c>
      <c r="S32" s="12" t="str">
        <f>VLOOKUP(R32,Library!$N:$S,2,FALSE)</f>
        <v>Egalitarian</v>
      </c>
      <c r="T32" s="12" t="str">
        <f>VLOOKUP(R32,Library!$N:$S,3,FALSE)</f>
        <v>United States</v>
      </c>
      <c r="U32" s="12" t="str">
        <f>VLOOKUP(R32,Library!$N:$S,5,FALSE)</f>
        <v>United States</v>
      </c>
      <c r="V32" s="12" t="str">
        <f>VLOOKUP(R32,Library!$N:$S,6,FALSE)</f>
        <v>Positive</v>
      </c>
      <c r="W32" s="12" t="s">
        <v>82</v>
      </c>
      <c r="X32" s="12">
        <v>55</v>
      </c>
      <c r="Y32" s="12" t="s">
        <v>54</v>
      </c>
      <c r="Z32" s="12" t="s">
        <v>53</v>
      </c>
      <c r="AA32" s="12" t="s">
        <v>106</v>
      </c>
      <c r="AB32" s="12" t="s">
        <v>99</v>
      </c>
      <c r="AC32" s="12">
        <v>14</v>
      </c>
      <c r="AD32" s="14" t="s">
        <v>146</v>
      </c>
      <c r="AE32" s="15" t="s">
        <v>146</v>
      </c>
      <c r="AF32" s="16" t="s">
        <v>146</v>
      </c>
      <c r="AG32" s="14" t="s">
        <v>146</v>
      </c>
      <c r="AH32" s="14" t="s">
        <v>146</v>
      </c>
      <c r="AI32" s="14" t="s">
        <v>146</v>
      </c>
      <c r="AJ32" s="14" t="s">
        <v>146</v>
      </c>
      <c r="AK32" s="14" t="s">
        <v>146</v>
      </c>
      <c r="AL32" s="14" t="s">
        <v>146</v>
      </c>
      <c r="AM32" s="19" t="s">
        <v>146</v>
      </c>
      <c r="AN32" s="19" t="s">
        <v>146</v>
      </c>
      <c r="AO32" s="12">
        <v>3</v>
      </c>
      <c r="AP32" s="12" t="s">
        <v>21</v>
      </c>
      <c r="AQ32" s="12" t="s">
        <v>43</v>
      </c>
      <c r="AR32" s="12"/>
    </row>
    <row r="33" spans="1:44" s="6" customFormat="1" ht="14.4" hidden="1" x14ac:dyDescent="0.3">
      <c r="A33" s="11">
        <v>32</v>
      </c>
      <c r="B33" s="11" t="s">
        <v>13</v>
      </c>
      <c r="C33" s="11" t="s">
        <v>26</v>
      </c>
      <c r="D33" s="11">
        <v>1</v>
      </c>
      <c r="E33" s="11" t="s">
        <v>259</v>
      </c>
      <c r="F33" s="11" t="s">
        <v>9</v>
      </c>
      <c r="G33" s="11" t="s">
        <v>7</v>
      </c>
      <c r="H33" s="11" t="s">
        <v>44</v>
      </c>
      <c r="I33" s="12">
        <v>4</v>
      </c>
      <c r="J33" s="11" t="s">
        <v>83</v>
      </c>
      <c r="K33" s="11" t="s">
        <v>8</v>
      </c>
      <c r="L33" s="11" t="s">
        <v>78</v>
      </c>
      <c r="M33" s="12" t="s">
        <v>84</v>
      </c>
      <c r="N33" s="12" t="str">
        <f>IFERROR(VLOOKUP(M33,Library!N:O,2,FALSE)," ")</f>
        <v>Hierarquical</v>
      </c>
      <c r="O33" s="12" t="str">
        <f>VLOOKUP(M33,Library!$N:$S,3,FALSE)</f>
        <v>WEC</v>
      </c>
      <c r="P33" s="12" t="str">
        <f>VLOOKUP(M33,Library!$N:$S,5,FALSE)</f>
        <v>LBU</v>
      </c>
      <c r="Q33" s="12" t="str">
        <f>VLOOKUP(M33,Library!$N:$S,6,FALSE)</f>
        <v>Neutral</v>
      </c>
      <c r="R33" s="12" t="s">
        <v>245</v>
      </c>
      <c r="S33" s="12" t="str">
        <f>VLOOKUP(R33,Library!$N:$S,2,FALSE)</f>
        <v>Top-Down</v>
      </c>
      <c r="T33" s="12" t="str">
        <f>VLOOKUP(R33,Library!$N:$S,3,FALSE)</f>
        <v>WEC</v>
      </c>
      <c r="U33" s="12" t="str">
        <f>VLOOKUP(R33,Library!$N:$S,5,FALSE)</f>
        <v>LBU</v>
      </c>
      <c r="V33" s="12" t="str">
        <f>VLOOKUP(R33,Library!$N:$S,6,FALSE)</f>
        <v>Positive</v>
      </c>
      <c r="W33" s="12" t="s">
        <v>82</v>
      </c>
      <c r="X33" s="12">
        <v>49</v>
      </c>
      <c r="Y33" s="12" t="s">
        <v>90</v>
      </c>
      <c r="Z33" s="12" t="s">
        <v>53</v>
      </c>
      <c r="AA33" s="12" t="s">
        <v>106</v>
      </c>
      <c r="AB33" s="12" t="s">
        <v>56</v>
      </c>
      <c r="AC33" s="12">
        <v>6</v>
      </c>
      <c r="AD33" s="14" t="s">
        <v>146</v>
      </c>
      <c r="AE33" s="15" t="s">
        <v>146</v>
      </c>
      <c r="AF33" s="16">
        <v>76.923076923076934</v>
      </c>
      <c r="AG33" s="14" t="s">
        <v>146</v>
      </c>
      <c r="AH33" s="14" t="s">
        <v>146</v>
      </c>
      <c r="AI33" s="14">
        <v>95</v>
      </c>
      <c r="AJ33" s="14" t="s">
        <v>146</v>
      </c>
      <c r="AK33" s="14" t="s">
        <v>146</v>
      </c>
      <c r="AL33" s="14">
        <v>95</v>
      </c>
      <c r="AM33" s="19" t="s">
        <v>146</v>
      </c>
      <c r="AN33" s="19" t="s">
        <v>146</v>
      </c>
      <c r="AO33" s="12">
        <v>4</v>
      </c>
      <c r="AP33" s="12" t="s">
        <v>16</v>
      </c>
      <c r="AQ33" s="12" t="s">
        <v>45</v>
      </c>
      <c r="AR33" s="12"/>
    </row>
    <row r="34" spans="1:44" s="6" customFormat="1" ht="14.4" hidden="1" x14ac:dyDescent="0.3">
      <c r="A34" s="11">
        <v>33</v>
      </c>
      <c r="B34" s="11" t="s">
        <v>15</v>
      </c>
      <c r="C34" s="11" t="s">
        <v>26</v>
      </c>
      <c r="D34" s="13">
        <v>1</v>
      </c>
      <c r="E34" s="11" t="s">
        <v>259</v>
      </c>
      <c r="F34" s="11" t="s">
        <v>9</v>
      </c>
      <c r="G34" s="11" t="s">
        <v>24</v>
      </c>
      <c r="H34" s="11" t="s">
        <v>47</v>
      </c>
      <c r="I34" s="12">
        <v>2</v>
      </c>
      <c r="J34" s="11" t="s">
        <v>82</v>
      </c>
      <c r="K34" s="11" t="s">
        <v>18</v>
      </c>
      <c r="L34" s="11" t="s">
        <v>97</v>
      </c>
      <c r="M34" s="12" t="s">
        <v>127</v>
      </c>
      <c r="N34" s="12" t="str">
        <f>IFERROR(VLOOKUP(M34,Library!N:O,2,FALSE)," ")</f>
        <v>Egalitarian</v>
      </c>
      <c r="O34" s="12" t="str">
        <f>VLOOKUP(M34,Library!$N:$S,3,FALSE)</f>
        <v>WEC</v>
      </c>
      <c r="P34" s="12" t="str">
        <f>VLOOKUP(M34,Library!$N:$S,5,FALSE)</f>
        <v>SBU</v>
      </c>
      <c r="Q34" s="12" t="str">
        <f>VLOOKUP(M34,Library!$N:$S,6,FALSE)</f>
        <v>Positive</v>
      </c>
      <c r="R34" s="12" t="s">
        <v>104</v>
      </c>
      <c r="S34" s="12" t="str">
        <f>VLOOKUP(R34,Library!$N:$S,2,FALSE)</f>
        <v>Hierarquical</v>
      </c>
      <c r="T34" s="12" t="str">
        <f>VLOOKUP(R34,Library!$N:$S,3,FALSE)</f>
        <v>WEC</v>
      </c>
      <c r="U34" s="12" t="str">
        <f>VLOOKUP(R34,Library!$N:$S,5,FALSE)</f>
        <v>LBU</v>
      </c>
      <c r="V34" s="12" t="str">
        <f>VLOOKUP(R34,Library!$N:$S,6,FALSE)</f>
        <v>Neutral</v>
      </c>
      <c r="W34" s="12" t="s">
        <v>83</v>
      </c>
      <c r="X34" s="12">
        <v>48</v>
      </c>
      <c r="Y34" s="12" t="s">
        <v>54</v>
      </c>
      <c r="Z34" s="12" t="s">
        <v>53</v>
      </c>
      <c r="AA34" s="12" t="s">
        <v>106</v>
      </c>
      <c r="AB34" s="12" t="s">
        <v>56</v>
      </c>
      <c r="AC34" s="12">
        <v>10</v>
      </c>
      <c r="AD34" s="14" t="s">
        <v>146</v>
      </c>
      <c r="AE34" s="15" t="s">
        <v>146</v>
      </c>
      <c r="AF34" s="16" t="s">
        <v>146</v>
      </c>
      <c r="AG34" s="14" t="s">
        <v>146</v>
      </c>
      <c r="AH34" s="14" t="s">
        <v>146</v>
      </c>
      <c r="AI34" s="14" t="s">
        <v>146</v>
      </c>
      <c r="AJ34" s="14" t="s">
        <v>146</v>
      </c>
      <c r="AK34" s="14" t="s">
        <v>146</v>
      </c>
      <c r="AL34" s="14" t="s">
        <v>146</v>
      </c>
      <c r="AM34" s="19" t="s">
        <v>146</v>
      </c>
      <c r="AN34" s="19" t="s">
        <v>146</v>
      </c>
      <c r="AO34" s="12">
        <v>4</v>
      </c>
      <c r="AP34" s="12" t="s">
        <v>21</v>
      </c>
      <c r="AQ34" s="12" t="s">
        <v>43</v>
      </c>
      <c r="AR34" s="12"/>
    </row>
    <row r="35" spans="1:44" s="6" customFormat="1" ht="14.4" hidden="1" x14ac:dyDescent="0.3">
      <c r="A35" s="11">
        <v>34</v>
      </c>
      <c r="B35" s="11" t="s">
        <v>13</v>
      </c>
      <c r="C35" s="11" t="s">
        <v>26</v>
      </c>
      <c r="D35" s="11">
        <v>1</v>
      </c>
      <c r="E35" s="11" t="s">
        <v>259</v>
      </c>
      <c r="F35" s="11" t="s">
        <v>9</v>
      </c>
      <c r="G35" s="11" t="s">
        <v>89</v>
      </c>
      <c r="H35" s="11" t="s">
        <v>89</v>
      </c>
      <c r="I35" s="12">
        <v>5</v>
      </c>
      <c r="J35" s="11" t="s">
        <v>82</v>
      </c>
      <c r="K35" s="11" t="s">
        <v>25</v>
      </c>
      <c r="L35" s="11" t="s">
        <v>98</v>
      </c>
      <c r="M35" s="12" t="s">
        <v>104</v>
      </c>
      <c r="N35" s="12" t="str">
        <f>IFERROR(VLOOKUP(M35,Library!N:O,2,FALSE)," ")</f>
        <v>Hierarquical</v>
      </c>
      <c r="O35" s="12" t="str">
        <f>VLOOKUP(M35,Library!$N:$S,3,FALSE)</f>
        <v>WEC</v>
      </c>
      <c r="P35" s="12" t="str">
        <f>VLOOKUP(M35,Library!$N:$S,5,FALSE)</f>
        <v>LBU</v>
      </c>
      <c r="Q35" s="12" t="str">
        <f>VLOOKUP(M35,Library!$N:$S,6,FALSE)</f>
        <v>Neutral</v>
      </c>
      <c r="R35" s="12" t="s">
        <v>84</v>
      </c>
      <c r="S35" s="12" t="str">
        <f>VLOOKUP(R35,Library!$N:$S,2,FALSE)</f>
        <v>Hierarquical</v>
      </c>
      <c r="T35" s="12" t="str">
        <f>VLOOKUP(R35,Library!$N:$S,3,FALSE)</f>
        <v>WEC</v>
      </c>
      <c r="U35" s="12" t="str">
        <f>VLOOKUP(R35,Library!$N:$S,5,FALSE)</f>
        <v>LBU</v>
      </c>
      <c r="V35" s="12" t="str">
        <f>VLOOKUP(R35,Library!$N:$S,6,FALSE)</f>
        <v>Neutral</v>
      </c>
      <c r="W35" s="12" t="s">
        <v>83</v>
      </c>
      <c r="X35" s="12">
        <v>35</v>
      </c>
      <c r="Y35" s="12" t="s">
        <v>90</v>
      </c>
      <c r="Z35" s="12" t="s">
        <v>94</v>
      </c>
      <c r="AA35" s="12" t="s">
        <v>106</v>
      </c>
      <c r="AB35" s="12" t="s">
        <v>128</v>
      </c>
      <c r="AC35" s="12">
        <v>5</v>
      </c>
      <c r="AD35" s="14" t="s">
        <v>146</v>
      </c>
      <c r="AE35" s="15" t="s">
        <v>146</v>
      </c>
      <c r="AF35" s="16" t="s">
        <v>146</v>
      </c>
      <c r="AG35" s="14" t="s">
        <v>146</v>
      </c>
      <c r="AH35" s="14" t="s">
        <v>146</v>
      </c>
      <c r="AI35" s="14" t="s">
        <v>146</v>
      </c>
      <c r="AJ35" s="14" t="s">
        <v>146</v>
      </c>
      <c r="AK35" s="14" t="s">
        <v>146</v>
      </c>
      <c r="AL35" s="14" t="s">
        <v>146</v>
      </c>
      <c r="AM35" s="19" t="s">
        <v>146</v>
      </c>
      <c r="AN35" s="19" t="s">
        <v>146</v>
      </c>
      <c r="AO35" s="12">
        <v>3</v>
      </c>
      <c r="AP35" s="12" t="s">
        <v>16</v>
      </c>
      <c r="AQ35" s="12" t="s">
        <v>45</v>
      </c>
      <c r="AR35" s="12"/>
    </row>
    <row r="36" spans="1:44" s="6" customFormat="1" ht="14.4" hidden="1" x14ac:dyDescent="0.3">
      <c r="A36" s="11">
        <v>35</v>
      </c>
      <c r="B36" s="11" t="s">
        <v>17</v>
      </c>
      <c r="C36" s="11" t="s">
        <v>26</v>
      </c>
      <c r="D36" s="13">
        <v>1</v>
      </c>
      <c r="E36" s="11" t="s">
        <v>259</v>
      </c>
      <c r="F36" s="11" t="s">
        <v>9</v>
      </c>
      <c r="G36" s="11" t="s">
        <v>24</v>
      </c>
      <c r="H36" s="11" t="s">
        <v>47</v>
      </c>
      <c r="I36" s="12">
        <v>2</v>
      </c>
      <c r="J36" s="11" t="s">
        <v>82</v>
      </c>
      <c r="K36" s="11" t="s">
        <v>18</v>
      </c>
      <c r="L36" s="11" t="s">
        <v>97</v>
      </c>
      <c r="M36" s="12" t="s">
        <v>93</v>
      </c>
      <c r="N36" s="12" t="str">
        <f>IFERROR(VLOOKUP(M36,Library!N:O,2,FALSE)," ")</f>
        <v>Egalitarian</v>
      </c>
      <c r="O36" s="12" t="str">
        <f>VLOOKUP(M36,Library!$N:$S,3,FALSE)</f>
        <v>JAPAC</v>
      </c>
      <c r="P36" s="12" t="str">
        <f>VLOOKUP(M36,Library!$N:$S,5,FALSE)</f>
        <v>LBU</v>
      </c>
      <c r="Q36" s="12" t="str">
        <f>VLOOKUP(M36,Library!$N:$S,6,FALSE)</f>
        <v>Neutral</v>
      </c>
      <c r="R36" s="12" t="s">
        <v>92</v>
      </c>
      <c r="S36" s="12" t="str">
        <f>VLOOKUP(R36,Library!$N:$S,2,FALSE)</f>
        <v>Hierarquical</v>
      </c>
      <c r="T36" s="12" t="str">
        <f>VLOOKUP(R36,Library!$N:$S,3,FALSE)</f>
        <v>JAPAC</v>
      </c>
      <c r="U36" s="12" t="str">
        <f>VLOOKUP(R36,Library!$N:$S,5,FALSE)</f>
        <v>SBU</v>
      </c>
      <c r="V36" s="12" t="str">
        <f>VLOOKUP(R36,Library!$N:$S,6,FALSE)</f>
        <v>Positive</v>
      </c>
      <c r="W36" s="12" t="s">
        <v>83</v>
      </c>
      <c r="X36" s="12">
        <v>63</v>
      </c>
      <c r="Y36" s="12" t="s">
        <v>54</v>
      </c>
      <c r="Z36" s="12" t="s">
        <v>53</v>
      </c>
      <c r="AA36" s="12" t="s">
        <v>106</v>
      </c>
      <c r="AB36" s="12" t="s">
        <v>86</v>
      </c>
      <c r="AC36" s="12">
        <v>5</v>
      </c>
      <c r="AD36" s="14" t="s">
        <v>146</v>
      </c>
      <c r="AE36" s="15" t="s">
        <v>146</v>
      </c>
      <c r="AF36" s="16">
        <v>0</v>
      </c>
      <c r="AG36" s="14" t="s">
        <v>146</v>
      </c>
      <c r="AH36" s="14" t="s">
        <v>146</v>
      </c>
      <c r="AI36" s="14">
        <v>0</v>
      </c>
      <c r="AJ36" s="14" t="s">
        <v>146</v>
      </c>
      <c r="AK36" s="14" t="s">
        <v>146</v>
      </c>
      <c r="AL36" s="14">
        <v>0</v>
      </c>
      <c r="AM36" s="19" t="s">
        <v>146</v>
      </c>
      <c r="AN36" s="19" t="s">
        <v>146</v>
      </c>
      <c r="AO36" s="12">
        <v>4</v>
      </c>
      <c r="AP36" s="12" t="s">
        <v>16</v>
      </c>
      <c r="AQ36" s="12" t="s">
        <v>45</v>
      </c>
      <c r="AR36" s="12"/>
    </row>
    <row r="37" spans="1:44" s="6" customFormat="1" ht="14.4" hidden="1" x14ac:dyDescent="0.3">
      <c r="A37" s="11">
        <v>36</v>
      </c>
      <c r="B37" s="11" t="s">
        <v>10</v>
      </c>
      <c r="C37" s="11" t="s">
        <v>26</v>
      </c>
      <c r="D37" s="11">
        <v>1</v>
      </c>
      <c r="E37" s="11" t="s">
        <v>259</v>
      </c>
      <c r="F37" s="11" t="s">
        <v>9</v>
      </c>
      <c r="G37" s="11" t="s">
        <v>7</v>
      </c>
      <c r="H37" s="11" t="s">
        <v>44</v>
      </c>
      <c r="I37" s="12">
        <v>3</v>
      </c>
      <c r="J37" s="11" t="s">
        <v>83</v>
      </c>
      <c r="K37" s="11" t="s">
        <v>8</v>
      </c>
      <c r="L37" s="11" t="s">
        <v>78</v>
      </c>
      <c r="M37" s="12" t="s">
        <v>126</v>
      </c>
      <c r="N37" s="12" t="str">
        <f>IFERROR(VLOOKUP(M37,Library!N:O,2,FALSE)," ")</f>
        <v>Top-Down</v>
      </c>
      <c r="O37" s="12" t="str">
        <f>VLOOKUP(M37,Library!$N:$S,3,FALSE)</f>
        <v>LATAM</v>
      </c>
      <c r="P37" s="12" t="str">
        <f>VLOOKUP(M37,Library!$N:$S,5,FALSE)</f>
        <v>MBU</v>
      </c>
      <c r="Q37" s="12" t="str">
        <f>VLOOKUP(M37,Library!$N:$S,6,FALSE)</f>
        <v>Positive</v>
      </c>
      <c r="R37" s="12" t="s">
        <v>105</v>
      </c>
      <c r="S37" s="12" t="str">
        <f>VLOOKUP(R37,Library!$N:$S,2,FALSE)</f>
        <v>Consensual</v>
      </c>
      <c r="T37" s="12" t="str">
        <f>VLOOKUP(R37,Library!$N:$S,3,FALSE)</f>
        <v>WEC</v>
      </c>
      <c r="U37" s="12" t="str">
        <f>VLOOKUP(R37,Library!$N:$S,5,FALSE)</f>
        <v>LBU</v>
      </c>
      <c r="V37" s="12" t="str">
        <f>VLOOKUP(R37,Library!$N:$S,6,FALSE)</f>
        <v>Neutral</v>
      </c>
      <c r="W37" s="12" t="s">
        <v>83</v>
      </c>
      <c r="X37" s="12">
        <v>47</v>
      </c>
      <c r="Y37" s="12" t="s">
        <v>54</v>
      </c>
      <c r="Z37" s="12" t="s">
        <v>53</v>
      </c>
      <c r="AA37" s="12" t="s">
        <v>106</v>
      </c>
      <c r="AB37" s="12" t="s">
        <v>114</v>
      </c>
      <c r="AC37" s="12">
        <v>6</v>
      </c>
      <c r="AD37" s="14" t="s">
        <v>146</v>
      </c>
      <c r="AE37" s="15">
        <v>0</v>
      </c>
      <c r="AF37" s="16">
        <v>100</v>
      </c>
      <c r="AG37" s="14" t="s">
        <v>146</v>
      </c>
      <c r="AH37" s="14">
        <v>100</v>
      </c>
      <c r="AI37" s="14">
        <v>100</v>
      </c>
      <c r="AJ37" s="14" t="s">
        <v>146</v>
      </c>
      <c r="AK37" s="14">
        <v>0</v>
      </c>
      <c r="AL37" s="14">
        <v>100</v>
      </c>
      <c r="AM37" s="19" t="s">
        <v>146</v>
      </c>
      <c r="AN37" s="19">
        <v>148</v>
      </c>
      <c r="AO37" s="12">
        <v>3</v>
      </c>
      <c r="AP37" s="12" t="s">
        <v>16</v>
      </c>
      <c r="AQ37" s="12" t="s">
        <v>45</v>
      </c>
      <c r="AR37" s="12"/>
    </row>
    <row r="38" spans="1:44" s="6" customFormat="1" ht="14.4" hidden="1" x14ac:dyDescent="0.3">
      <c r="A38" s="11">
        <v>37</v>
      </c>
      <c r="B38" s="11" t="s">
        <v>10</v>
      </c>
      <c r="C38" s="11" t="s">
        <v>26</v>
      </c>
      <c r="D38" s="13">
        <v>1</v>
      </c>
      <c r="E38" s="11" t="s">
        <v>259</v>
      </c>
      <c r="F38" s="11" t="s">
        <v>9</v>
      </c>
      <c r="G38" s="11" t="s">
        <v>7</v>
      </c>
      <c r="H38" s="11" t="s">
        <v>44</v>
      </c>
      <c r="I38" s="12">
        <v>3</v>
      </c>
      <c r="J38" s="11" t="s">
        <v>83</v>
      </c>
      <c r="K38" s="11" t="s">
        <v>25</v>
      </c>
      <c r="L38" s="11" t="s">
        <v>98</v>
      </c>
      <c r="M38" s="12" t="s">
        <v>48</v>
      </c>
      <c r="N38" s="12" t="str">
        <f>IFERROR(VLOOKUP(M38,Library!N:O,2,FALSE)," ")</f>
        <v>Hierarquical</v>
      </c>
      <c r="O38" s="12" t="str">
        <f>VLOOKUP(M38,Library!$N:$S,3,FALSE)</f>
        <v>EEMEA</v>
      </c>
      <c r="P38" s="12" t="str">
        <f>VLOOKUP(M38,Library!$N:$S,5,FALSE)</f>
        <v>LBU</v>
      </c>
      <c r="Q38" s="12" t="str">
        <f>VLOOKUP(M38,Library!$N:$S,6,FALSE)</f>
        <v>Positive</v>
      </c>
      <c r="R38" s="12" t="s">
        <v>85</v>
      </c>
      <c r="S38" s="12" t="str">
        <f>VLOOKUP(R38,Library!$N:$S,2,FALSE)</f>
        <v>Egalitarian</v>
      </c>
      <c r="T38" s="12" t="str">
        <f>VLOOKUP(R38,Library!$N:$S,3,FALSE)</f>
        <v>United States</v>
      </c>
      <c r="U38" s="12" t="str">
        <f>VLOOKUP(R38,Library!$N:$S,5,FALSE)</f>
        <v>United States</v>
      </c>
      <c r="V38" s="12" t="str">
        <f>VLOOKUP(R38,Library!$N:$S,6,FALSE)</f>
        <v>Positive</v>
      </c>
      <c r="W38" s="12" t="s">
        <v>83</v>
      </c>
      <c r="X38" s="12">
        <v>38</v>
      </c>
      <c r="Y38" s="12" t="s">
        <v>54</v>
      </c>
      <c r="Z38" s="12" t="s">
        <v>94</v>
      </c>
      <c r="AA38" s="12" t="s">
        <v>106</v>
      </c>
      <c r="AB38" s="12" t="s">
        <v>86</v>
      </c>
      <c r="AC38" s="12">
        <v>5</v>
      </c>
      <c r="AD38" s="14" t="s">
        <v>146</v>
      </c>
      <c r="AE38" s="15" t="s">
        <v>146</v>
      </c>
      <c r="AF38" s="16">
        <v>59.374999999999986</v>
      </c>
      <c r="AG38" s="14" t="s">
        <v>146</v>
      </c>
      <c r="AH38" s="14" t="s">
        <v>146</v>
      </c>
      <c r="AI38" s="14">
        <v>90</v>
      </c>
      <c r="AJ38" s="14" t="s">
        <v>146</v>
      </c>
      <c r="AK38" s="14" t="s">
        <v>146</v>
      </c>
      <c r="AL38" s="14">
        <v>0</v>
      </c>
      <c r="AM38" s="19" t="s">
        <v>146</v>
      </c>
      <c r="AN38" s="19" t="s">
        <v>146</v>
      </c>
      <c r="AO38" s="12">
        <v>3</v>
      </c>
      <c r="AP38" s="12" t="s">
        <v>7</v>
      </c>
      <c r="AQ38" s="12" t="s">
        <v>44</v>
      </c>
      <c r="AR38" s="12"/>
    </row>
    <row r="39" spans="1:44" s="6" customFormat="1" ht="14.4" hidden="1" x14ac:dyDescent="0.3">
      <c r="A39" s="11">
        <v>38</v>
      </c>
      <c r="B39" s="11" t="s">
        <v>10</v>
      </c>
      <c r="C39" s="11" t="s">
        <v>26</v>
      </c>
      <c r="D39" s="11">
        <v>1</v>
      </c>
      <c r="E39" s="11" t="s">
        <v>259</v>
      </c>
      <c r="F39" s="11" t="s">
        <v>9</v>
      </c>
      <c r="G39" s="11" t="s">
        <v>11</v>
      </c>
      <c r="H39" s="11" t="s">
        <v>46</v>
      </c>
      <c r="I39" s="12">
        <v>3</v>
      </c>
      <c r="J39" s="11" t="s">
        <v>82</v>
      </c>
      <c r="K39" s="11" t="s">
        <v>25</v>
      </c>
      <c r="L39" s="11" t="s">
        <v>98</v>
      </c>
      <c r="M39" s="12" t="s">
        <v>129</v>
      </c>
      <c r="N39" s="12" t="str">
        <f>IFERROR(VLOOKUP(M39,Library!N:O,2,FALSE)," ")</f>
        <v>Consensual</v>
      </c>
      <c r="O39" s="12" t="str">
        <f>VLOOKUP(M39,Library!$N:$S,3,FALSE)</f>
        <v>EEMEA</v>
      </c>
      <c r="P39" s="12" t="str">
        <f>VLOOKUP(M39,Library!$N:$S,5,FALSE)</f>
        <v>SBU</v>
      </c>
      <c r="Q39" s="12" t="str">
        <f>VLOOKUP(M39,Library!$N:$S,6,FALSE)</f>
        <v>Neutral</v>
      </c>
      <c r="R39" s="12" t="s">
        <v>85</v>
      </c>
      <c r="S39" s="12" t="str">
        <f>VLOOKUP(R39,Library!$N:$S,2,FALSE)</f>
        <v>Egalitarian</v>
      </c>
      <c r="T39" s="12" t="str">
        <f>VLOOKUP(R39,Library!$N:$S,3,FALSE)</f>
        <v>United States</v>
      </c>
      <c r="U39" s="12" t="str">
        <f>VLOOKUP(R39,Library!$N:$S,5,FALSE)</f>
        <v>United States</v>
      </c>
      <c r="V39" s="12" t="str">
        <f>VLOOKUP(R39,Library!$N:$S,6,FALSE)</f>
        <v>Positive</v>
      </c>
      <c r="W39" s="12" t="s">
        <v>83</v>
      </c>
      <c r="X39" s="12">
        <v>43</v>
      </c>
      <c r="Y39" s="12" t="s">
        <v>54</v>
      </c>
      <c r="Z39" s="12" t="s">
        <v>53</v>
      </c>
      <c r="AA39" s="12" t="s">
        <v>106</v>
      </c>
      <c r="AB39" s="12" t="s">
        <v>86</v>
      </c>
      <c r="AC39" s="12">
        <v>4</v>
      </c>
      <c r="AD39" s="14">
        <v>0</v>
      </c>
      <c r="AE39" s="15">
        <v>103.44827586206895</v>
      </c>
      <c r="AF39" s="16">
        <v>75.999999999999986</v>
      </c>
      <c r="AG39" s="14">
        <v>0</v>
      </c>
      <c r="AH39" s="14">
        <v>100</v>
      </c>
      <c r="AI39" s="14">
        <v>100</v>
      </c>
      <c r="AJ39" s="14">
        <v>0</v>
      </c>
      <c r="AK39" s="14">
        <v>0</v>
      </c>
      <c r="AL39" s="14">
        <v>0</v>
      </c>
      <c r="AM39" s="19">
        <v>81.98</v>
      </c>
      <c r="AN39" s="19">
        <v>77.47</v>
      </c>
      <c r="AO39" s="12">
        <v>4</v>
      </c>
      <c r="AP39" s="12" t="s">
        <v>16</v>
      </c>
      <c r="AQ39" s="12" t="s">
        <v>45</v>
      </c>
      <c r="AR39" s="12"/>
    </row>
    <row r="40" spans="1:44" s="6" customFormat="1" ht="14.4" hidden="1" x14ac:dyDescent="0.3">
      <c r="A40" s="11">
        <v>39</v>
      </c>
      <c r="B40" s="11" t="s">
        <v>10</v>
      </c>
      <c r="C40" s="11" t="s">
        <v>26</v>
      </c>
      <c r="D40" s="13">
        <v>1</v>
      </c>
      <c r="E40" s="11" t="s">
        <v>259</v>
      </c>
      <c r="F40" s="11" t="s">
        <v>9</v>
      </c>
      <c r="G40" s="11" t="s">
        <v>24</v>
      </c>
      <c r="H40" s="11" t="s">
        <v>47</v>
      </c>
      <c r="I40" s="11" t="s">
        <v>89</v>
      </c>
      <c r="J40" s="11" t="s">
        <v>89</v>
      </c>
      <c r="K40" s="11" t="s">
        <v>8</v>
      </c>
      <c r="L40" s="11" t="s">
        <v>78</v>
      </c>
      <c r="M40" s="12" t="s">
        <v>130</v>
      </c>
      <c r="N40" s="12" t="str">
        <f>IFERROR(VLOOKUP(M40,Library!N:O,2,FALSE)," ")</f>
        <v>Hierarquical</v>
      </c>
      <c r="O40" s="12" t="str">
        <f>VLOOKUP(M40,Library!$N:$S,3,FALSE)</f>
        <v>JAPAC</v>
      </c>
      <c r="P40" s="12" t="str">
        <f>VLOOKUP(M40,Library!$N:$S,5,FALSE)</f>
        <v>LBU</v>
      </c>
      <c r="Q40" s="12" t="str">
        <f>VLOOKUP(M40,Library!$N:$S,6,FALSE)</f>
        <v>Positive</v>
      </c>
      <c r="R40" s="12" t="s">
        <v>92</v>
      </c>
      <c r="S40" s="12" t="str">
        <f>VLOOKUP(R40,Library!$N:$S,2,FALSE)</f>
        <v>Hierarquical</v>
      </c>
      <c r="T40" s="12" t="str">
        <f>VLOOKUP(R40,Library!$N:$S,3,FALSE)</f>
        <v>JAPAC</v>
      </c>
      <c r="U40" s="12" t="str">
        <f>VLOOKUP(R40,Library!$N:$S,5,FALSE)</f>
        <v>SBU</v>
      </c>
      <c r="V40" s="12" t="str">
        <f>VLOOKUP(R40,Library!$N:$S,6,FALSE)</f>
        <v>Positive</v>
      </c>
      <c r="W40" s="12" t="s">
        <v>82</v>
      </c>
      <c r="X40" s="12">
        <v>46</v>
      </c>
      <c r="Y40" s="12" t="s">
        <v>54</v>
      </c>
      <c r="Z40" s="12" t="s">
        <v>94</v>
      </c>
      <c r="AA40" s="12" t="s">
        <v>106</v>
      </c>
      <c r="AB40" s="12" t="s">
        <v>128</v>
      </c>
      <c r="AC40" s="12">
        <v>2</v>
      </c>
      <c r="AD40" s="14" t="s">
        <v>146</v>
      </c>
      <c r="AE40" s="15" t="s">
        <v>146</v>
      </c>
      <c r="AF40" s="16">
        <v>0</v>
      </c>
      <c r="AG40" s="14" t="s">
        <v>146</v>
      </c>
      <c r="AH40" s="14" t="s">
        <v>146</v>
      </c>
      <c r="AI40" s="14">
        <v>50</v>
      </c>
      <c r="AJ40" s="14" t="s">
        <v>146</v>
      </c>
      <c r="AK40" s="14" t="s">
        <v>146</v>
      </c>
      <c r="AL40" s="14">
        <v>50</v>
      </c>
      <c r="AM40" s="19" t="s">
        <v>146</v>
      </c>
      <c r="AN40" s="19" t="s">
        <v>146</v>
      </c>
      <c r="AO40" s="12">
        <v>2</v>
      </c>
      <c r="AP40" s="12" t="s">
        <v>24</v>
      </c>
      <c r="AQ40" s="12" t="s">
        <v>47</v>
      </c>
      <c r="AR40" s="12"/>
    </row>
    <row r="41" spans="1:44" s="6" customFormat="1" ht="14.4" x14ac:dyDescent="0.3">
      <c r="A41" s="11">
        <v>40</v>
      </c>
      <c r="B41" s="11" t="s">
        <v>20</v>
      </c>
      <c r="C41" s="11" t="s">
        <v>26</v>
      </c>
      <c r="D41" s="11">
        <v>0</v>
      </c>
      <c r="E41" s="11" t="s">
        <v>260</v>
      </c>
      <c r="F41" s="11" t="s">
        <v>6</v>
      </c>
      <c r="G41" s="11" t="s">
        <v>89</v>
      </c>
      <c r="H41" s="11" t="s">
        <v>89</v>
      </c>
      <c r="I41" s="11">
        <v>3</v>
      </c>
      <c r="J41" s="11" t="s">
        <v>82</v>
      </c>
      <c r="K41" s="11" t="s">
        <v>8</v>
      </c>
      <c r="L41" s="11" t="s">
        <v>78</v>
      </c>
      <c r="M41" s="12" t="s">
        <v>91</v>
      </c>
      <c r="N41" s="12" t="str">
        <f>IFERROR(VLOOKUP(M41,Library!N:O,2,FALSE)," ")</f>
        <v>Egalitarian</v>
      </c>
      <c r="O41" s="12" t="str">
        <f>VLOOKUP(M41,Library!$N:$S,3,FALSE)</f>
        <v>JAPAC</v>
      </c>
      <c r="P41" s="12" t="str">
        <f>VLOOKUP(M41,Library!$N:$S,5,FALSE)</f>
        <v>SBU</v>
      </c>
      <c r="Q41" s="12" t="str">
        <f>VLOOKUP(M41,Library!$N:$S,6,FALSE)</f>
        <v>Neutral</v>
      </c>
      <c r="R41" s="12" t="s">
        <v>117</v>
      </c>
      <c r="S41" s="12" t="str">
        <f>VLOOKUP(R41,Library!$N:$S,2,FALSE)</f>
        <v>Top-Down</v>
      </c>
      <c r="T41" s="12" t="str">
        <f>VLOOKUP(R41,Library!$N:$S,3,FALSE)</f>
        <v>WEC</v>
      </c>
      <c r="U41" s="12" t="str">
        <f>VLOOKUP(R41,Library!$N:$S,5,FALSE)</f>
        <v>LBU</v>
      </c>
      <c r="V41" s="12" t="str">
        <f>VLOOKUP(R41,Library!$N:$S,6,FALSE)</f>
        <v>Negative</v>
      </c>
      <c r="W41" s="12" t="s">
        <v>82</v>
      </c>
      <c r="X41" s="12">
        <v>58</v>
      </c>
      <c r="Y41" s="12" t="s">
        <v>54</v>
      </c>
      <c r="Z41" s="12" t="s">
        <v>94</v>
      </c>
      <c r="AA41" s="12" t="s">
        <v>106</v>
      </c>
      <c r="AB41" s="12" t="s">
        <v>56</v>
      </c>
      <c r="AC41" s="12">
        <v>28</v>
      </c>
      <c r="AD41" s="14" t="s">
        <v>146</v>
      </c>
      <c r="AE41" s="15" t="s">
        <v>146</v>
      </c>
      <c r="AF41" s="16" t="s">
        <v>146</v>
      </c>
      <c r="AG41" s="14" t="s">
        <v>146</v>
      </c>
      <c r="AH41" s="14" t="s">
        <v>146</v>
      </c>
      <c r="AI41" s="14" t="s">
        <v>146</v>
      </c>
      <c r="AJ41" s="14" t="s">
        <v>146</v>
      </c>
      <c r="AK41" s="14" t="s">
        <v>146</v>
      </c>
      <c r="AL41" s="14" t="s">
        <v>146</v>
      </c>
      <c r="AM41" s="19" t="s">
        <v>146</v>
      </c>
      <c r="AN41" s="19" t="s">
        <v>146</v>
      </c>
      <c r="AO41" s="12">
        <v>3</v>
      </c>
      <c r="AP41" s="12" t="s">
        <v>16</v>
      </c>
      <c r="AQ41" s="12" t="s">
        <v>45</v>
      </c>
      <c r="AR41" s="12"/>
    </row>
    <row r="42" spans="1:44" s="6" customFormat="1" ht="14.4" x14ac:dyDescent="0.3">
      <c r="A42" s="11">
        <v>41</v>
      </c>
      <c r="B42" s="11" t="s">
        <v>19</v>
      </c>
      <c r="C42" s="11" t="s">
        <v>26</v>
      </c>
      <c r="D42" s="13">
        <v>0</v>
      </c>
      <c r="E42" s="11" t="s">
        <v>260</v>
      </c>
      <c r="F42" s="11" t="s">
        <v>6</v>
      </c>
      <c r="G42" s="11" t="s">
        <v>21</v>
      </c>
      <c r="H42" s="11" t="s">
        <v>43</v>
      </c>
      <c r="I42" s="11">
        <v>4</v>
      </c>
      <c r="J42" s="11" t="s">
        <v>83</v>
      </c>
      <c r="K42" s="11" t="s">
        <v>8</v>
      </c>
      <c r="L42" s="11" t="s">
        <v>78</v>
      </c>
      <c r="M42" s="12" t="s">
        <v>85</v>
      </c>
      <c r="N42" s="12" t="str">
        <f>IFERROR(VLOOKUP(M42,Library!N:O,2,FALSE)," ")</f>
        <v>Egalitarian</v>
      </c>
      <c r="O42" s="12" t="str">
        <f>VLOOKUP(M42,Library!$N:$S,3,FALSE)</f>
        <v>United States</v>
      </c>
      <c r="P42" s="12" t="str">
        <f>VLOOKUP(M42,Library!$N:$S,5,FALSE)</f>
        <v>United States</v>
      </c>
      <c r="Q42" s="12" t="str">
        <f>VLOOKUP(M42,Library!$N:$S,6,FALSE)</f>
        <v>Positive</v>
      </c>
      <c r="R42" s="12" t="s">
        <v>131</v>
      </c>
      <c r="S42" s="12" t="str">
        <f>VLOOKUP(R42,Library!$N:$S,2,FALSE)</f>
        <v>Top-Down</v>
      </c>
      <c r="T42" s="12" t="str">
        <f>VLOOKUP(R42,Library!$N:$S,3,FALSE)</f>
        <v>LATAM</v>
      </c>
      <c r="U42" s="12" t="str">
        <f>VLOOKUP(R42,Library!$N:$S,5,FALSE)</f>
        <v>MBU</v>
      </c>
      <c r="V42" s="12" t="str">
        <f>VLOOKUP(R42,Library!$N:$S,6,FALSE)</f>
        <v>Positive</v>
      </c>
      <c r="W42" s="12" t="s">
        <v>83</v>
      </c>
      <c r="X42" s="12">
        <v>45</v>
      </c>
      <c r="Y42" s="12" t="s">
        <v>54</v>
      </c>
      <c r="Z42" s="12" t="s">
        <v>53</v>
      </c>
      <c r="AA42" s="12" t="s">
        <v>106</v>
      </c>
      <c r="AB42" s="12" t="s">
        <v>56</v>
      </c>
      <c r="AC42" s="12">
        <v>17</v>
      </c>
      <c r="AD42" s="14">
        <v>0</v>
      </c>
      <c r="AE42" s="15" t="s">
        <v>146</v>
      </c>
      <c r="AF42" s="16">
        <v>216.66666666666666</v>
      </c>
      <c r="AG42" s="14">
        <v>0</v>
      </c>
      <c r="AH42" s="14" t="s">
        <v>146</v>
      </c>
      <c r="AI42" s="14">
        <v>105</v>
      </c>
      <c r="AJ42" s="14">
        <v>85</v>
      </c>
      <c r="AK42" s="14" t="s">
        <v>146</v>
      </c>
      <c r="AL42" s="14">
        <v>125</v>
      </c>
      <c r="AM42" s="19">
        <v>110.58</v>
      </c>
      <c r="AN42" s="19" t="s">
        <v>146</v>
      </c>
      <c r="AO42" s="12">
        <v>3</v>
      </c>
      <c r="AP42" s="12" t="s">
        <v>16</v>
      </c>
      <c r="AQ42" s="12" t="s">
        <v>45</v>
      </c>
      <c r="AR42" s="12"/>
    </row>
    <row r="43" spans="1:44" s="6" customFormat="1" ht="14.4" x14ac:dyDescent="0.3">
      <c r="A43" s="11">
        <v>42</v>
      </c>
      <c r="B43" s="11" t="s">
        <v>19</v>
      </c>
      <c r="C43" s="11" t="s">
        <v>26</v>
      </c>
      <c r="D43" s="11">
        <v>0</v>
      </c>
      <c r="E43" s="11" t="s">
        <v>260</v>
      </c>
      <c r="F43" s="11" t="s">
        <v>6</v>
      </c>
      <c r="G43" s="11" t="s">
        <v>89</v>
      </c>
      <c r="H43" s="11" t="s">
        <v>89</v>
      </c>
      <c r="I43" s="11">
        <v>3</v>
      </c>
      <c r="J43" s="11" t="s">
        <v>82</v>
      </c>
      <c r="K43" s="11" t="s">
        <v>18</v>
      </c>
      <c r="L43" s="11" t="s">
        <v>97</v>
      </c>
      <c r="M43" s="12" t="s">
        <v>127</v>
      </c>
      <c r="N43" s="12" t="str">
        <f>IFERROR(VLOOKUP(M43,Library!N:O,2,FALSE)," ")</f>
        <v>Egalitarian</v>
      </c>
      <c r="O43" s="12" t="str">
        <f>VLOOKUP(M43,Library!$N:$S,3,FALSE)</f>
        <v>WEC</v>
      </c>
      <c r="P43" s="12" t="str">
        <f>VLOOKUP(M43,Library!$N:$S,5,FALSE)</f>
        <v>SBU</v>
      </c>
      <c r="Q43" s="12" t="str">
        <f>VLOOKUP(M43,Library!$N:$S,6,FALSE)</f>
        <v>Positive</v>
      </c>
      <c r="R43" s="12" t="s">
        <v>85</v>
      </c>
      <c r="S43" s="12" t="str">
        <f>VLOOKUP(R43,Library!$N:$S,2,FALSE)</f>
        <v>Egalitarian</v>
      </c>
      <c r="T43" s="12" t="str">
        <f>VLOOKUP(R43,Library!$N:$S,3,FALSE)</f>
        <v>United States</v>
      </c>
      <c r="U43" s="12" t="str">
        <f>VLOOKUP(R43,Library!$N:$S,5,FALSE)</f>
        <v>United States</v>
      </c>
      <c r="V43" s="12" t="str">
        <f>VLOOKUP(R43,Library!$N:$S,6,FALSE)</f>
        <v>Positive</v>
      </c>
      <c r="W43" s="12" t="s">
        <v>82</v>
      </c>
      <c r="X43" s="12">
        <v>54</v>
      </c>
      <c r="Y43" s="12" t="s">
        <v>90</v>
      </c>
      <c r="Z43" s="12" t="s">
        <v>106</v>
      </c>
      <c r="AA43" s="12" t="s">
        <v>106</v>
      </c>
      <c r="AB43" s="12" t="s">
        <v>86</v>
      </c>
      <c r="AC43" s="12">
        <v>10</v>
      </c>
      <c r="AD43" s="14" t="s">
        <v>146</v>
      </c>
      <c r="AE43" s="15" t="s">
        <v>146</v>
      </c>
      <c r="AF43" s="16" t="s">
        <v>146</v>
      </c>
      <c r="AG43" s="14" t="s">
        <v>146</v>
      </c>
      <c r="AH43" s="14" t="s">
        <v>146</v>
      </c>
      <c r="AI43" s="14" t="s">
        <v>146</v>
      </c>
      <c r="AJ43" s="14" t="s">
        <v>146</v>
      </c>
      <c r="AK43" s="14" t="s">
        <v>146</v>
      </c>
      <c r="AL43" s="14" t="s">
        <v>146</v>
      </c>
      <c r="AM43" s="19" t="s">
        <v>146</v>
      </c>
      <c r="AN43" s="19" t="s">
        <v>146</v>
      </c>
      <c r="AO43" s="12">
        <v>4</v>
      </c>
      <c r="AP43" s="12" t="s">
        <v>21</v>
      </c>
      <c r="AQ43" s="12" t="s">
        <v>43</v>
      </c>
      <c r="AR43" s="12"/>
    </row>
    <row r="44" spans="1:44" s="6" customFormat="1" ht="14.4" x14ac:dyDescent="0.3">
      <c r="A44" s="11">
        <v>43</v>
      </c>
      <c r="B44" s="11" t="s">
        <v>22</v>
      </c>
      <c r="C44" s="11" t="s">
        <v>26</v>
      </c>
      <c r="D44" s="13">
        <v>0</v>
      </c>
      <c r="E44" s="11" t="s">
        <v>260</v>
      </c>
      <c r="F44" s="11" t="s">
        <v>6</v>
      </c>
      <c r="G44" s="11" t="s">
        <v>89</v>
      </c>
      <c r="H44" s="11" t="s">
        <v>89</v>
      </c>
      <c r="I44" s="12">
        <v>3</v>
      </c>
      <c r="J44" s="11" t="s">
        <v>82</v>
      </c>
      <c r="K44" s="11" t="s">
        <v>8</v>
      </c>
      <c r="L44" s="11" t="s">
        <v>78</v>
      </c>
      <c r="M44" s="12" t="s">
        <v>85</v>
      </c>
      <c r="N44" s="12" t="str">
        <f>IFERROR(VLOOKUP(M44,Library!N:O,2,FALSE)," ")</f>
        <v>Egalitarian</v>
      </c>
      <c r="O44" s="12" t="str">
        <f>VLOOKUP(M44,Library!$N:$S,3,FALSE)</f>
        <v>United States</v>
      </c>
      <c r="P44" s="12" t="str">
        <f>VLOOKUP(M44,Library!$N:$S,5,FALSE)</f>
        <v>United States</v>
      </c>
      <c r="Q44" s="12" t="str">
        <f>VLOOKUP(M44,Library!$N:$S,6,FALSE)</f>
        <v>Positive</v>
      </c>
      <c r="R44" s="12" t="s">
        <v>104</v>
      </c>
      <c r="S44" s="12" t="str">
        <f>VLOOKUP(R44,Library!$N:$S,2,FALSE)</f>
        <v>Hierarquical</v>
      </c>
      <c r="T44" s="12" t="str">
        <f>VLOOKUP(R44,Library!$N:$S,3,FALSE)</f>
        <v>WEC</v>
      </c>
      <c r="U44" s="12" t="str">
        <f>VLOOKUP(R44,Library!$N:$S,5,FALSE)</f>
        <v>LBU</v>
      </c>
      <c r="V44" s="12" t="str">
        <f>VLOOKUP(R44,Library!$N:$S,6,FALSE)</f>
        <v>Neutral</v>
      </c>
      <c r="W44" s="12" t="s">
        <v>83</v>
      </c>
      <c r="X44" s="12">
        <v>42</v>
      </c>
      <c r="Y44" s="12" t="s">
        <v>90</v>
      </c>
      <c r="Z44" s="12" t="s">
        <v>53</v>
      </c>
      <c r="AA44" s="12" t="s">
        <v>106</v>
      </c>
      <c r="AB44" s="12" t="s">
        <v>101</v>
      </c>
      <c r="AC44" s="12">
        <v>12</v>
      </c>
      <c r="AD44" s="14">
        <v>95</v>
      </c>
      <c r="AE44" s="15">
        <v>100</v>
      </c>
      <c r="AF44" s="16">
        <v>100</v>
      </c>
      <c r="AG44" s="14">
        <v>95</v>
      </c>
      <c r="AH44" s="14">
        <v>100</v>
      </c>
      <c r="AI44" s="14">
        <v>0</v>
      </c>
      <c r="AJ44" s="14">
        <v>95</v>
      </c>
      <c r="AK44" s="14">
        <v>105</v>
      </c>
      <c r="AL44" s="14">
        <v>100</v>
      </c>
      <c r="AM44" s="19">
        <v>117.91</v>
      </c>
      <c r="AN44" s="19">
        <v>117.27</v>
      </c>
      <c r="AO44" s="12">
        <v>4</v>
      </c>
      <c r="AP44" s="12" t="s">
        <v>16</v>
      </c>
      <c r="AQ44" s="12" t="s">
        <v>45</v>
      </c>
      <c r="AR44" s="12"/>
    </row>
    <row r="45" spans="1:44" s="6" customFormat="1" ht="14.4" x14ac:dyDescent="0.3">
      <c r="A45" s="11">
        <v>44</v>
      </c>
      <c r="B45" s="11" t="s">
        <v>19</v>
      </c>
      <c r="C45" s="11" t="s">
        <v>26</v>
      </c>
      <c r="D45" s="11">
        <v>0</v>
      </c>
      <c r="E45" s="11" t="s">
        <v>260</v>
      </c>
      <c r="F45" s="11" t="s">
        <v>6</v>
      </c>
      <c r="G45" s="11" t="s">
        <v>16</v>
      </c>
      <c r="H45" s="11" t="s">
        <v>45</v>
      </c>
      <c r="I45" s="12">
        <v>3</v>
      </c>
      <c r="J45" s="11" t="s">
        <v>83</v>
      </c>
      <c r="K45" s="11" t="s">
        <v>18</v>
      </c>
      <c r="L45" s="11" t="s">
        <v>97</v>
      </c>
      <c r="M45" s="12" t="s">
        <v>85</v>
      </c>
      <c r="N45" s="12" t="str">
        <f>IFERROR(VLOOKUP(M45,Library!N:O,2,FALSE)," ")</f>
        <v>Egalitarian</v>
      </c>
      <c r="O45" s="12" t="str">
        <f>VLOOKUP(M45,Library!$N:$S,3,FALSE)</f>
        <v>United States</v>
      </c>
      <c r="P45" s="12" t="str">
        <f>VLOOKUP(M45,Library!$N:$S,5,FALSE)</f>
        <v>United States</v>
      </c>
      <c r="Q45" s="12" t="str">
        <f>VLOOKUP(M45,Library!$N:$S,6,FALSE)</f>
        <v>Positive</v>
      </c>
      <c r="R45" s="12" t="s">
        <v>92</v>
      </c>
      <c r="S45" s="12" t="str">
        <f>VLOOKUP(R45,Library!$N:$S,2,FALSE)</f>
        <v>Hierarquical</v>
      </c>
      <c r="T45" s="12" t="str">
        <f>VLOOKUP(R45,Library!$N:$S,3,FALSE)</f>
        <v>JAPAC</v>
      </c>
      <c r="U45" s="12" t="str">
        <f>VLOOKUP(R45,Library!$N:$S,5,FALSE)</f>
        <v>SBU</v>
      </c>
      <c r="V45" s="12" t="str">
        <f>VLOOKUP(R45,Library!$N:$S,6,FALSE)</f>
        <v>Positive</v>
      </c>
      <c r="W45" s="12" t="s">
        <v>83</v>
      </c>
      <c r="X45" s="12">
        <v>43</v>
      </c>
      <c r="Y45" s="12" t="s">
        <v>54</v>
      </c>
      <c r="Z45" s="12" t="s">
        <v>53</v>
      </c>
      <c r="AA45" s="12" t="s">
        <v>106</v>
      </c>
      <c r="AB45" s="12" t="s">
        <v>112</v>
      </c>
      <c r="AC45" s="12">
        <v>10</v>
      </c>
      <c r="AD45" s="14">
        <v>100</v>
      </c>
      <c r="AE45" s="15">
        <v>133.33333333333331</v>
      </c>
      <c r="AF45" s="16">
        <v>108.33333333333334</v>
      </c>
      <c r="AG45" s="14">
        <v>90</v>
      </c>
      <c r="AH45" s="14">
        <v>110</v>
      </c>
      <c r="AI45" s="14">
        <v>110</v>
      </c>
      <c r="AJ45" s="14">
        <v>95</v>
      </c>
      <c r="AK45" s="14">
        <v>100</v>
      </c>
      <c r="AL45" s="14">
        <v>110</v>
      </c>
      <c r="AM45" s="19">
        <v>109.72</v>
      </c>
      <c r="AN45" s="19">
        <v>107.97</v>
      </c>
      <c r="AO45" s="12">
        <v>3</v>
      </c>
      <c r="AP45" s="12" t="s">
        <v>16</v>
      </c>
      <c r="AQ45" s="12" t="s">
        <v>45</v>
      </c>
      <c r="AR45" s="12"/>
    </row>
    <row r="46" spans="1:44" s="6" customFormat="1" ht="14.4" x14ac:dyDescent="0.3">
      <c r="A46" s="11">
        <v>45</v>
      </c>
      <c r="B46" s="11" t="s">
        <v>19</v>
      </c>
      <c r="C46" s="11" t="s">
        <v>26</v>
      </c>
      <c r="D46" s="13">
        <v>0</v>
      </c>
      <c r="E46" s="11" t="s">
        <v>260</v>
      </c>
      <c r="F46" s="11" t="s">
        <v>6</v>
      </c>
      <c r="G46" s="11" t="s">
        <v>16</v>
      </c>
      <c r="H46" s="11" t="s">
        <v>45</v>
      </c>
      <c r="I46" s="12">
        <v>3</v>
      </c>
      <c r="J46" s="11" t="s">
        <v>82</v>
      </c>
      <c r="K46" s="11" t="s">
        <v>18</v>
      </c>
      <c r="L46" s="11" t="s">
        <v>97</v>
      </c>
      <c r="M46" s="12" t="s">
        <v>92</v>
      </c>
      <c r="N46" s="12" t="str">
        <f>IFERROR(VLOOKUP(M46,Library!N:O,2,FALSE)," ")</f>
        <v>Hierarquical</v>
      </c>
      <c r="O46" s="12" t="str">
        <f>VLOOKUP(M46,Library!$N:$S,3,FALSE)</f>
        <v>JAPAC</v>
      </c>
      <c r="P46" s="12" t="str">
        <f>VLOOKUP(M46,Library!$N:$S,5,FALSE)</f>
        <v>SBU</v>
      </c>
      <c r="Q46" s="12" t="str">
        <f>VLOOKUP(M46,Library!$N:$S,6,FALSE)</f>
        <v>Positive</v>
      </c>
      <c r="R46" s="12" t="s">
        <v>130</v>
      </c>
      <c r="S46" s="12" t="str">
        <f>VLOOKUP(R46,Library!$N:$S,2,FALSE)</f>
        <v>Hierarquical</v>
      </c>
      <c r="T46" s="12" t="str">
        <f>VLOOKUP(R46,Library!$N:$S,3,FALSE)</f>
        <v>JAPAC</v>
      </c>
      <c r="U46" s="12" t="str">
        <f>VLOOKUP(R46,Library!$N:$S,5,FALSE)</f>
        <v>LBU</v>
      </c>
      <c r="V46" s="12" t="str">
        <f>VLOOKUP(R46,Library!$N:$S,6,FALSE)</f>
        <v>Positive</v>
      </c>
      <c r="W46" s="12" t="s">
        <v>82</v>
      </c>
      <c r="X46" s="12">
        <v>44</v>
      </c>
      <c r="Y46" s="12" t="s">
        <v>90</v>
      </c>
      <c r="Z46" s="12" t="s">
        <v>53</v>
      </c>
      <c r="AA46" s="12" t="s">
        <v>132</v>
      </c>
      <c r="AB46" s="12" t="s">
        <v>86</v>
      </c>
      <c r="AC46" s="12">
        <v>8</v>
      </c>
      <c r="AD46" s="14" t="s">
        <v>146</v>
      </c>
      <c r="AE46" s="15" t="s">
        <v>146</v>
      </c>
      <c r="AF46" s="16" t="s">
        <v>146</v>
      </c>
      <c r="AG46" s="14" t="s">
        <v>146</v>
      </c>
      <c r="AH46" s="14" t="s">
        <v>146</v>
      </c>
      <c r="AI46" s="14" t="s">
        <v>146</v>
      </c>
      <c r="AJ46" s="14" t="s">
        <v>146</v>
      </c>
      <c r="AK46" s="14" t="s">
        <v>146</v>
      </c>
      <c r="AL46" s="14" t="s">
        <v>146</v>
      </c>
      <c r="AM46" s="19" t="s">
        <v>146</v>
      </c>
      <c r="AN46" s="19" t="s">
        <v>146</v>
      </c>
      <c r="AO46" s="12">
        <v>3</v>
      </c>
      <c r="AP46" s="12" t="s">
        <v>16</v>
      </c>
      <c r="AQ46" s="12" t="s">
        <v>45</v>
      </c>
      <c r="AR46" s="12"/>
    </row>
    <row r="47" spans="1:44" s="6" customFormat="1" ht="14.4" x14ac:dyDescent="0.3">
      <c r="A47" s="11">
        <v>46</v>
      </c>
      <c r="B47" s="11" t="s">
        <v>27</v>
      </c>
      <c r="C47" s="11" t="s">
        <v>26</v>
      </c>
      <c r="D47" s="11">
        <v>0</v>
      </c>
      <c r="E47" s="11" t="s">
        <v>260</v>
      </c>
      <c r="F47" s="11" t="s">
        <v>6</v>
      </c>
      <c r="G47" s="11" t="s">
        <v>7</v>
      </c>
      <c r="H47" s="11" t="s">
        <v>44</v>
      </c>
      <c r="I47" s="12">
        <v>3</v>
      </c>
      <c r="J47" s="11" t="s">
        <v>82</v>
      </c>
      <c r="K47" s="11" t="s">
        <v>25</v>
      </c>
      <c r="L47" s="11" t="s">
        <v>98</v>
      </c>
      <c r="M47" s="12" t="s">
        <v>93</v>
      </c>
      <c r="N47" s="12" t="str">
        <f>IFERROR(VLOOKUP(M47,Library!N:O,2,FALSE)," ")</f>
        <v>Egalitarian</v>
      </c>
      <c r="O47" s="12" t="str">
        <f>VLOOKUP(M47,Library!$N:$S,3,FALSE)</f>
        <v>JAPAC</v>
      </c>
      <c r="P47" s="12" t="str">
        <f>VLOOKUP(M47,Library!$N:$S,5,FALSE)</f>
        <v>LBU</v>
      </c>
      <c r="Q47" s="12" t="str">
        <f>VLOOKUP(M47,Library!$N:$S,6,FALSE)</f>
        <v>Neutral</v>
      </c>
      <c r="R47" s="12" t="s">
        <v>85</v>
      </c>
      <c r="S47" s="12" t="str">
        <f>VLOOKUP(R47,Library!$N:$S,2,FALSE)</f>
        <v>Egalitarian</v>
      </c>
      <c r="T47" s="12" t="str">
        <f>VLOOKUP(R47,Library!$N:$S,3,FALSE)</f>
        <v>United States</v>
      </c>
      <c r="U47" s="12" t="str">
        <f>VLOOKUP(R47,Library!$N:$S,5,FALSE)</f>
        <v>United States</v>
      </c>
      <c r="V47" s="12" t="str">
        <f>VLOOKUP(R47,Library!$N:$S,6,FALSE)</f>
        <v>Positive</v>
      </c>
      <c r="W47" s="12" t="s">
        <v>83</v>
      </c>
      <c r="X47" s="12">
        <v>51</v>
      </c>
      <c r="Y47" s="12" t="s">
        <v>54</v>
      </c>
      <c r="Z47" s="12" t="s">
        <v>94</v>
      </c>
      <c r="AA47" s="12" t="s">
        <v>106</v>
      </c>
      <c r="AB47" s="12" t="s">
        <v>86</v>
      </c>
      <c r="AC47" s="12">
        <v>8</v>
      </c>
      <c r="AD47" s="14" t="s">
        <v>146</v>
      </c>
      <c r="AE47" s="15" t="s">
        <v>146</v>
      </c>
      <c r="AF47" s="16" t="s">
        <v>146</v>
      </c>
      <c r="AG47" s="14" t="s">
        <v>146</v>
      </c>
      <c r="AH47" s="14" t="s">
        <v>146</v>
      </c>
      <c r="AI47" s="14" t="s">
        <v>146</v>
      </c>
      <c r="AJ47" s="14" t="s">
        <v>146</v>
      </c>
      <c r="AK47" s="14" t="s">
        <v>146</v>
      </c>
      <c r="AL47" s="14" t="s">
        <v>146</v>
      </c>
      <c r="AM47" s="19" t="s">
        <v>146</v>
      </c>
      <c r="AN47" s="19" t="s">
        <v>146</v>
      </c>
      <c r="AO47" s="12">
        <v>3</v>
      </c>
      <c r="AP47" s="12" t="s">
        <v>7</v>
      </c>
      <c r="AQ47" s="12" t="s">
        <v>44</v>
      </c>
      <c r="AR47" s="12"/>
    </row>
    <row r="48" spans="1:44" s="6" customFormat="1" ht="14.4" x14ac:dyDescent="0.3">
      <c r="A48" s="11">
        <v>47</v>
      </c>
      <c r="B48" s="11" t="s">
        <v>10</v>
      </c>
      <c r="C48" s="11" t="s">
        <v>26</v>
      </c>
      <c r="D48" s="13">
        <v>0</v>
      </c>
      <c r="E48" s="11" t="s">
        <v>260</v>
      </c>
      <c r="F48" s="11" t="s">
        <v>6</v>
      </c>
      <c r="G48" s="11" t="s">
        <v>16</v>
      </c>
      <c r="H48" s="11" t="s">
        <v>45</v>
      </c>
      <c r="I48" s="12">
        <v>3</v>
      </c>
      <c r="J48" s="11" t="s">
        <v>82</v>
      </c>
      <c r="K48" s="11" t="s">
        <v>12</v>
      </c>
      <c r="L48" s="11" t="s">
        <v>77</v>
      </c>
      <c r="M48" s="12" t="s">
        <v>117</v>
      </c>
      <c r="N48" s="12" t="str">
        <f>IFERROR(VLOOKUP(M48,Library!N:O,2,FALSE)," ")</f>
        <v>Top-Down</v>
      </c>
      <c r="O48" s="12" t="str">
        <f>VLOOKUP(M48,Library!$N:$S,3,FALSE)</f>
        <v>WEC</v>
      </c>
      <c r="P48" s="12" t="str">
        <f>VLOOKUP(M48,Library!$N:$S,5,FALSE)</f>
        <v>LBU</v>
      </c>
      <c r="Q48" s="12" t="str">
        <f>VLOOKUP(M48,Library!$N:$S,6,FALSE)</f>
        <v>Negative</v>
      </c>
      <c r="R48" s="12" t="s">
        <v>85</v>
      </c>
      <c r="S48" s="12" t="str">
        <f>VLOOKUP(R48,Library!$N:$S,2,FALSE)</f>
        <v>Egalitarian</v>
      </c>
      <c r="T48" s="12" t="str">
        <f>VLOOKUP(R48,Library!$N:$S,3,FALSE)</f>
        <v>United States</v>
      </c>
      <c r="U48" s="12" t="str">
        <f>VLOOKUP(R48,Library!$N:$S,5,FALSE)</f>
        <v>United States</v>
      </c>
      <c r="V48" s="12" t="str">
        <f>VLOOKUP(R48,Library!$N:$S,6,FALSE)</f>
        <v>Positive</v>
      </c>
      <c r="W48" s="12" t="s">
        <v>82</v>
      </c>
      <c r="X48" s="12">
        <v>50</v>
      </c>
      <c r="Y48" s="12" t="s">
        <v>90</v>
      </c>
      <c r="Z48" s="12" t="s">
        <v>53</v>
      </c>
      <c r="AA48" s="12" t="s">
        <v>106</v>
      </c>
      <c r="AB48" s="12" t="s">
        <v>86</v>
      </c>
      <c r="AC48" s="12">
        <v>8</v>
      </c>
      <c r="AD48" s="14" t="s">
        <v>146</v>
      </c>
      <c r="AE48" s="15" t="s">
        <v>146</v>
      </c>
      <c r="AF48" s="16">
        <v>100</v>
      </c>
      <c r="AG48" s="14" t="s">
        <v>146</v>
      </c>
      <c r="AH48" s="14" t="s">
        <v>146</v>
      </c>
      <c r="AI48" s="14">
        <v>100</v>
      </c>
      <c r="AJ48" s="14" t="s">
        <v>146</v>
      </c>
      <c r="AK48" s="14" t="s">
        <v>146</v>
      </c>
      <c r="AL48" s="14">
        <v>100</v>
      </c>
      <c r="AM48" s="19" t="s">
        <v>146</v>
      </c>
      <c r="AN48" s="19" t="s">
        <v>146</v>
      </c>
      <c r="AO48" s="12">
        <v>4</v>
      </c>
      <c r="AP48" s="12" t="s">
        <v>16</v>
      </c>
      <c r="AQ48" s="12" t="s">
        <v>45</v>
      </c>
      <c r="AR48" s="12"/>
    </row>
    <row r="49" spans="1:44" s="6" customFormat="1" ht="14.4" x14ac:dyDescent="0.3">
      <c r="A49" s="11">
        <v>48</v>
      </c>
      <c r="B49" s="11" t="s">
        <v>19</v>
      </c>
      <c r="C49" s="11" t="s">
        <v>26</v>
      </c>
      <c r="D49" s="11">
        <v>0</v>
      </c>
      <c r="E49" s="11" t="s">
        <v>260</v>
      </c>
      <c r="F49" s="11" t="s">
        <v>6</v>
      </c>
      <c r="G49" s="11" t="s">
        <v>7</v>
      </c>
      <c r="H49" s="11" t="s">
        <v>44</v>
      </c>
      <c r="I49" s="12">
        <v>3</v>
      </c>
      <c r="J49" s="11" t="s">
        <v>83</v>
      </c>
      <c r="K49" s="11" t="s">
        <v>18</v>
      </c>
      <c r="L49" s="11" t="s">
        <v>97</v>
      </c>
      <c r="M49" s="12" t="s">
        <v>92</v>
      </c>
      <c r="N49" s="12" t="str">
        <f>IFERROR(VLOOKUP(M49,Library!N:O,2,FALSE)," ")</f>
        <v>Hierarquical</v>
      </c>
      <c r="O49" s="12" t="str">
        <f>VLOOKUP(M49,Library!$N:$S,3,FALSE)</f>
        <v>JAPAC</v>
      </c>
      <c r="P49" s="12" t="str">
        <f>VLOOKUP(M49,Library!$N:$S,5,FALSE)</f>
        <v>SBU</v>
      </c>
      <c r="Q49" s="12" t="str">
        <f>VLOOKUP(M49,Library!$N:$S,6,FALSE)</f>
        <v>Positive</v>
      </c>
      <c r="R49" s="12" t="s">
        <v>85</v>
      </c>
      <c r="S49" s="12" t="str">
        <f>VLOOKUP(R49,Library!$N:$S,2,FALSE)</f>
        <v>Egalitarian</v>
      </c>
      <c r="T49" s="12" t="str">
        <f>VLOOKUP(R49,Library!$N:$S,3,FALSE)</f>
        <v>United States</v>
      </c>
      <c r="U49" s="12" t="str">
        <f>VLOOKUP(R49,Library!$N:$S,5,FALSE)</f>
        <v>United States</v>
      </c>
      <c r="V49" s="12" t="str">
        <f>VLOOKUP(R49,Library!$N:$S,6,FALSE)</f>
        <v>Positive</v>
      </c>
      <c r="W49" s="12" t="s">
        <v>83</v>
      </c>
      <c r="X49" s="12">
        <v>51</v>
      </c>
      <c r="Y49" s="12" t="s">
        <v>54</v>
      </c>
      <c r="Z49" s="12" t="s">
        <v>106</v>
      </c>
      <c r="AA49" s="12" t="s">
        <v>106</v>
      </c>
      <c r="AB49" s="12" t="s">
        <v>99</v>
      </c>
      <c r="AC49" s="12">
        <v>7</v>
      </c>
      <c r="AD49" s="14" t="s">
        <v>146</v>
      </c>
      <c r="AE49" s="15" t="s">
        <v>146</v>
      </c>
      <c r="AF49" s="16">
        <v>88.8888888888889</v>
      </c>
      <c r="AG49" s="14" t="s">
        <v>146</v>
      </c>
      <c r="AH49" s="14" t="s">
        <v>146</v>
      </c>
      <c r="AI49" s="14">
        <v>100</v>
      </c>
      <c r="AJ49" s="14" t="s">
        <v>146</v>
      </c>
      <c r="AK49" s="14" t="s">
        <v>146</v>
      </c>
      <c r="AL49" s="14">
        <v>90</v>
      </c>
      <c r="AM49" s="19" t="s">
        <v>146</v>
      </c>
      <c r="AN49" s="19" t="s">
        <v>146</v>
      </c>
      <c r="AO49" s="12">
        <v>3</v>
      </c>
      <c r="AP49" s="12" t="s">
        <v>21</v>
      </c>
      <c r="AQ49" s="12" t="s">
        <v>43</v>
      </c>
      <c r="AR49" s="12"/>
    </row>
    <row r="50" spans="1:44" s="6" customFormat="1" ht="14.4" x14ac:dyDescent="0.3">
      <c r="A50" s="11">
        <v>49</v>
      </c>
      <c r="B50" s="11" t="s">
        <v>19</v>
      </c>
      <c r="C50" s="11" t="s">
        <v>26</v>
      </c>
      <c r="D50" s="13">
        <v>0</v>
      </c>
      <c r="E50" s="11" t="s">
        <v>260</v>
      </c>
      <c r="F50" s="11" t="s">
        <v>6</v>
      </c>
      <c r="G50" s="11" t="s">
        <v>21</v>
      </c>
      <c r="H50" s="11" t="s">
        <v>43</v>
      </c>
      <c r="I50" s="12">
        <v>3</v>
      </c>
      <c r="J50" s="11" t="s">
        <v>82</v>
      </c>
      <c r="K50" s="11" t="s">
        <v>8</v>
      </c>
      <c r="L50" s="11" t="s">
        <v>78</v>
      </c>
      <c r="M50" s="12" t="s">
        <v>104</v>
      </c>
      <c r="N50" s="12" t="str">
        <f>IFERROR(VLOOKUP(M50,Library!N:O,2,FALSE)," ")</f>
        <v>Hierarquical</v>
      </c>
      <c r="O50" s="12" t="str">
        <f>VLOOKUP(M50,Library!$N:$S,3,FALSE)</f>
        <v>WEC</v>
      </c>
      <c r="P50" s="12" t="str">
        <f>VLOOKUP(M50,Library!$N:$S,5,FALSE)</f>
        <v>LBU</v>
      </c>
      <c r="Q50" s="12" t="str">
        <f>VLOOKUP(M50,Library!$N:$S,6,FALSE)</f>
        <v>Neutral</v>
      </c>
      <c r="R50" s="12" t="s">
        <v>119</v>
      </c>
      <c r="S50" s="12" t="str">
        <f>VLOOKUP(R50,Library!$N:$S,2,FALSE)</f>
        <v>Hierarquical</v>
      </c>
      <c r="T50" s="12" t="str">
        <f>VLOOKUP(R50,Library!$N:$S,3,FALSE)</f>
        <v>EEMEA</v>
      </c>
      <c r="U50" s="12" t="str">
        <f>VLOOKUP(R50,Library!$N:$S,5,FALSE)</f>
        <v>LBU</v>
      </c>
      <c r="V50" s="12" t="str">
        <f>VLOOKUP(R50,Library!$N:$S,6,FALSE)</f>
        <v>Negative</v>
      </c>
      <c r="W50" s="12" t="s">
        <v>83</v>
      </c>
      <c r="X50" s="12">
        <v>38</v>
      </c>
      <c r="Y50" s="12" t="s">
        <v>54</v>
      </c>
      <c r="Z50" s="12" t="s">
        <v>106</v>
      </c>
      <c r="AA50" s="12" t="s">
        <v>106</v>
      </c>
      <c r="AB50" s="12" t="s">
        <v>133</v>
      </c>
      <c r="AC50" s="12">
        <v>8</v>
      </c>
      <c r="AD50" s="14">
        <v>115</v>
      </c>
      <c r="AE50" s="15">
        <v>105</v>
      </c>
      <c r="AF50" s="16">
        <v>140</v>
      </c>
      <c r="AG50" s="14">
        <v>105</v>
      </c>
      <c r="AH50" s="14">
        <v>108</v>
      </c>
      <c r="AI50" s="14">
        <v>125</v>
      </c>
      <c r="AJ50" s="14">
        <v>105</v>
      </c>
      <c r="AK50" s="14">
        <v>105</v>
      </c>
      <c r="AL50" s="14">
        <v>125</v>
      </c>
      <c r="AM50" s="19">
        <v>97.79</v>
      </c>
      <c r="AN50" s="19">
        <v>95.29</v>
      </c>
      <c r="AO50" s="12">
        <v>3</v>
      </c>
      <c r="AP50" s="12" t="s">
        <v>21</v>
      </c>
      <c r="AQ50" s="12" t="s">
        <v>43</v>
      </c>
      <c r="AR50" s="12"/>
    </row>
    <row r="51" spans="1:44" s="6" customFormat="1" ht="14.4" x14ac:dyDescent="0.3">
      <c r="A51" s="11">
        <v>50</v>
      </c>
      <c r="B51" s="11" t="s">
        <v>19</v>
      </c>
      <c r="C51" s="11" t="s">
        <v>26</v>
      </c>
      <c r="D51" s="11">
        <v>0</v>
      </c>
      <c r="E51" s="11" t="s">
        <v>260</v>
      </c>
      <c r="F51" s="11" t="s">
        <v>6</v>
      </c>
      <c r="G51" s="11" t="s">
        <v>7</v>
      </c>
      <c r="H51" s="11" t="s">
        <v>44</v>
      </c>
      <c r="I51" s="12">
        <v>2</v>
      </c>
      <c r="J51" s="11" t="s">
        <v>82</v>
      </c>
      <c r="K51" s="11" t="s">
        <v>18</v>
      </c>
      <c r="L51" s="11" t="s">
        <v>97</v>
      </c>
      <c r="M51" s="12" t="s">
        <v>134</v>
      </c>
      <c r="N51" s="12" t="str">
        <f>IFERROR(VLOOKUP(M51,Library!N:O,2,FALSE)," ")</f>
        <v>Hierarquical</v>
      </c>
      <c r="O51" s="12" t="str">
        <f>VLOOKUP(M51,Library!$N:$S,3,FALSE)</f>
        <v>LATAM</v>
      </c>
      <c r="P51" s="12" t="str">
        <f>VLOOKUP(M51,Library!$N:$S,5,FALSE)</f>
        <v>LBU</v>
      </c>
      <c r="Q51" s="12" t="str">
        <f>VLOOKUP(M51,Library!$N:$S,6,FALSE)</f>
        <v>Neutral</v>
      </c>
      <c r="R51" s="12" t="s">
        <v>85</v>
      </c>
      <c r="S51" s="12" t="str">
        <f>VLOOKUP(R51,Library!$N:$S,2,FALSE)</f>
        <v>Egalitarian</v>
      </c>
      <c r="T51" s="12" t="str">
        <f>VLOOKUP(R51,Library!$N:$S,3,FALSE)</f>
        <v>United States</v>
      </c>
      <c r="U51" s="12" t="str">
        <f>VLOOKUP(R51,Library!$N:$S,5,FALSE)</f>
        <v>United States</v>
      </c>
      <c r="V51" s="12" t="str">
        <f>VLOOKUP(R51,Library!$N:$S,6,FALSE)</f>
        <v>Positive</v>
      </c>
      <c r="W51" s="12" t="s">
        <v>82</v>
      </c>
      <c r="X51" s="12">
        <v>50</v>
      </c>
      <c r="Y51" s="12" t="s">
        <v>90</v>
      </c>
      <c r="Z51" s="12" t="s">
        <v>53</v>
      </c>
      <c r="AA51" s="12" t="s">
        <v>106</v>
      </c>
      <c r="AB51" s="12" t="s">
        <v>135</v>
      </c>
      <c r="AC51" s="12">
        <v>4</v>
      </c>
      <c r="AD51" s="14" t="s">
        <v>146</v>
      </c>
      <c r="AE51" s="15" t="s">
        <v>146</v>
      </c>
      <c r="AF51" s="16" t="s">
        <v>146</v>
      </c>
      <c r="AG51" s="14" t="s">
        <v>146</v>
      </c>
      <c r="AH51" s="14" t="s">
        <v>146</v>
      </c>
      <c r="AI51" s="14" t="s">
        <v>146</v>
      </c>
      <c r="AJ51" s="14" t="s">
        <v>146</v>
      </c>
      <c r="AK51" s="14" t="s">
        <v>146</v>
      </c>
      <c r="AL51" s="14" t="s">
        <v>146</v>
      </c>
      <c r="AM51" s="19" t="s">
        <v>146</v>
      </c>
      <c r="AN51" s="19" t="s">
        <v>146</v>
      </c>
      <c r="AO51" s="12">
        <v>3</v>
      </c>
      <c r="AP51" s="12" t="s">
        <v>7</v>
      </c>
      <c r="AQ51" s="12" t="s">
        <v>44</v>
      </c>
      <c r="AR51" s="12"/>
    </row>
    <row r="52" spans="1:44" s="6" customFormat="1" ht="14.4" x14ac:dyDescent="0.3">
      <c r="A52" s="11">
        <v>51</v>
      </c>
      <c r="B52" s="11" t="s">
        <v>19</v>
      </c>
      <c r="C52" s="11" t="s">
        <v>26</v>
      </c>
      <c r="D52" s="13">
        <v>0</v>
      </c>
      <c r="E52" s="11" t="s">
        <v>260</v>
      </c>
      <c r="F52" s="11" t="s">
        <v>6</v>
      </c>
      <c r="G52" s="11" t="s">
        <v>7</v>
      </c>
      <c r="H52" s="11" t="s">
        <v>44</v>
      </c>
      <c r="I52" s="12">
        <v>2</v>
      </c>
      <c r="J52" s="11" t="s">
        <v>82</v>
      </c>
      <c r="K52" s="11" t="s">
        <v>18</v>
      </c>
      <c r="L52" s="11" t="s">
        <v>97</v>
      </c>
      <c r="M52" s="12" t="s">
        <v>136</v>
      </c>
      <c r="N52" s="12" t="str">
        <f>IFERROR(VLOOKUP(M52,Library!N:O,2,FALSE)," ")</f>
        <v>Consensual</v>
      </c>
      <c r="O52" s="12" t="str">
        <f>VLOOKUP(M52,Library!$N:$S,3,FALSE)</f>
        <v>EEMEA</v>
      </c>
      <c r="P52" s="12" t="str">
        <f>VLOOKUP(M52,Library!$N:$S,5,FALSE)</f>
        <v>MBU</v>
      </c>
      <c r="Q52" s="12" t="str">
        <f>VLOOKUP(M52,Library!$N:$S,6,FALSE)</f>
        <v>Neutral</v>
      </c>
      <c r="R52" s="12" t="s">
        <v>104</v>
      </c>
      <c r="S52" s="12" t="str">
        <f>VLOOKUP(R52,Library!$N:$S,2,FALSE)</f>
        <v>Hierarquical</v>
      </c>
      <c r="T52" s="12" t="str">
        <f>VLOOKUP(R52,Library!$N:$S,3,FALSE)</f>
        <v>WEC</v>
      </c>
      <c r="U52" s="12" t="str">
        <f>VLOOKUP(R52,Library!$N:$S,5,FALSE)</f>
        <v>LBU</v>
      </c>
      <c r="V52" s="12" t="str">
        <f>VLOOKUP(R52,Library!$N:$S,6,FALSE)</f>
        <v>Neutral</v>
      </c>
      <c r="W52" s="12" t="s">
        <v>82</v>
      </c>
      <c r="X52" s="12">
        <v>52</v>
      </c>
      <c r="Y52" s="12" t="s">
        <v>54</v>
      </c>
      <c r="Z52" s="12" t="s">
        <v>53</v>
      </c>
      <c r="AA52" s="12" t="s">
        <v>106</v>
      </c>
      <c r="AB52" s="12" t="s">
        <v>56</v>
      </c>
      <c r="AC52" s="12">
        <v>3</v>
      </c>
      <c r="AD52" s="14" t="s">
        <v>146</v>
      </c>
      <c r="AE52" s="15" t="s">
        <v>146</v>
      </c>
      <c r="AF52" s="16" t="s">
        <v>146</v>
      </c>
      <c r="AG52" s="14" t="s">
        <v>146</v>
      </c>
      <c r="AH52" s="14" t="s">
        <v>146</v>
      </c>
      <c r="AI52" s="14" t="s">
        <v>146</v>
      </c>
      <c r="AJ52" s="14" t="s">
        <v>146</v>
      </c>
      <c r="AK52" s="14" t="s">
        <v>146</v>
      </c>
      <c r="AL52" s="14" t="s">
        <v>146</v>
      </c>
      <c r="AM52" s="19" t="s">
        <v>146</v>
      </c>
      <c r="AN52" s="19" t="s">
        <v>146</v>
      </c>
      <c r="AO52" s="12">
        <v>5</v>
      </c>
      <c r="AP52" s="12" t="s">
        <v>21</v>
      </c>
      <c r="AQ52" s="12" t="s">
        <v>43</v>
      </c>
      <c r="AR52" s="12"/>
    </row>
    <row r="53" spans="1:44" s="6" customFormat="1" ht="14.4" x14ac:dyDescent="0.3">
      <c r="A53" s="11">
        <v>52</v>
      </c>
      <c r="B53" s="11" t="s">
        <v>22</v>
      </c>
      <c r="C53" s="11" t="s">
        <v>26</v>
      </c>
      <c r="D53" s="11">
        <v>0</v>
      </c>
      <c r="E53" s="11" t="s">
        <v>260</v>
      </c>
      <c r="F53" s="11" t="s">
        <v>6</v>
      </c>
      <c r="G53" s="11" t="s">
        <v>7</v>
      </c>
      <c r="H53" s="11" t="s">
        <v>44</v>
      </c>
      <c r="I53" s="12">
        <v>3</v>
      </c>
      <c r="J53" s="11" t="s">
        <v>82</v>
      </c>
      <c r="K53" s="11" t="s">
        <v>25</v>
      </c>
      <c r="L53" s="11" t="s">
        <v>98</v>
      </c>
      <c r="M53" s="12" t="s">
        <v>85</v>
      </c>
      <c r="N53" s="12" t="str">
        <f>IFERROR(VLOOKUP(M53,Library!N:O,2,FALSE)," ")</f>
        <v>Egalitarian</v>
      </c>
      <c r="O53" s="12" t="str">
        <f>VLOOKUP(M53,Library!$N:$S,3,FALSE)</f>
        <v>United States</v>
      </c>
      <c r="P53" s="12" t="str">
        <f>VLOOKUP(M53,Library!$N:$S,5,FALSE)</f>
        <v>United States</v>
      </c>
      <c r="Q53" s="12" t="str">
        <f>VLOOKUP(M53,Library!$N:$S,6,FALSE)</f>
        <v>Positive</v>
      </c>
      <c r="R53" s="12" t="s">
        <v>81</v>
      </c>
      <c r="S53" s="12" t="str">
        <f>VLOOKUP(R53,Library!$N:$S,2,FALSE)</f>
        <v>Consensual</v>
      </c>
      <c r="T53" s="12" t="str">
        <f>VLOOKUP(R53,Library!$N:$S,3,FALSE)</f>
        <v>WEC</v>
      </c>
      <c r="U53" s="12" t="str">
        <f>VLOOKUP(R53,Library!$N:$S,5,FALSE)</f>
        <v>LBU</v>
      </c>
      <c r="V53" s="12" t="str">
        <f>VLOOKUP(R53,Library!$N:$S,6,FALSE)</f>
        <v>Positive</v>
      </c>
      <c r="W53" s="12" t="s">
        <v>82</v>
      </c>
      <c r="X53" s="12">
        <v>27</v>
      </c>
      <c r="Y53" s="12" t="s">
        <v>54</v>
      </c>
      <c r="Z53" s="12" t="s">
        <v>94</v>
      </c>
      <c r="AA53" s="12" t="s">
        <v>106</v>
      </c>
      <c r="AB53" s="12" t="s">
        <v>114</v>
      </c>
      <c r="AC53" s="12">
        <v>2</v>
      </c>
      <c r="AD53" s="14" t="s">
        <v>146</v>
      </c>
      <c r="AE53" s="15" t="s">
        <v>146</v>
      </c>
      <c r="AF53" s="16" t="s">
        <v>146</v>
      </c>
      <c r="AG53" s="14" t="s">
        <v>146</v>
      </c>
      <c r="AH53" s="14" t="s">
        <v>146</v>
      </c>
      <c r="AI53" s="14" t="s">
        <v>146</v>
      </c>
      <c r="AJ53" s="14" t="s">
        <v>146</v>
      </c>
      <c r="AK53" s="14" t="s">
        <v>146</v>
      </c>
      <c r="AL53" s="14" t="s">
        <v>146</v>
      </c>
      <c r="AM53" s="19" t="s">
        <v>146</v>
      </c>
      <c r="AN53" s="19" t="s">
        <v>146</v>
      </c>
      <c r="AO53" s="12">
        <v>3</v>
      </c>
      <c r="AP53" s="12" t="s">
        <v>7</v>
      </c>
      <c r="AQ53" s="12" t="s">
        <v>44</v>
      </c>
      <c r="AR53" s="12"/>
    </row>
    <row r="54" spans="1:44" s="6" customFormat="1" ht="14.4" x14ac:dyDescent="0.3">
      <c r="A54" s="11">
        <v>53</v>
      </c>
      <c r="B54" s="11" t="s">
        <v>22</v>
      </c>
      <c r="C54" s="11" t="s">
        <v>26</v>
      </c>
      <c r="D54" s="13">
        <v>0</v>
      </c>
      <c r="E54" s="11" t="s">
        <v>260</v>
      </c>
      <c r="F54" s="11" t="s">
        <v>6</v>
      </c>
      <c r="G54" s="11" t="s">
        <v>21</v>
      </c>
      <c r="H54" s="11" t="s">
        <v>43</v>
      </c>
      <c r="I54" s="12">
        <v>3</v>
      </c>
      <c r="J54" s="11" t="s">
        <v>82</v>
      </c>
      <c r="K54" s="11" t="s">
        <v>25</v>
      </c>
      <c r="L54" s="11" t="s">
        <v>98</v>
      </c>
      <c r="M54" s="12" t="s">
        <v>85</v>
      </c>
      <c r="N54" s="12" t="str">
        <f>IFERROR(VLOOKUP(M54,Library!N:O,2,FALSE)," ")</f>
        <v>Egalitarian</v>
      </c>
      <c r="O54" s="12" t="str">
        <f>VLOOKUP(M54,Library!$N:$S,3,FALSE)</f>
        <v>United States</v>
      </c>
      <c r="P54" s="12" t="str">
        <f>VLOOKUP(M54,Library!$N:$S,5,FALSE)</f>
        <v>United States</v>
      </c>
      <c r="Q54" s="12" t="str">
        <f>VLOOKUP(M54,Library!$N:$S,6,FALSE)</f>
        <v>Positive</v>
      </c>
      <c r="R54" s="12" t="s">
        <v>117</v>
      </c>
      <c r="S54" s="12" t="str">
        <f>VLOOKUP(R54,Library!$N:$S,2,FALSE)</f>
        <v>Top-Down</v>
      </c>
      <c r="T54" s="12" t="str">
        <f>VLOOKUP(R54,Library!$N:$S,3,FALSE)</f>
        <v>WEC</v>
      </c>
      <c r="U54" s="12" t="str">
        <f>VLOOKUP(R54,Library!$N:$S,5,FALSE)</f>
        <v>LBU</v>
      </c>
      <c r="V54" s="12" t="str">
        <f>VLOOKUP(R54,Library!$N:$S,6,FALSE)</f>
        <v>Negative</v>
      </c>
      <c r="W54" s="12" t="s">
        <v>82</v>
      </c>
      <c r="X54" s="12">
        <v>28</v>
      </c>
      <c r="Y54" s="12" t="s">
        <v>54</v>
      </c>
      <c r="Z54" s="12" t="s">
        <v>94</v>
      </c>
      <c r="AA54" s="12" t="s">
        <v>106</v>
      </c>
      <c r="AB54" s="12" t="s">
        <v>56</v>
      </c>
      <c r="AC54" s="12">
        <v>2</v>
      </c>
      <c r="AD54" s="14" t="s">
        <v>146</v>
      </c>
      <c r="AE54" s="15" t="s">
        <v>146</v>
      </c>
      <c r="AF54" s="16" t="s">
        <v>146</v>
      </c>
      <c r="AG54" s="14" t="s">
        <v>146</v>
      </c>
      <c r="AH54" s="14" t="s">
        <v>146</v>
      </c>
      <c r="AI54" s="14" t="s">
        <v>146</v>
      </c>
      <c r="AJ54" s="14" t="s">
        <v>146</v>
      </c>
      <c r="AK54" s="14" t="s">
        <v>146</v>
      </c>
      <c r="AL54" s="14" t="s">
        <v>146</v>
      </c>
      <c r="AM54" s="19" t="s">
        <v>146</v>
      </c>
      <c r="AN54" s="19" t="s">
        <v>146</v>
      </c>
      <c r="AO54" s="12">
        <v>3</v>
      </c>
      <c r="AP54" s="12" t="s">
        <v>7</v>
      </c>
      <c r="AQ54" s="12" t="s">
        <v>44</v>
      </c>
      <c r="AR54" s="12"/>
    </row>
    <row r="55" spans="1:44" s="6" customFormat="1" ht="14.4" x14ac:dyDescent="0.3">
      <c r="A55" s="11">
        <v>54</v>
      </c>
      <c r="B55" s="11" t="s">
        <v>19</v>
      </c>
      <c r="C55" s="11" t="s">
        <v>26</v>
      </c>
      <c r="D55" s="11">
        <v>0</v>
      </c>
      <c r="E55" s="11" t="s">
        <v>260</v>
      </c>
      <c r="F55" s="11" t="s">
        <v>6</v>
      </c>
      <c r="G55" s="11" t="s">
        <v>89</v>
      </c>
      <c r="H55" s="11" t="s">
        <v>89</v>
      </c>
      <c r="I55" s="12">
        <v>3</v>
      </c>
      <c r="J55" s="11" t="s">
        <v>82</v>
      </c>
      <c r="K55" s="11" t="s">
        <v>25</v>
      </c>
      <c r="L55" s="11" t="s">
        <v>98</v>
      </c>
      <c r="M55" s="12" t="s">
        <v>85</v>
      </c>
      <c r="N55" s="12" t="str">
        <f>IFERROR(VLOOKUP(M55,Library!N:O,2,FALSE)," ")</f>
        <v>Egalitarian</v>
      </c>
      <c r="O55" s="12" t="str">
        <f>VLOOKUP(M55,Library!$N:$S,3,FALSE)</f>
        <v>United States</v>
      </c>
      <c r="P55" s="12" t="str">
        <f>VLOOKUP(M55,Library!$N:$S,5,FALSE)</f>
        <v>United States</v>
      </c>
      <c r="Q55" s="12" t="str">
        <f>VLOOKUP(M55,Library!$N:$S,6,FALSE)</f>
        <v>Positive</v>
      </c>
      <c r="R55" s="12" t="s">
        <v>81</v>
      </c>
      <c r="S55" s="12" t="str">
        <f>VLOOKUP(R55,Library!$N:$S,2,FALSE)</f>
        <v>Consensual</v>
      </c>
      <c r="T55" s="12" t="str">
        <f>VLOOKUP(R55,Library!$N:$S,3,FALSE)</f>
        <v>WEC</v>
      </c>
      <c r="U55" s="12" t="str">
        <f>VLOOKUP(R55,Library!$N:$S,5,FALSE)</f>
        <v>LBU</v>
      </c>
      <c r="V55" s="12" t="str">
        <f>VLOOKUP(R55,Library!$N:$S,6,FALSE)</f>
        <v>Positive</v>
      </c>
      <c r="W55" s="12" t="s">
        <v>82</v>
      </c>
      <c r="X55" s="12">
        <v>28</v>
      </c>
      <c r="Y55" s="12" t="s">
        <v>90</v>
      </c>
      <c r="Z55" s="12" t="s">
        <v>94</v>
      </c>
      <c r="AA55" s="12" t="s">
        <v>106</v>
      </c>
      <c r="AB55" s="12" t="s">
        <v>114</v>
      </c>
      <c r="AC55" s="12">
        <v>1</v>
      </c>
      <c r="AD55" s="14" t="s">
        <v>146</v>
      </c>
      <c r="AE55" s="15" t="s">
        <v>146</v>
      </c>
      <c r="AF55" s="16" t="s">
        <v>146</v>
      </c>
      <c r="AG55" s="14" t="s">
        <v>146</v>
      </c>
      <c r="AH55" s="14" t="s">
        <v>146</v>
      </c>
      <c r="AI55" s="14" t="s">
        <v>146</v>
      </c>
      <c r="AJ55" s="14" t="s">
        <v>146</v>
      </c>
      <c r="AK55" s="14" t="s">
        <v>146</v>
      </c>
      <c r="AL55" s="14" t="s">
        <v>146</v>
      </c>
      <c r="AM55" s="19" t="s">
        <v>146</v>
      </c>
      <c r="AN55" s="19" t="s">
        <v>146</v>
      </c>
      <c r="AO55" s="12">
        <v>3</v>
      </c>
      <c r="AP55" s="12" t="s">
        <v>7</v>
      </c>
      <c r="AQ55" s="12" t="s">
        <v>44</v>
      </c>
      <c r="AR55" s="12"/>
    </row>
    <row r="56" spans="1:44" s="6" customFormat="1" ht="14.4" hidden="1" x14ac:dyDescent="0.3">
      <c r="A56" s="11">
        <v>55</v>
      </c>
      <c r="B56" s="11" t="s">
        <v>29</v>
      </c>
      <c r="C56" s="11" t="s">
        <v>28</v>
      </c>
      <c r="D56" s="11">
        <v>1</v>
      </c>
      <c r="E56" s="11" t="s">
        <v>259</v>
      </c>
      <c r="F56" s="11" t="s">
        <v>9</v>
      </c>
      <c r="G56" s="11" t="s">
        <v>16</v>
      </c>
      <c r="H56" s="11" t="s">
        <v>45</v>
      </c>
      <c r="I56" s="12">
        <v>4</v>
      </c>
      <c r="J56" s="11" t="s">
        <v>82</v>
      </c>
      <c r="K56" s="11" t="s">
        <v>18</v>
      </c>
      <c r="L56" s="11" t="s">
        <v>97</v>
      </c>
      <c r="M56" s="12" t="s">
        <v>85</v>
      </c>
      <c r="N56" s="12" t="str">
        <f>IFERROR(VLOOKUP(M56,Library!N:O,2,FALSE)," ")</f>
        <v>Egalitarian</v>
      </c>
      <c r="O56" s="12" t="str">
        <f>VLOOKUP(M56,Library!$N:$S,3,FALSE)</f>
        <v>United States</v>
      </c>
      <c r="P56" s="12" t="str">
        <f>VLOOKUP(M56,Library!$N:$S,5,FALSE)</f>
        <v>United States</v>
      </c>
      <c r="Q56" s="12" t="str">
        <f>VLOOKUP(M56,Library!$N:$S,6,FALSE)</f>
        <v>Positive</v>
      </c>
      <c r="R56" s="12" t="s">
        <v>92</v>
      </c>
      <c r="S56" s="12" t="str">
        <f>VLOOKUP(R56,Library!$N:$S,2,FALSE)</f>
        <v>Hierarquical</v>
      </c>
      <c r="T56" s="12" t="str">
        <f>VLOOKUP(R56,Library!$N:$S,3,FALSE)</f>
        <v>JAPAC</v>
      </c>
      <c r="U56" s="12" t="str">
        <f>VLOOKUP(R56,Library!$N:$S,5,FALSE)</f>
        <v>SBU</v>
      </c>
      <c r="V56" s="12" t="str">
        <f>VLOOKUP(R56,Library!$N:$S,6,FALSE)</f>
        <v>Positive</v>
      </c>
      <c r="W56" s="12" t="s">
        <v>82</v>
      </c>
      <c r="X56" s="12">
        <v>47</v>
      </c>
      <c r="Y56" s="12" t="s">
        <v>90</v>
      </c>
      <c r="Z56" s="12" t="s">
        <v>94</v>
      </c>
      <c r="AA56" s="12" t="s">
        <v>106</v>
      </c>
      <c r="AB56" s="12" t="s">
        <v>112</v>
      </c>
      <c r="AC56" s="12">
        <v>14</v>
      </c>
      <c r="AD56" s="14" t="s">
        <v>146</v>
      </c>
      <c r="AE56" s="15" t="s">
        <v>146</v>
      </c>
      <c r="AF56" s="16">
        <v>0</v>
      </c>
      <c r="AG56" s="14" t="s">
        <v>146</v>
      </c>
      <c r="AH56" s="14" t="s">
        <v>146</v>
      </c>
      <c r="AI56" s="14">
        <v>100</v>
      </c>
      <c r="AJ56" s="14" t="s">
        <v>146</v>
      </c>
      <c r="AK56" s="14" t="s">
        <v>146</v>
      </c>
      <c r="AL56" s="14">
        <v>0</v>
      </c>
      <c r="AM56" s="19" t="s">
        <v>146</v>
      </c>
      <c r="AN56" s="19" t="s">
        <v>146</v>
      </c>
      <c r="AO56" s="12">
        <v>3</v>
      </c>
      <c r="AP56" s="12" t="s">
        <v>16</v>
      </c>
      <c r="AQ56" s="12" t="s">
        <v>45</v>
      </c>
      <c r="AR56" s="12"/>
    </row>
    <row r="57" spans="1:44" s="6" customFormat="1" ht="14.4" hidden="1" x14ac:dyDescent="0.3">
      <c r="A57" s="11">
        <v>56</v>
      </c>
      <c r="B57" s="11" t="s">
        <v>13</v>
      </c>
      <c r="C57" s="11" t="s">
        <v>28</v>
      </c>
      <c r="D57" s="13">
        <v>1</v>
      </c>
      <c r="E57" s="11" t="s">
        <v>259</v>
      </c>
      <c r="F57" s="11" t="s">
        <v>9</v>
      </c>
      <c r="G57" s="11" t="s">
        <v>7</v>
      </c>
      <c r="H57" s="11" t="s">
        <v>44</v>
      </c>
      <c r="I57" s="12">
        <v>3</v>
      </c>
      <c r="J57" s="11" t="s">
        <v>82</v>
      </c>
      <c r="K57" s="11" t="s">
        <v>18</v>
      </c>
      <c r="L57" s="11" t="s">
        <v>97</v>
      </c>
      <c r="M57" s="12" t="s">
        <v>84</v>
      </c>
      <c r="N57" s="12" t="str">
        <f>IFERROR(VLOOKUP(M57,Library!N:O,2,FALSE)," ")</f>
        <v>Hierarquical</v>
      </c>
      <c r="O57" s="12" t="str">
        <f>VLOOKUP(M57,Library!$N:$S,3,FALSE)</f>
        <v>WEC</v>
      </c>
      <c r="P57" s="12" t="str">
        <f>VLOOKUP(M57,Library!$N:$S,5,FALSE)</f>
        <v>LBU</v>
      </c>
      <c r="Q57" s="12" t="str">
        <f>VLOOKUP(M57,Library!$N:$S,6,FALSE)</f>
        <v>Neutral</v>
      </c>
      <c r="R57" s="12" t="s">
        <v>126</v>
      </c>
      <c r="S57" s="12" t="str">
        <f>VLOOKUP(R57,Library!$N:$S,2,FALSE)</f>
        <v>Top-Down</v>
      </c>
      <c r="T57" s="12" t="str">
        <f>VLOOKUP(R57,Library!$N:$S,3,FALSE)</f>
        <v>LATAM</v>
      </c>
      <c r="U57" s="12" t="str">
        <f>VLOOKUP(R57,Library!$N:$S,5,FALSE)</f>
        <v>MBU</v>
      </c>
      <c r="V57" s="12" t="str">
        <f>VLOOKUP(R57,Library!$N:$S,6,FALSE)</f>
        <v>Positive</v>
      </c>
      <c r="W57" s="12" t="s">
        <v>83</v>
      </c>
      <c r="X57" s="12">
        <v>51</v>
      </c>
      <c r="Y57" s="12" t="s">
        <v>54</v>
      </c>
      <c r="Z57" s="12" t="s">
        <v>53</v>
      </c>
      <c r="AA57" s="12" t="s">
        <v>106</v>
      </c>
      <c r="AB57" s="12" t="s">
        <v>56</v>
      </c>
      <c r="AC57" s="12">
        <v>26</v>
      </c>
      <c r="AD57" s="14" t="s">
        <v>146</v>
      </c>
      <c r="AE57" s="15">
        <v>99.999999999999986</v>
      </c>
      <c r="AF57" s="16">
        <v>0</v>
      </c>
      <c r="AG57" s="14" t="s">
        <v>146</v>
      </c>
      <c r="AH57" s="14">
        <v>100</v>
      </c>
      <c r="AI57" s="14">
        <v>100</v>
      </c>
      <c r="AJ57" s="14" t="s">
        <v>146</v>
      </c>
      <c r="AK57" s="14">
        <v>100</v>
      </c>
      <c r="AL57" s="14">
        <v>100</v>
      </c>
      <c r="AM57" s="19" t="s">
        <v>146</v>
      </c>
      <c r="AN57" s="19">
        <v>122.65</v>
      </c>
      <c r="AO57" s="12">
        <v>3</v>
      </c>
      <c r="AP57" s="12" t="s">
        <v>7</v>
      </c>
      <c r="AQ57" s="12" t="s">
        <v>44</v>
      </c>
      <c r="AR57" s="12"/>
    </row>
    <row r="58" spans="1:44" s="6" customFormat="1" ht="14.4" hidden="1" x14ac:dyDescent="0.3">
      <c r="A58" s="11">
        <v>57</v>
      </c>
      <c r="B58" s="11" t="s">
        <v>10</v>
      </c>
      <c r="C58" s="11" t="s">
        <v>28</v>
      </c>
      <c r="D58" s="13">
        <v>1</v>
      </c>
      <c r="E58" s="11" t="s">
        <v>259</v>
      </c>
      <c r="F58" s="11" t="s">
        <v>9</v>
      </c>
      <c r="G58" s="11" t="s">
        <v>7</v>
      </c>
      <c r="H58" s="11" t="s">
        <v>44</v>
      </c>
      <c r="I58" s="12">
        <v>3</v>
      </c>
      <c r="J58" s="11" t="s">
        <v>83</v>
      </c>
      <c r="K58" s="11" t="s">
        <v>18</v>
      </c>
      <c r="L58" s="11" t="s">
        <v>97</v>
      </c>
      <c r="M58" s="12" t="s">
        <v>105</v>
      </c>
      <c r="N58" s="12" t="str">
        <f>IFERROR(VLOOKUP(M58,Library!N:O,2,FALSE)," ")</f>
        <v>Consensual</v>
      </c>
      <c r="O58" s="12" t="str">
        <f>VLOOKUP(M58,Library!$N:$S,3,FALSE)</f>
        <v>WEC</v>
      </c>
      <c r="P58" s="12" t="str">
        <f>VLOOKUP(M58,Library!$N:$S,5,FALSE)</f>
        <v>LBU</v>
      </c>
      <c r="Q58" s="12" t="str">
        <f>VLOOKUP(M58,Library!$N:$S,6,FALSE)</f>
        <v>Neutral</v>
      </c>
      <c r="R58" s="12" t="s">
        <v>92</v>
      </c>
      <c r="S58" s="12" t="str">
        <f>VLOOKUP(R58,Library!$N:$S,2,FALSE)</f>
        <v>Hierarquical</v>
      </c>
      <c r="T58" s="12" t="str">
        <f>VLOOKUP(R58,Library!$N:$S,3,FALSE)</f>
        <v>JAPAC</v>
      </c>
      <c r="U58" s="12" t="str">
        <f>VLOOKUP(R58,Library!$N:$S,5,FALSE)</f>
        <v>SBU</v>
      </c>
      <c r="V58" s="12" t="str">
        <f>VLOOKUP(R58,Library!$N:$S,6,FALSE)</f>
        <v>Positive</v>
      </c>
      <c r="W58" s="12" t="s">
        <v>82</v>
      </c>
      <c r="X58" s="12">
        <v>43</v>
      </c>
      <c r="Y58" s="12" t="s">
        <v>54</v>
      </c>
      <c r="Z58" s="12" t="s">
        <v>53</v>
      </c>
      <c r="AA58" s="12" t="s">
        <v>106</v>
      </c>
      <c r="AB58" s="12" t="s">
        <v>56</v>
      </c>
      <c r="AC58" s="12">
        <v>5</v>
      </c>
      <c r="AD58" s="14" t="s">
        <v>146</v>
      </c>
      <c r="AE58" s="15">
        <v>0</v>
      </c>
      <c r="AF58" s="16">
        <v>36.363636363636367</v>
      </c>
      <c r="AG58" s="14" t="s">
        <v>146</v>
      </c>
      <c r="AH58" s="14">
        <v>0</v>
      </c>
      <c r="AI58" s="14">
        <v>97</v>
      </c>
      <c r="AJ58" s="14" t="s">
        <v>146</v>
      </c>
      <c r="AK58" s="14">
        <v>0</v>
      </c>
      <c r="AL58" s="14">
        <v>90</v>
      </c>
      <c r="AM58" s="19" t="s">
        <v>146</v>
      </c>
      <c r="AN58" s="19">
        <v>158.07</v>
      </c>
      <c r="AO58" s="12">
        <v>3</v>
      </c>
      <c r="AP58" s="12" t="s">
        <v>21</v>
      </c>
      <c r="AQ58" s="12" t="s">
        <v>43</v>
      </c>
      <c r="AR58" s="12"/>
    </row>
    <row r="59" spans="1:44" s="6" customFormat="1" ht="14.4" x14ac:dyDescent="0.3">
      <c r="A59" s="11">
        <v>58</v>
      </c>
      <c r="B59" s="11" t="s">
        <v>19</v>
      </c>
      <c r="C59" s="11" t="s">
        <v>28</v>
      </c>
      <c r="D59" s="11">
        <v>0</v>
      </c>
      <c r="E59" s="11" t="s">
        <v>260</v>
      </c>
      <c r="F59" s="11" t="s">
        <v>6</v>
      </c>
      <c r="G59" s="11" t="s">
        <v>7</v>
      </c>
      <c r="H59" s="11" t="s">
        <v>44</v>
      </c>
      <c r="I59" s="12">
        <v>3</v>
      </c>
      <c r="J59" s="11" t="s">
        <v>82</v>
      </c>
      <c r="K59" s="11" t="s">
        <v>18</v>
      </c>
      <c r="L59" s="11" t="s">
        <v>97</v>
      </c>
      <c r="M59" s="12" t="s">
        <v>137</v>
      </c>
      <c r="N59" s="12" t="str">
        <f>IFERROR(VLOOKUP(M59,Library!N:O,2,FALSE)," ")</f>
        <v xml:space="preserve"> </v>
      </c>
      <c r="O59" s="12" t="e">
        <f>VLOOKUP(M59,Library!$N:$S,3,FALSE)</f>
        <v>#N/A</v>
      </c>
      <c r="P59" s="12" t="e">
        <f>VLOOKUP(M59,Library!$N:$S,5,FALSE)</f>
        <v>#N/A</v>
      </c>
      <c r="Q59" s="12" t="e">
        <f>VLOOKUP(M59,Library!$N:$S,6,FALSE)</f>
        <v>#N/A</v>
      </c>
      <c r="R59" s="12" t="s">
        <v>85</v>
      </c>
      <c r="S59" s="12" t="str">
        <f>VLOOKUP(R59,Library!$N:$S,2,FALSE)</f>
        <v>Egalitarian</v>
      </c>
      <c r="T59" s="12" t="str">
        <f>VLOOKUP(R59,Library!$N:$S,3,FALSE)</f>
        <v>United States</v>
      </c>
      <c r="U59" s="12" t="str">
        <f>VLOOKUP(R59,Library!$N:$S,5,FALSE)</f>
        <v>United States</v>
      </c>
      <c r="V59" s="12" t="str">
        <f>VLOOKUP(R59,Library!$N:$S,6,FALSE)</f>
        <v>Positive</v>
      </c>
      <c r="W59" s="12" t="s">
        <v>83</v>
      </c>
      <c r="X59" s="12">
        <v>44</v>
      </c>
      <c r="Y59" s="12" t="s">
        <v>90</v>
      </c>
      <c r="Z59" s="12" t="s">
        <v>94</v>
      </c>
      <c r="AA59" s="12" t="s">
        <v>106</v>
      </c>
      <c r="AB59" s="12" t="s">
        <v>56</v>
      </c>
      <c r="AC59" s="12">
        <v>11</v>
      </c>
      <c r="AD59" s="14" t="s">
        <v>146</v>
      </c>
      <c r="AE59" s="15" t="s">
        <v>146</v>
      </c>
      <c r="AF59" s="16">
        <v>0</v>
      </c>
      <c r="AG59" s="14" t="s">
        <v>146</v>
      </c>
      <c r="AH59" s="14" t="s">
        <v>146</v>
      </c>
      <c r="AI59" s="14">
        <v>80</v>
      </c>
      <c r="AJ59" s="14" t="s">
        <v>146</v>
      </c>
      <c r="AK59" s="14" t="s">
        <v>146</v>
      </c>
      <c r="AL59" s="14">
        <v>0</v>
      </c>
      <c r="AM59" s="19" t="s">
        <v>146</v>
      </c>
      <c r="AN59" s="19" t="s">
        <v>146</v>
      </c>
      <c r="AO59" s="12">
        <v>3</v>
      </c>
      <c r="AP59" s="12" t="s">
        <v>7</v>
      </c>
      <c r="AQ59" s="12" t="s">
        <v>44</v>
      </c>
      <c r="AR59" s="12"/>
    </row>
    <row r="60" spans="1:44" s="6" customFormat="1" ht="14.4" x14ac:dyDescent="0.3">
      <c r="A60" s="11">
        <v>59</v>
      </c>
      <c r="B60" s="11" t="s">
        <v>22</v>
      </c>
      <c r="C60" s="11" t="s">
        <v>28</v>
      </c>
      <c r="D60" s="13">
        <v>0</v>
      </c>
      <c r="E60" s="11" t="s">
        <v>260</v>
      </c>
      <c r="F60" s="11" t="s">
        <v>6</v>
      </c>
      <c r="G60" s="11" t="s">
        <v>7</v>
      </c>
      <c r="H60" s="11" t="s">
        <v>44</v>
      </c>
      <c r="I60" s="12">
        <v>2</v>
      </c>
      <c r="J60" s="11" t="s">
        <v>82</v>
      </c>
      <c r="K60" s="11" t="s">
        <v>25</v>
      </c>
      <c r="L60" s="11" t="s">
        <v>98</v>
      </c>
      <c r="M60" s="12" t="s">
        <v>85</v>
      </c>
      <c r="N60" s="12" t="str">
        <f>IFERROR(VLOOKUP(M60,Library!N:O,2,FALSE)," ")</f>
        <v>Egalitarian</v>
      </c>
      <c r="O60" s="12" t="str">
        <f>VLOOKUP(M60,Library!$N:$S,3,FALSE)</f>
        <v>United States</v>
      </c>
      <c r="P60" s="12" t="str">
        <f>VLOOKUP(M60,Library!$N:$S,5,FALSE)</f>
        <v>United States</v>
      </c>
      <c r="Q60" s="12" t="str">
        <f>VLOOKUP(M60,Library!$N:$S,6,FALSE)</f>
        <v>Positive</v>
      </c>
      <c r="R60" s="12" t="s">
        <v>92</v>
      </c>
      <c r="S60" s="12" t="str">
        <f>VLOOKUP(R60,Library!$N:$S,2,FALSE)</f>
        <v>Hierarquical</v>
      </c>
      <c r="T60" s="12" t="str">
        <f>VLOOKUP(R60,Library!$N:$S,3,FALSE)</f>
        <v>JAPAC</v>
      </c>
      <c r="U60" s="12" t="str">
        <f>VLOOKUP(R60,Library!$N:$S,5,FALSE)</f>
        <v>SBU</v>
      </c>
      <c r="V60" s="12" t="str">
        <f>VLOOKUP(R60,Library!$N:$S,6,FALSE)</f>
        <v>Positive</v>
      </c>
      <c r="W60" s="12" t="s">
        <v>83</v>
      </c>
      <c r="X60" s="12">
        <v>35</v>
      </c>
      <c r="Y60" s="12" t="s">
        <v>54</v>
      </c>
      <c r="Z60" s="12" t="s">
        <v>94</v>
      </c>
      <c r="AA60" s="12" t="s">
        <v>106</v>
      </c>
      <c r="AB60" s="12" t="s">
        <v>114</v>
      </c>
      <c r="AC60" s="12">
        <v>10</v>
      </c>
      <c r="AD60" s="14" t="s">
        <v>146</v>
      </c>
      <c r="AE60" s="15">
        <v>91.666666666666657</v>
      </c>
      <c r="AF60" s="16">
        <v>66.666666666666657</v>
      </c>
      <c r="AG60" s="14" t="s">
        <v>146</v>
      </c>
      <c r="AH60" s="14">
        <v>0</v>
      </c>
      <c r="AI60" s="14">
        <v>0</v>
      </c>
      <c r="AJ60" s="14" t="s">
        <v>146</v>
      </c>
      <c r="AK60" s="14">
        <v>0</v>
      </c>
      <c r="AL60" s="14">
        <v>75</v>
      </c>
      <c r="AM60" s="19" t="s">
        <v>146</v>
      </c>
      <c r="AN60" s="19">
        <v>100.64</v>
      </c>
      <c r="AO60" s="12">
        <v>3</v>
      </c>
      <c r="AP60" s="12" t="s">
        <v>7</v>
      </c>
      <c r="AQ60" s="12" t="s">
        <v>44</v>
      </c>
      <c r="AR60" s="12"/>
    </row>
    <row r="61" spans="1:44" s="6" customFormat="1" ht="14.4" x14ac:dyDescent="0.3">
      <c r="A61" s="11">
        <v>60</v>
      </c>
      <c r="B61" s="11" t="s">
        <v>22</v>
      </c>
      <c r="C61" s="11" t="s">
        <v>28</v>
      </c>
      <c r="D61" s="11">
        <v>0</v>
      </c>
      <c r="E61" s="11" t="s">
        <v>260</v>
      </c>
      <c r="F61" s="11" t="s">
        <v>6</v>
      </c>
      <c r="G61" s="11" t="s">
        <v>7</v>
      </c>
      <c r="H61" s="11" t="s">
        <v>44</v>
      </c>
      <c r="I61" s="12">
        <v>3</v>
      </c>
      <c r="J61" s="11" t="s">
        <v>82</v>
      </c>
      <c r="K61" s="11" t="s">
        <v>8</v>
      </c>
      <c r="L61" s="11" t="s">
        <v>78</v>
      </c>
      <c r="M61" s="12" t="s">
        <v>85</v>
      </c>
      <c r="N61" s="12" t="str">
        <f>IFERROR(VLOOKUP(M61,Library!N:O,2,FALSE)," ")</f>
        <v>Egalitarian</v>
      </c>
      <c r="O61" s="12" t="str">
        <f>VLOOKUP(M61,Library!$N:$S,3,FALSE)</f>
        <v>United States</v>
      </c>
      <c r="P61" s="12" t="str">
        <f>VLOOKUP(M61,Library!$N:$S,5,FALSE)</f>
        <v>United States</v>
      </c>
      <c r="Q61" s="12" t="str">
        <f>VLOOKUP(M61,Library!$N:$S,6,FALSE)</f>
        <v>Positive</v>
      </c>
      <c r="R61" s="12" t="s">
        <v>119</v>
      </c>
      <c r="S61" s="12" t="str">
        <f>VLOOKUP(R61,Library!$N:$S,2,FALSE)</f>
        <v>Hierarquical</v>
      </c>
      <c r="T61" s="12" t="str">
        <f>VLOOKUP(R61,Library!$N:$S,3,FALSE)</f>
        <v>EEMEA</v>
      </c>
      <c r="U61" s="12" t="str">
        <f>VLOOKUP(R61,Library!$N:$S,5,FALSE)</f>
        <v>LBU</v>
      </c>
      <c r="V61" s="12" t="str">
        <f>VLOOKUP(R61,Library!$N:$S,6,FALSE)</f>
        <v>Negative</v>
      </c>
      <c r="W61" s="12" t="s">
        <v>83</v>
      </c>
      <c r="X61" s="12">
        <v>49</v>
      </c>
      <c r="Y61" s="12" t="s">
        <v>54</v>
      </c>
      <c r="Z61" s="12" t="s">
        <v>53</v>
      </c>
      <c r="AA61" s="12" t="s">
        <v>106</v>
      </c>
      <c r="AB61" s="12" t="s">
        <v>101</v>
      </c>
      <c r="AC61" s="12">
        <v>7</v>
      </c>
      <c r="AD61" s="14" t="s">
        <v>146</v>
      </c>
      <c r="AE61" s="15" t="s">
        <v>146</v>
      </c>
      <c r="AF61" s="16" t="s">
        <v>146</v>
      </c>
      <c r="AG61" s="14" t="s">
        <v>146</v>
      </c>
      <c r="AH61" s="14" t="s">
        <v>146</v>
      </c>
      <c r="AI61" s="14" t="s">
        <v>146</v>
      </c>
      <c r="AJ61" s="14" t="s">
        <v>146</v>
      </c>
      <c r="AK61" s="14" t="s">
        <v>146</v>
      </c>
      <c r="AL61" s="14" t="s">
        <v>146</v>
      </c>
      <c r="AM61" s="19" t="s">
        <v>146</v>
      </c>
      <c r="AN61" s="19" t="s">
        <v>146</v>
      </c>
      <c r="AO61" s="12">
        <v>3</v>
      </c>
      <c r="AP61" s="12" t="s">
        <v>7</v>
      </c>
      <c r="AQ61" s="12" t="s">
        <v>44</v>
      </c>
      <c r="AR61" s="12"/>
    </row>
    <row r="62" spans="1:44" s="6" customFormat="1" ht="14.4" x14ac:dyDescent="0.3">
      <c r="A62" s="11">
        <v>61</v>
      </c>
      <c r="B62" s="11" t="s">
        <v>22</v>
      </c>
      <c r="C62" s="11" t="s">
        <v>28</v>
      </c>
      <c r="D62" s="13">
        <v>0</v>
      </c>
      <c r="E62" s="11" t="s">
        <v>260</v>
      </c>
      <c r="F62" s="11" t="s">
        <v>6</v>
      </c>
      <c r="G62" s="11" t="s">
        <v>11</v>
      </c>
      <c r="H62" s="11" t="s">
        <v>46</v>
      </c>
      <c r="I62" s="12">
        <v>3</v>
      </c>
      <c r="J62" s="11" t="s">
        <v>83</v>
      </c>
      <c r="K62" s="11" t="s">
        <v>8</v>
      </c>
      <c r="L62" s="11" t="s">
        <v>78</v>
      </c>
      <c r="M62" s="12" t="s">
        <v>138</v>
      </c>
      <c r="N62" s="12" t="str">
        <f>IFERROR(VLOOKUP(M62,Library!N:O,2,FALSE)," ")</f>
        <v>Hierarquical</v>
      </c>
      <c r="O62" s="12" t="str">
        <f>VLOOKUP(M62,Library!$N:$S,3,FALSE)</f>
        <v>LATAM</v>
      </c>
      <c r="P62" s="12" t="str">
        <f>VLOOKUP(M62,Library!$N:$S,5,FALSE)</f>
        <v>SBU</v>
      </c>
      <c r="Q62" s="12" t="str">
        <f>VLOOKUP(M62,Library!$N:$S,6,FALSE)</f>
        <v>Negative</v>
      </c>
      <c r="R62" s="12" t="s">
        <v>134</v>
      </c>
      <c r="S62" s="12" t="str">
        <f>VLOOKUP(R62,Library!$N:$S,2,FALSE)</f>
        <v>Hierarquical</v>
      </c>
      <c r="T62" s="12" t="str">
        <f>VLOOKUP(R62,Library!$N:$S,3,FALSE)</f>
        <v>LATAM</v>
      </c>
      <c r="U62" s="12" t="str">
        <f>VLOOKUP(R62,Library!$N:$S,5,FALSE)</f>
        <v>LBU</v>
      </c>
      <c r="V62" s="12" t="str">
        <f>VLOOKUP(R62,Library!$N:$S,6,FALSE)</f>
        <v>Neutral</v>
      </c>
      <c r="W62" s="12" t="s">
        <v>82</v>
      </c>
      <c r="X62" s="12">
        <v>52</v>
      </c>
      <c r="Y62" s="12" t="s">
        <v>54</v>
      </c>
      <c r="Z62" s="12" t="s">
        <v>106</v>
      </c>
      <c r="AA62" s="12" t="s">
        <v>106</v>
      </c>
      <c r="AB62" s="12" t="s">
        <v>56</v>
      </c>
      <c r="AC62" s="12">
        <v>22</v>
      </c>
      <c r="AD62" s="14" t="s">
        <v>146</v>
      </c>
      <c r="AE62" s="15">
        <v>0</v>
      </c>
      <c r="AF62" s="16">
        <v>40</v>
      </c>
      <c r="AG62" s="14" t="s">
        <v>146</v>
      </c>
      <c r="AH62" s="14">
        <v>0</v>
      </c>
      <c r="AI62" s="14">
        <v>100</v>
      </c>
      <c r="AJ62" s="14" t="s">
        <v>146</v>
      </c>
      <c r="AK62" s="14">
        <v>0</v>
      </c>
      <c r="AL62" s="14">
        <v>100</v>
      </c>
      <c r="AM62" s="19" t="s">
        <v>146</v>
      </c>
      <c r="AN62" s="19">
        <v>152.29</v>
      </c>
      <c r="AO62" s="12">
        <v>3</v>
      </c>
      <c r="AP62" s="12" t="s">
        <v>7</v>
      </c>
      <c r="AQ62" s="12" t="s">
        <v>44</v>
      </c>
      <c r="AR62" s="12"/>
    </row>
    <row r="63" spans="1:44" s="6" customFormat="1" ht="14.4" x14ac:dyDescent="0.3">
      <c r="A63" s="11">
        <v>62</v>
      </c>
      <c r="B63" s="11" t="s">
        <v>22</v>
      </c>
      <c r="C63" s="11" t="s">
        <v>28</v>
      </c>
      <c r="D63" s="11">
        <v>0</v>
      </c>
      <c r="E63" s="11" t="s">
        <v>260</v>
      </c>
      <c r="F63" s="11" t="s">
        <v>6</v>
      </c>
      <c r="G63" s="11" t="s">
        <v>21</v>
      </c>
      <c r="H63" s="11" t="s">
        <v>43</v>
      </c>
      <c r="I63" s="12">
        <v>3</v>
      </c>
      <c r="J63" s="11" t="s">
        <v>82</v>
      </c>
      <c r="K63" s="11" t="s">
        <v>18</v>
      </c>
      <c r="L63" s="11" t="s">
        <v>97</v>
      </c>
      <c r="M63" s="12" t="s">
        <v>104</v>
      </c>
      <c r="N63" s="12" t="str">
        <f>IFERROR(VLOOKUP(M63,Library!N:O,2,FALSE)," ")</f>
        <v>Hierarquical</v>
      </c>
      <c r="O63" s="12" t="str">
        <f>VLOOKUP(M63,Library!$N:$S,3,FALSE)</f>
        <v>WEC</v>
      </c>
      <c r="P63" s="12" t="str">
        <f>VLOOKUP(M63,Library!$N:$S,5,FALSE)</f>
        <v>LBU</v>
      </c>
      <c r="Q63" s="12" t="str">
        <f>VLOOKUP(M63,Library!$N:$S,6,FALSE)</f>
        <v>Neutral</v>
      </c>
      <c r="R63" s="12" t="s">
        <v>81</v>
      </c>
      <c r="S63" s="12" t="str">
        <f>VLOOKUP(R63,Library!$N:$S,2,FALSE)</f>
        <v>Consensual</v>
      </c>
      <c r="T63" s="12" t="str">
        <f>VLOOKUP(R63,Library!$N:$S,3,FALSE)</f>
        <v>WEC</v>
      </c>
      <c r="U63" s="12" t="str">
        <f>VLOOKUP(R63,Library!$N:$S,5,FALSE)</f>
        <v>LBU</v>
      </c>
      <c r="V63" s="12" t="str">
        <f>VLOOKUP(R63,Library!$N:$S,6,FALSE)</f>
        <v>Positive</v>
      </c>
      <c r="W63" s="12" t="s">
        <v>82</v>
      </c>
      <c r="X63" s="12">
        <v>38</v>
      </c>
      <c r="Y63" s="12" t="s">
        <v>54</v>
      </c>
      <c r="Z63" s="12" t="s">
        <v>53</v>
      </c>
      <c r="AA63" s="12" t="s">
        <v>106</v>
      </c>
      <c r="AB63" s="12" t="s">
        <v>56</v>
      </c>
      <c r="AC63" s="12">
        <v>7</v>
      </c>
      <c r="AD63" s="14"/>
      <c r="AE63" s="15"/>
      <c r="AF63" s="16"/>
      <c r="AG63" s="14"/>
      <c r="AH63" s="14"/>
      <c r="AI63" s="14"/>
      <c r="AJ63" s="14"/>
      <c r="AK63" s="14"/>
      <c r="AL63" s="14"/>
      <c r="AM63" s="19"/>
      <c r="AN63" s="19"/>
      <c r="AO63" s="12">
        <v>3</v>
      </c>
      <c r="AP63" s="12" t="s">
        <v>7</v>
      </c>
      <c r="AQ63" s="12" t="s">
        <v>44</v>
      </c>
      <c r="AR63" s="12"/>
    </row>
    <row r="64" spans="1:44" s="6" customFormat="1" ht="14.4" x14ac:dyDescent="0.3">
      <c r="A64" s="11">
        <v>63</v>
      </c>
      <c r="B64" s="11" t="s">
        <v>23</v>
      </c>
      <c r="C64" s="11" t="s">
        <v>28</v>
      </c>
      <c r="D64" s="13">
        <v>0</v>
      </c>
      <c r="E64" s="11" t="s">
        <v>260</v>
      </c>
      <c r="F64" s="11" t="s">
        <v>6</v>
      </c>
      <c r="G64" s="11" t="s">
        <v>11</v>
      </c>
      <c r="H64" s="11" t="s">
        <v>46</v>
      </c>
      <c r="I64" s="12">
        <v>3</v>
      </c>
      <c r="J64" s="11" t="s">
        <v>82</v>
      </c>
      <c r="K64" s="11" t="s">
        <v>25</v>
      </c>
      <c r="L64" s="11" t="s">
        <v>98</v>
      </c>
      <c r="M64" s="12" t="s">
        <v>85</v>
      </c>
      <c r="N64" s="12" t="str">
        <f>IFERROR(VLOOKUP(M64,Library!N:O,2,FALSE)," ")</f>
        <v>Egalitarian</v>
      </c>
      <c r="O64" s="12" t="str">
        <f>VLOOKUP(M64,Library!$N:$S,3,FALSE)</f>
        <v>United States</v>
      </c>
      <c r="P64" s="12" t="str">
        <f>VLOOKUP(M64,Library!$N:$S,5,FALSE)</f>
        <v>United States</v>
      </c>
      <c r="Q64" s="12" t="str">
        <f>VLOOKUP(M64,Library!$N:$S,6,FALSE)</f>
        <v>Positive</v>
      </c>
      <c r="R64" s="12" t="s">
        <v>93</v>
      </c>
      <c r="S64" s="12" t="str">
        <f>VLOOKUP(R64,Library!$N:$S,2,FALSE)</f>
        <v>Egalitarian</v>
      </c>
      <c r="T64" s="12" t="str">
        <f>VLOOKUP(R64,Library!$N:$S,3,FALSE)</f>
        <v>JAPAC</v>
      </c>
      <c r="U64" s="12" t="str">
        <f>VLOOKUP(R64,Library!$N:$S,5,FALSE)</f>
        <v>LBU</v>
      </c>
      <c r="V64" s="12" t="str">
        <f>VLOOKUP(R64,Library!$N:$S,6,FALSE)</f>
        <v>Neutral</v>
      </c>
      <c r="W64" s="12" t="s">
        <v>83</v>
      </c>
      <c r="X64" s="12">
        <v>27</v>
      </c>
      <c r="Y64" s="12" t="s">
        <v>54</v>
      </c>
      <c r="Z64" s="12" t="s">
        <v>94</v>
      </c>
      <c r="AA64" s="12" t="s">
        <v>106</v>
      </c>
      <c r="AB64" s="12" t="s">
        <v>114</v>
      </c>
      <c r="AC64" s="12">
        <v>3</v>
      </c>
      <c r="AD64" s="14">
        <v>0</v>
      </c>
      <c r="AE64" s="15">
        <v>111.1111111111111</v>
      </c>
      <c r="AF64" s="16">
        <v>100</v>
      </c>
      <c r="AG64" s="14">
        <v>90</v>
      </c>
      <c r="AH64" s="14">
        <v>100</v>
      </c>
      <c r="AI64" s="14">
        <v>100</v>
      </c>
      <c r="AJ64" s="14">
        <v>0</v>
      </c>
      <c r="AK64" s="14">
        <v>100</v>
      </c>
      <c r="AL64" s="14">
        <v>95</v>
      </c>
      <c r="AM64" s="19">
        <v>94.52</v>
      </c>
      <c r="AN64" s="19">
        <v>81.150000000000006</v>
      </c>
      <c r="AO64" s="12">
        <v>2</v>
      </c>
      <c r="AP64" s="12" t="s">
        <v>24</v>
      </c>
      <c r="AQ64" s="12" t="s">
        <v>47</v>
      </c>
      <c r="AR64" s="12"/>
    </row>
    <row r="65" spans="1:44" s="6" customFormat="1" ht="14.4" x14ac:dyDescent="0.3">
      <c r="A65" s="11">
        <v>64</v>
      </c>
      <c r="B65" s="11" t="s">
        <v>20</v>
      </c>
      <c r="C65" s="11" t="s">
        <v>28</v>
      </c>
      <c r="D65" s="11">
        <v>0</v>
      </c>
      <c r="E65" s="11" t="s">
        <v>260</v>
      </c>
      <c r="F65" s="11" t="s">
        <v>6</v>
      </c>
      <c r="G65" s="11" t="s">
        <v>7</v>
      </c>
      <c r="H65" s="11" t="s">
        <v>44</v>
      </c>
      <c r="I65" s="12">
        <v>3</v>
      </c>
      <c r="J65" s="11" t="s">
        <v>82</v>
      </c>
      <c r="K65" s="11" t="s">
        <v>18</v>
      </c>
      <c r="L65" s="11" t="s">
        <v>97</v>
      </c>
      <c r="M65" s="12" t="s">
        <v>85</v>
      </c>
      <c r="N65" s="12" t="str">
        <f>IFERROR(VLOOKUP(M65,Library!N:O,2,FALSE)," ")</f>
        <v>Egalitarian</v>
      </c>
      <c r="O65" s="12" t="str">
        <f>VLOOKUP(M65,Library!$N:$S,3,FALSE)</f>
        <v>United States</v>
      </c>
      <c r="P65" s="12" t="str">
        <f>VLOOKUP(M65,Library!$N:$S,5,FALSE)</f>
        <v>United States</v>
      </c>
      <c r="Q65" s="12" t="str">
        <f>VLOOKUP(M65,Library!$N:$S,6,FALSE)</f>
        <v>Positive</v>
      </c>
      <c r="R65" s="12" t="s">
        <v>105</v>
      </c>
      <c r="S65" s="12" t="str">
        <f>VLOOKUP(R65,Library!$N:$S,2,FALSE)</f>
        <v>Consensual</v>
      </c>
      <c r="T65" s="12" t="str">
        <f>VLOOKUP(R65,Library!$N:$S,3,FALSE)</f>
        <v>WEC</v>
      </c>
      <c r="U65" s="12" t="str">
        <f>VLOOKUP(R65,Library!$N:$S,5,FALSE)</f>
        <v>LBU</v>
      </c>
      <c r="V65" s="12" t="str">
        <f>VLOOKUP(R65,Library!$N:$S,6,FALSE)</f>
        <v>Neutral</v>
      </c>
      <c r="W65" s="12" t="s">
        <v>82</v>
      </c>
      <c r="X65" s="12">
        <v>67</v>
      </c>
      <c r="Y65" s="12" t="s">
        <v>54</v>
      </c>
      <c r="Z65" s="12" t="s">
        <v>53</v>
      </c>
      <c r="AA65" s="12" t="s">
        <v>106</v>
      </c>
      <c r="AB65" s="12" t="s">
        <v>112</v>
      </c>
      <c r="AC65" s="12">
        <v>25</v>
      </c>
      <c r="AD65" s="14" t="s">
        <v>146</v>
      </c>
      <c r="AE65" s="15">
        <v>0</v>
      </c>
      <c r="AF65" s="16">
        <v>83.333333333333343</v>
      </c>
      <c r="AG65" s="14" t="s">
        <v>146</v>
      </c>
      <c r="AH65" s="14">
        <v>100</v>
      </c>
      <c r="AI65" s="14">
        <v>0</v>
      </c>
      <c r="AJ65" s="14" t="s">
        <v>146</v>
      </c>
      <c r="AK65" s="14">
        <v>100</v>
      </c>
      <c r="AL65" s="14">
        <v>100</v>
      </c>
      <c r="AM65" s="19" t="s">
        <v>146</v>
      </c>
      <c r="AN65" s="19">
        <v>103.46</v>
      </c>
      <c r="AO65" s="12">
        <v>3</v>
      </c>
      <c r="AP65" s="12" t="s">
        <v>7</v>
      </c>
      <c r="AQ65" s="12" t="s">
        <v>44</v>
      </c>
      <c r="AR65" s="12"/>
    </row>
    <row r="66" spans="1:44" s="6" customFormat="1" ht="14.4" x14ac:dyDescent="0.3">
      <c r="A66" s="11">
        <v>65</v>
      </c>
      <c r="B66" s="11" t="s">
        <v>22</v>
      </c>
      <c r="C66" s="11" t="s">
        <v>28</v>
      </c>
      <c r="D66" s="13">
        <v>0</v>
      </c>
      <c r="E66" s="11" t="s">
        <v>260</v>
      </c>
      <c r="F66" s="11" t="s">
        <v>6</v>
      </c>
      <c r="G66" s="11" t="s">
        <v>7</v>
      </c>
      <c r="H66" s="11" t="s">
        <v>44</v>
      </c>
      <c r="I66" s="12">
        <v>3</v>
      </c>
      <c r="J66" s="11" t="s">
        <v>82</v>
      </c>
      <c r="K66" s="11" t="s">
        <v>18</v>
      </c>
      <c r="L66" s="11" t="s">
        <v>97</v>
      </c>
      <c r="M66" s="12" t="s">
        <v>85</v>
      </c>
      <c r="N66" s="12" t="str">
        <f>IFERROR(VLOOKUP(M66,Library!N:O,2,FALSE)," ")</f>
        <v>Egalitarian</v>
      </c>
      <c r="O66" s="12" t="str">
        <f>VLOOKUP(M66,Library!$N:$S,3,FALSE)</f>
        <v>United States</v>
      </c>
      <c r="P66" s="12" t="str">
        <f>VLOOKUP(M66,Library!$N:$S,5,FALSE)</f>
        <v>United States</v>
      </c>
      <c r="Q66" s="12" t="str">
        <f>VLOOKUP(M66,Library!$N:$S,6,FALSE)</f>
        <v>Positive</v>
      </c>
      <c r="R66" s="12" t="s">
        <v>117</v>
      </c>
      <c r="S66" s="12" t="str">
        <f>VLOOKUP(R66,Library!$N:$S,2,FALSE)</f>
        <v>Top-Down</v>
      </c>
      <c r="T66" s="12" t="str">
        <f>VLOOKUP(R66,Library!$N:$S,3,FALSE)</f>
        <v>WEC</v>
      </c>
      <c r="U66" s="12" t="str">
        <f>VLOOKUP(R66,Library!$N:$S,5,FALSE)</f>
        <v>LBU</v>
      </c>
      <c r="V66" s="12" t="str">
        <f>VLOOKUP(R66,Library!$N:$S,6,FALSE)</f>
        <v>Negative</v>
      </c>
      <c r="W66" s="12" t="s">
        <v>83</v>
      </c>
      <c r="X66" s="12">
        <v>32</v>
      </c>
      <c r="Y66" s="12" t="s">
        <v>54</v>
      </c>
      <c r="Z66" s="12" t="s">
        <v>53</v>
      </c>
      <c r="AA66" s="12" t="s">
        <v>139</v>
      </c>
      <c r="AB66" s="12" t="s">
        <v>114</v>
      </c>
      <c r="AC66" s="12">
        <v>3</v>
      </c>
      <c r="AD66" s="14" t="s">
        <v>146</v>
      </c>
      <c r="AE66" s="15">
        <v>100</v>
      </c>
      <c r="AF66" s="16">
        <v>83.333333333333343</v>
      </c>
      <c r="AG66" s="14" t="s">
        <v>146</v>
      </c>
      <c r="AH66" s="14">
        <v>105</v>
      </c>
      <c r="AI66" s="14">
        <v>0</v>
      </c>
      <c r="AJ66" s="14" t="s">
        <v>146</v>
      </c>
      <c r="AK66" s="14">
        <v>100</v>
      </c>
      <c r="AL66" s="14">
        <v>100</v>
      </c>
      <c r="AM66" s="19" t="s">
        <v>146</v>
      </c>
      <c r="AN66" s="19">
        <v>83.87</v>
      </c>
      <c r="AO66" s="12">
        <v>3</v>
      </c>
      <c r="AP66" s="12" t="s">
        <v>16</v>
      </c>
      <c r="AQ66" s="12" t="s">
        <v>45</v>
      </c>
      <c r="AR66" s="12"/>
    </row>
    <row r="67" spans="1:44" s="6" customFormat="1" ht="14.4" x14ac:dyDescent="0.3">
      <c r="A67" s="11">
        <v>66</v>
      </c>
      <c r="B67" s="11" t="s">
        <v>19</v>
      </c>
      <c r="C67" s="11" t="s">
        <v>28</v>
      </c>
      <c r="D67" s="11">
        <v>0</v>
      </c>
      <c r="E67" s="11" t="s">
        <v>260</v>
      </c>
      <c r="F67" s="11" t="s">
        <v>6</v>
      </c>
      <c r="G67" s="11" t="s">
        <v>11</v>
      </c>
      <c r="H67" s="11" t="s">
        <v>46</v>
      </c>
      <c r="I67" s="12">
        <v>3</v>
      </c>
      <c r="J67" s="11" t="s">
        <v>83</v>
      </c>
      <c r="K67" s="11" t="s">
        <v>25</v>
      </c>
      <c r="L67" s="11" t="s">
        <v>98</v>
      </c>
      <c r="M67" s="12" t="s">
        <v>92</v>
      </c>
      <c r="N67" s="12" t="str">
        <f>IFERROR(VLOOKUP(M67,Library!N:O,2,FALSE)," ")</f>
        <v>Hierarquical</v>
      </c>
      <c r="O67" s="12" t="str">
        <f>VLOOKUP(M67,Library!$N:$S,3,FALSE)</f>
        <v>JAPAC</v>
      </c>
      <c r="P67" s="12" t="str">
        <f>VLOOKUP(M67,Library!$N:$S,5,FALSE)</f>
        <v>SBU</v>
      </c>
      <c r="Q67" s="12" t="str">
        <f>VLOOKUP(M67,Library!$N:$S,6,FALSE)</f>
        <v>Positive</v>
      </c>
      <c r="R67" s="12" t="s">
        <v>85</v>
      </c>
      <c r="S67" s="12" t="str">
        <f>VLOOKUP(R67,Library!$N:$S,2,FALSE)</f>
        <v>Egalitarian</v>
      </c>
      <c r="T67" s="12" t="str">
        <f>VLOOKUP(R67,Library!$N:$S,3,FALSE)</f>
        <v>United States</v>
      </c>
      <c r="U67" s="12" t="str">
        <f>VLOOKUP(R67,Library!$N:$S,5,FALSE)</f>
        <v>United States</v>
      </c>
      <c r="V67" s="12" t="str">
        <f>VLOOKUP(R67,Library!$N:$S,6,FALSE)</f>
        <v>Positive</v>
      </c>
      <c r="W67" s="12" t="s">
        <v>83</v>
      </c>
      <c r="X67" s="12">
        <v>39</v>
      </c>
      <c r="Y67" s="12" t="s">
        <v>90</v>
      </c>
      <c r="Z67" s="12" t="s">
        <v>94</v>
      </c>
      <c r="AA67" s="12" t="s">
        <v>132</v>
      </c>
      <c r="AB67" s="12" t="s">
        <v>109</v>
      </c>
      <c r="AC67" s="12">
        <v>2</v>
      </c>
      <c r="AD67" s="14" t="s">
        <v>146</v>
      </c>
      <c r="AE67" s="15" t="s">
        <v>146</v>
      </c>
      <c r="AF67" s="16">
        <v>83.333333333333329</v>
      </c>
      <c r="AG67" s="14" t="s">
        <v>146</v>
      </c>
      <c r="AH67" s="14" t="s">
        <v>146</v>
      </c>
      <c r="AI67" s="14">
        <v>100</v>
      </c>
      <c r="AJ67" s="14" t="s">
        <v>146</v>
      </c>
      <c r="AK67" s="14" t="s">
        <v>146</v>
      </c>
      <c r="AL67" s="14">
        <v>0</v>
      </c>
      <c r="AM67" s="19" t="s">
        <v>146</v>
      </c>
      <c r="AN67" s="19" t="s">
        <v>146</v>
      </c>
      <c r="AO67" s="12">
        <v>4</v>
      </c>
      <c r="AP67" s="12" t="s">
        <v>7</v>
      </c>
      <c r="AQ67" s="12" t="s">
        <v>44</v>
      </c>
      <c r="AR67" s="12"/>
    </row>
    <row r="68" spans="1:44" s="6" customFormat="1" ht="14.4" x14ac:dyDescent="0.3">
      <c r="A68" s="11">
        <v>67</v>
      </c>
      <c r="B68" s="11" t="s">
        <v>19</v>
      </c>
      <c r="C68" s="11" t="s">
        <v>28</v>
      </c>
      <c r="D68" s="13">
        <v>0</v>
      </c>
      <c r="E68" s="11" t="s">
        <v>260</v>
      </c>
      <c r="F68" s="11" t="s">
        <v>6</v>
      </c>
      <c r="G68" s="11" t="s">
        <v>106</v>
      </c>
      <c r="H68" s="11" t="s">
        <v>106</v>
      </c>
      <c r="I68" s="12">
        <v>3</v>
      </c>
      <c r="J68" s="11" t="s">
        <v>82</v>
      </c>
      <c r="K68" s="11" t="s">
        <v>25</v>
      </c>
      <c r="L68" s="11" t="s">
        <v>98</v>
      </c>
      <c r="M68" s="12" t="s">
        <v>140</v>
      </c>
      <c r="N68" s="12" t="str">
        <f>IFERROR(VLOOKUP(M68,Library!N:O,2,FALSE)," ")</f>
        <v>Hierarquical</v>
      </c>
      <c r="O68" s="12" t="str">
        <f>VLOOKUP(M68,Library!$N:$S,3,FALSE)</f>
        <v>JAPAC</v>
      </c>
      <c r="P68" s="12" t="str">
        <f>VLOOKUP(M68,Library!$N:$S,5,FALSE)</f>
        <v>LBU</v>
      </c>
      <c r="Q68" s="12" t="str">
        <f>VLOOKUP(M68,Library!$N:$S,6,FALSE)</f>
        <v>Neutral</v>
      </c>
      <c r="R68" s="12" t="s">
        <v>85</v>
      </c>
      <c r="S68" s="12" t="str">
        <f>VLOOKUP(R68,Library!$N:$S,2,FALSE)</f>
        <v>Egalitarian</v>
      </c>
      <c r="T68" s="12" t="str">
        <f>VLOOKUP(R68,Library!$N:$S,3,FALSE)</f>
        <v>United States</v>
      </c>
      <c r="U68" s="12" t="str">
        <f>VLOOKUP(R68,Library!$N:$S,5,FALSE)</f>
        <v>United States</v>
      </c>
      <c r="V68" s="12" t="str">
        <f>VLOOKUP(R68,Library!$N:$S,6,FALSE)</f>
        <v>Positive</v>
      </c>
      <c r="W68" s="12" t="s">
        <v>83</v>
      </c>
      <c r="X68" s="12">
        <v>31</v>
      </c>
      <c r="Y68" s="12" t="s">
        <v>54</v>
      </c>
      <c r="Z68" s="12" t="s">
        <v>53</v>
      </c>
      <c r="AA68" s="12" t="s">
        <v>106</v>
      </c>
      <c r="AB68" s="12" t="s">
        <v>135</v>
      </c>
      <c r="AC68" s="12">
        <v>2</v>
      </c>
      <c r="AD68" s="14" t="s">
        <v>146</v>
      </c>
      <c r="AE68" s="15">
        <v>100</v>
      </c>
      <c r="AF68" s="16">
        <v>100</v>
      </c>
      <c r="AG68" s="14" t="s">
        <v>146</v>
      </c>
      <c r="AH68" s="14">
        <v>100</v>
      </c>
      <c r="AI68" s="14">
        <v>110</v>
      </c>
      <c r="AJ68" s="14" t="s">
        <v>146</v>
      </c>
      <c r="AK68" s="14">
        <v>0</v>
      </c>
      <c r="AL68" s="14">
        <v>0</v>
      </c>
      <c r="AM68" s="19" t="s">
        <v>146</v>
      </c>
      <c r="AN68" s="19">
        <v>83.51</v>
      </c>
      <c r="AO68" s="12">
        <v>3</v>
      </c>
      <c r="AP68" s="12" t="s">
        <v>7</v>
      </c>
      <c r="AQ68" s="12" t="s">
        <v>44</v>
      </c>
      <c r="AR68" s="12"/>
    </row>
    <row r="69" spans="1:44" s="6" customFormat="1" ht="14.4" x14ac:dyDescent="0.3">
      <c r="A69" s="11">
        <v>68</v>
      </c>
      <c r="B69" s="11" t="s">
        <v>22</v>
      </c>
      <c r="C69" s="11" t="s">
        <v>28</v>
      </c>
      <c r="D69" s="11">
        <v>0</v>
      </c>
      <c r="E69" s="11" t="s">
        <v>260</v>
      </c>
      <c r="F69" s="11" t="s">
        <v>6</v>
      </c>
      <c r="G69" s="11" t="s">
        <v>106</v>
      </c>
      <c r="H69" s="11" t="s">
        <v>106</v>
      </c>
      <c r="I69" s="12">
        <v>3</v>
      </c>
      <c r="J69" s="11" t="s">
        <v>82</v>
      </c>
      <c r="K69" s="11" t="s">
        <v>25</v>
      </c>
      <c r="L69" s="11" t="s">
        <v>98</v>
      </c>
      <c r="M69" s="12" t="s">
        <v>92</v>
      </c>
      <c r="N69" s="12" t="str">
        <f>IFERROR(VLOOKUP(M69,Library!N:O,2,FALSE)," ")</f>
        <v>Hierarquical</v>
      </c>
      <c r="O69" s="12" t="str">
        <f>VLOOKUP(M69,Library!$N:$S,3,FALSE)</f>
        <v>JAPAC</v>
      </c>
      <c r="P69" s="12" t="str">
        <f>VLOOKUP(M69,Library!$N:$S,5,FALSE)</f>
        <v>SBU</v>
      </c>
      <c r="Q69" s="12" t="str">
        <f>VLOOKUP(M69,Library!$N:$S,6,FALSE)</f>
        <v>Positive</v>
      </c>
      <c r="R69" s="12" t="s">
        <v>85</v>
      </c>
      <c r="S69" s="12" t="str">
        <f>VLOOKUP(R69,Library!$N:$S,2,FALSE)</f>
        <v>Egalitarian</v>
      </c>
      <c r="T69" s="12" t="str">
        <f>VLOOKUP(R69,Library!$N:$S,3,FALSE)</f>
        <v>United States</v>
      </c>
      <c r="U69" s="12" t="str">
        <f>VLOOKUP(R69,Library!$N:$S,5,FALSE)</f>
        <v>United States</v>
      </c>
      <c r="V69" s="12" t="str">
        <f>VLOOKUP(R69,Library!$N:$S,6,FALSE)</f>
        <v>Positive</v>
      </c>
      <c r="W69" s="12" t="s">
        <v>82</v>
      </c>
      <c r="X69" s="12">
        <v>33</v>
      </c>
      <c r="Y69" s="12" t="s">
        <v>54</v>
      </c>
      <c r="Z69" s="12" t="s">
        <v>94</v>
      </c>
      <c r="AA69" s="12" t="s">
        <v>106</v>
      </c>
      <c r="AB69" s="12" t="s">
        <v>112</v>
      </c>
      <c r="AC69" s="12">
        <v>1</v>
      </c>
      <c r="AD69" s="14" t="s">
        <v>146</v>
      </c>
      <c r="AE69" s="15">
        <v>0</v>
      </c>
      <c r="AF69" s="16">
        <v>66.666666666666671</v>
      </c>
      <c r="AG69" s="14" t="s">
        <v>146</v>
      </c>
      <c r="AH69" s="14">
        <v>90</v>
      </c>
      <c r="AI69" s="14">
        <v>75</v>
      </c>
      <c r="AJ69" s="14" t="s">
        <v>146</v>
      </c>
      <c r="AK69" s="14">
        <v>0</v>
      </c>
      <c r="AL69" s="14">
        <v>0</v>
      </c>
      <c r="AM69" s="19" t="s">
        <v>146</v>
      </c>
      <c r="AN69" s="19">
        <v>116.77</v>
      </c>
      <c r="AO69" s="12">
        <v>3</v>
      </c>
      <c r="AP69" s="12" t="s">
        <v>16</v>
      </c>
      <c r="AQ69" s="12" t="s">
        <v>45</v>
      </c>
      <c r="AR69" s="12"/>
    </row>
    <row r="70" spans="1:44" s="6" customFormat="1" ht="14.4" hidden="1" x14ac:dyDescent="0.3">
      <c r="A70" s="11">
        <v>69</v>
      </c>
      <c r="B70" s="11" t="s">
        <v>17</v>
      </c>
      <c r="C70" s="11" t="s">
        <v>30</v>
      </c>
      <c r="D70" s="11">
        <v>1</v>
      </c>
      <c r="E70" s="11" t="s">
        <v>259</v>
      </c>
      <c r="F70" s="11" t="s">
        <v>9</v>
      </c>
      <c r="G70" s="11" t="s">
        <v>7</v>
      </c>
      <c r="H70" s="11" t="s">
        <v>44</v>
      </c>
      <c r="I70" s="12">
        <v>3</v>
      </c>
      <c r="J70" s="11" t="s">
        <v>82</v>
      </c>
      <c r="K70" s="11" t="s">
        <v>8</v>
      </c>
      <c r="L70" s="11" t="s">
        <v>78</v>
      </c>
      <c r="M70" s="12" t="s">
        <v>245</v>
      </c>
      <c r="N70" s="12" t="str">
        <f>IFERROR(VLOOKUP(M70,Library!N:O,2,FALSE)," ")</f>
        <v>Top-Down</v>
      </c>
      <c r="O70" s="12" t="str">
        <f>VLOOKUP(M70,Library!$N:$S,3,FALSE)</f>
        <v>WEC</v>
      </c>
      <c r="P70" s="12" t="str">
        <f>VLOOKUP(M70,Library!$N:$S,5,FALSE)</f>
        <v>LBU</v>
      </c>
      <c r="Q70" s="12" t="str">
        <f>VLOOKUP(M70,Library!$N:$S,6,FALSE)</f>
        <v>Positive</v>
      </c>
      <c r="R70" s="12" t="s">
        <v>92</v>
      </c>
      <c r="S70" s="12" t="str">
        <f>VLOOKUP(R70,Library!$N:$S,2,FALSE)</f>
        <v>Hierarquical</v>
      </c>
      <c r="T70" s="12" t="str">
        <f>VLOOKUP(R70,Library!$N:$S,3,FALSE)</f>
        <v>JAPAC</v>
      </c>
      <c r="U70" s="12" t="str">
        <f>VLOOKUP(R70,Library!$N:$S,5,FALSE)</f>
        <v>SBU</v>
      </c>
      <c r="V70" s="12" t="str">
        <f>VLOOKUP(R70,Library!$N:$S,6,FALSE)</f>
        <v>Positive</v>
      </c>
      <c r="W70" s="12" t="s">
        <v>83</v>
      </c>
      <c r="X70" s="12">
        <v>57</v>
      </c>
      <c r="Y70" s="12" t="s">
        <v>90</v>
      </c>
      <c r="Z70" s="12" t="s">
        <v>94</v>
      </c>
      <c r="AA70" s="12" t="s">
        <v>106</v>
      </c>
      <c r="AB70" s="12" t="s">
        <v>101</v>
      </c>
      <c r="AC70" s="12">
        <v>22</v>
      </c>
      <c r="AD70" s="14" t="s">
        <v>146</v>
      </c>
      <c r="AE70" s="15">
        <v>33.333333333333329</v>
      </c>
      <c r="AF70" s="16">
        <v>100</v>
      </c>
      <c r="AG70" s="14" t="s">
        <v>146</v>
      </c>
      <c r="AH70" s="14">
        <v>95</v>
      </c>
      <c r="AI70" s="14">
        <v>100</v>
      </c>
      <c r="AJ70" s="14" t="s">
        <v>146</v>
      </c>
      <c r="AK70" s="14">
        <v>100</v>
      </c>
      <c r="AL70" s="14">
        <v>95</v>
      </c>
      <c r="AM70" s="19" t="s">
        <v>146</v>
      </c>
      <c r="AN70" s="19">
        <v>110.34</v>
      </c>
      <c r="AO70" s="12">
        <v>4</v>
      </c>
      <c r="AP70" s="12" t="s">
        <v>16</v>
      </c>
      <c r="AQ70" s="12" t="s">
        <v>45</v>
      </c>
      <c r="AR70" s="12"/>
    </row>
    <row r="71" spans="1:44" s="6" customFormat="1" ht="14.4" hidden="1" x14ac:dyDescent="0.3">
      <c r="A71" s="11">
        <v>70</v>
      </c>
      <c r="B71" s="11" t="s">
        <v>13</v>
      </c>
      <c r="C71" s="11" t="s">
        <v>30</v>
      </c>
      <c r="D71" s="13">
        <v>1</v>
      </c>
      <c r="E71" s="11" t="s">
        <v>259</v>
      </c>
      <c r="F71" s="11" t="s">
        <v>9</v>
      </c>
      <c r="G71" s="11" t="s">
        <v>16</v>
      </c>
      <c r="H71" s="11" t="s">
        <v>45</v>
      </c>
      <c r="I71" s="12">
        <v>3</v>
      </c>
      <c r="J71" s="11" t="s">
        <v>83</v>
      </c>
      <c r="K71" s="11" t="s">
        <v>8</v>
      </c>
      <c r="L71" s="11" t="s">
        <v>78</v>
      </c>
      <c r="M71" s="12" t="s">
        <v>138</v>
      </c>
      <c r="N71" s="12" t="str">
        <f>IFERROR(VLOOKUP(M71,Library!N:O,2,FALSE)," ")</f>
        <v>Hierarquical</v>
      </c>
      <c r="O71" s="12" t="str">
        <f>VLOOKUP(M71,Library!$N:$S,3,FALSE)</f>
        <v>LATAM</v>
      </c>
      <c r="P71" s="12" t="str">
        <f>VLOOKUP(M71,Library!$N:$S,5,FALSE)</f>
        <v>SBU</v>
      </c>
      <c r="Q71" s="12" t="str">
        <f>VLOOKUP(M71,Library!$N:$S,6,FALSE)</f>
        <v>Negative</v>
      </c>
      <c r="R71" s="12" t="s">
        <v>134</v>
      </c>
      <c r="S71" s="12" t="str">
        <f>VLOOKUP(R71,Library!$N:$S,2,FALSE)</f>
        <v>Hierarquical</v>
      </c>
      <c r="T71" s="12" t="str">
        <f>VLOOKUP(R71,Library!$N:$S,3,FALSE)</f>
        <v>LATAM</v>
      </c>
      <c r="U71" s="12" t="str">
        <f>VLOOKUP(R71,Library!$N:$S,5,FALSE)</f>
        <v>LBU</v>
      </c>
      <c r="V71" s="12" t="str">
        <f>VLOOKUP(R71,Library!$N:$S,6,FALSE)</f>
        <v>Neutral</v>
      </c>
      <c r="W71" s="12" t="s">
        <v>83</v>
      </c>
      <c r="X71" s="12">
        <v>47</v>
      </c>
      <c r="Y71" s="12" t="s">
        <v>90</v>
      </c>
      <c r="Z71" s="12" t="s">
        <v>106</v>
      </c>
      <c r="AA71" s="12" t="s">
        <v>106</v>
      </c>
      <c r="AB71" s="12" t="s">
        <v>56</v>
      </c>
      <c r="AC71" s="12">
        <v>22</v>
      </c>
      <c r="AD71" s="14">
        <v>0</v>
      </c>
      <c r="AE71" s="15">
        <v>170.00000000000003</v>
      </c>
      <c r="AF71" s="16">
        <v>50</v>
      </c>
      <c r="AG71" s="14">
        <v>50</v>
      </c>
      <c r="AH71" s="14">
        <v>110</v>
      </c>
      <c r="AI71" s="14">
        <v>100</v>
      </c>
      <c r="AJ71" s="14">
        <v>0</v>
      </c>
      <c r="AK71" s="14">
        <v>110</v>
      </c>
      <c r="AL71" s="14">
        <v>100</v>
      </c>
      <c r="AM71" s="19">
        <v>166.04</v>
      </c>
      <c r="AN71" s="19">
        <v>152.34</v>
      </c>
      <c r="AO71" s="12">
        <v>3</v>
      </c>
      <c r="AP71" s="12" t="s">
        <v>7</v>
      </c>
      <c r="AQ71" s="12" t="s">
        <v>44</v>
      </c>
      <c r="AR71" s="12"/>
    </row>
    <row r="72" spans="1:44" s="6" customFormat="1" ht="14.4" hidden="1" x14ac:dyDescent="0.3">
      <c r="A72" s="11">
        <v>71</v>
      </c>
      <c r="B72" s="11" t="s">
        <v>13</v>
      </c>
      <c r="C72" s="11" t="s">
        <v>30</v>
      </c>
      <c r="D72" s="11">
        <v>1</v>
      </c>
      <c r="E72" s="11" t="s">
        <v>259</v>
      </c>
      <c r="F72" s="11" t="s">
        <v>9</v>
      </c>
      <c r="G72" s="11" t="s">
        <v>7</v>
      </c>
      <c r="H72" s="11" t="s">
        <v>44</v>
      </c>
      <c r="I72" s="12">
        <v>3</v>
      </c>
      <c r="J72" s="11" t="s">
        <v>82</v>
      </c>
      <c r="K72" s="11" t="s">
        <v>18</v>
      </c>
      <c r="L72" s="11" t="s">
        <v>97</v>
      </c>
      <c r="M72" s="12" t="s">
        <v>141</v>
      </c>
      <c r="N72" s="12" t="str">
        <f>IFERROR(VLOOKUP(M72,Library!N:O,2,FALSE)," ")</f>
        <v>Top-Down</v>
      </c>
      <c r="O72" s="12" t="str">
        <f>VLOOKUP(M72,Library!$N:$S,3,FALSE)</f>
        <v>LATAM</v>
      </c>
      <c r="P72" s="12" t="str">
        <f>VLOOKUP(M72,Library!$N:$S,5,FALSE)</f>
        <v>LBU</v>
      </c>
      <c r="Q72" s="12" t="str">
        <f>VLOOKUP(M72,Library!$N:$S,6,FALSE)</f>
        <v>Neutral</v>
      </c>
      <c r="R72" s="12" t="s">
        <v>85</v>
      </c>
      <c r="S72" s="12" t="str">
        <f>VLOOKUP(R72,Library!$N:$S,2,FALSE)</f>
        <v>Egalitarian</v>
      </c>
      <c r="T72" s="12" t="str">
        <f>VLOOKUP(R72,Library!$N:$S,3,FALSE)</f>
        <v>United States</v>
      </c>
      <c r="U72" s="12" t="str">
        <f>VLOOKUP(R72,Library!$N:$S,5,FALSE)</f>
        <v>United States</v>
      </c>
      <c r="V72" s="12" t="str">
        <f>VLOOKUP(R72,Library!$N:$S,6,FALSE)</f>
        <v>Positive</v>
      </c>
      <c r="W72" s="12" t="s">
        <v>82</v>
      </c>
      <c r="X72" s="12">
        <v>38</v>
      </c>
      <c r="Y72" s="12" t="s">
        <v>54</v>
      </c>
      <c r="Z72" s="12" t="s">
        <v>53</v>
      </c>
      <c r="AA72" s="12" t="s">
        <v>106</v>
      </c>
      <c r="AB72" s="12" t="s">
        <v>86</v>
      </c>
      <c r="AC72" s="12">
        <v>14</v>
      </c>
      <c r="AD72" s="14" t="s">
        <v>146</v>
      </c>
      <c r="AE72" s="15">
        <v>83.333333333333343</v>
      </c>
      <c r="AF72" s="16">
        <v>83.333333333333343</v>
      </c>
      <c r="AG72" s="14" t="s">
        <v>146</v>
      </c>
      <c r="AH72" s="14">
        <v>90</v>
      </c>
      <c r="AI72" s="14">
        <v>95</v>
      </c>
      <c r="AJ72" s="14" t="s">
        <v>146</v>
      </c>
      <c r="AK72" s="14">
        <v>90</v>
      </c>
      <c r="AL72" s="14">
        <v>95</v>
      </c>
      <c r="AM72" s="19" t="s">
        <v>146</v>
      </c>
      <c r="AN72" s="19">
        <v>107.82</v>
      </c>
      <c r="AO72" s="12">
        <v>3</v>
      </c>
      <c r="AP72" s="12" t="s">
        <v>7</v>
      </c>
      <c r="AQ72" s="12" t="s">
        <v>45</v>
      </c>
      <c r="AR72" s="12"/>
    </row>
    <row r="73" spans="1:44" s="6" customFormat="1" ht="14.4" hidden="1" x14ac:dyDescent="0.3">
      <c r="A73" s="11">
        <v>72</v>
      </c>
      <c r="B73" s="11" t="s">
        <v>10</v>
      </c>
      <c r="C73" s="11" t="s">
        <v>30</v>
      </c>
      <c r="D73" s="13">
        <v>1</v>
      </c>
      <c r="E73" s="11" t="s">
        <v>259</v>
      </c>
      <c r="F73" s="11" t="s">
        <v>9</v>
      </c>
      <c r="G73" s="11" t="s">
        <v>24</v>
      </c>
      <c r="H73" s="11" t="s">
        <v>47</v>
      </c>
      <c r="I73" s="12">
        <v>3</v>
      </c>
      <c r="J73" s="11" t="s">
        <v>83</v>
      </c>
      <c r="K73" s="11" t="s">
        <v>8</v>
      </c>
      <c r="L73" s="11" t="s">
        <v>78</v>
      </c>
      <c r="M73" s="12" t="s">
        <v>105</v>
      </c>
      <c r="N73" s="12" t="str">
        <f>IFERROR(VLOOKUP(M73,Library!N:O,2,FALSE)," ")</f>
        <v>Consensual</v>
      </c>
      <c r="O73" s="12" t="str">
        <f>VLOOKUP(M73,Library!$N:$S,3,FALSE)</f>
        <v>WEC</v>
      </c>
      <c r="P73" s="12" t="str">
        <f>VLOOKUP(M73,Library!$N:$S,5,FALSE)</f>
        <v>LBU</v>
      </c>
      <c r="Q73" s="12" t="str">
        <f>VLOOKUP(M73,Library!$N:$S,6,FALSE)</f>
        <v>Neutral</v>
      </c>
      <c r="R73" s="12" t="s">
        <v>104</v>
      </c>
      <c r="S73" s="12" t="str">
        <f>VLOOKUP(R73,Library!$N:$S,2,FALSE)</f>
        <v>Hierarquical</v>
      </c>
      <c r="T73" s="12" t="str">
        <f>VLOOKUP(R73,Library!$N:$S,3,FALSE)</f>
        <v>WEC</v>
      </c>
      <c r="U73" s="12" t="str">
        <f>VLOOKUP(R73,Library!$N:$S,5,FALSE)</f>
        <v>LBU</v>
      </c>
      <c r="V73" s="12" t="str">
        <f>VLOOKUP(R73,Library!$N:$S,6,FALSE)</f>
        <v>Neutral</v>
      </c>
      <c r="W73" s="12" t="s">
        <v>83</v>
      </c>
      <c r="X73" s="12">
        <v>52</v>
      </c>
      <c r="Y73" s="12" t="s">
        <v>90</v>
      </c>
      <c r="Z73" s="12" t="s">
        <v>106</v>
      </c>
      <c r="AA73" s="12" t="s">
        <v>106</v>
      </c>
      <c r="AB73" s="12" t="s">
        <v>128</v>
      </c>
      <c r="AC73" s="12">
        <v>9</v>
      </c>
      <c r="AD73" s="14" t="s">
        <v>146</v>
      </c>
      <c r="AE73" s="15">
        <v>0</v>
      </c>
      <c r="AF73" s="16">
        <v>72.72727272727272</v>
      </c>
      <c r="AG73" s="14" t="s">
        <v>146</v>
      </c>
      <c r="AH73" s="14">
        <v>90</v>
      </c>
      <c r="AI73" s="14">
        <v>90</v>
      </c>
      <c r="AJ73" s="14" t="s">
        <v>146</v>
      </c>
      <c r="AK73" s="14">
        <v>0</v>
      </c>
      <c r="AL73" s="14">
        <v>85</v>
      </c>
      <c r="AM73" s="19" t="s">
        <v>146</v>
      </c>
      <c r="AN73" s="19">
        <v>123.8</v>
      </c>
      <c r="AO73" s="12">
        <v>4</v>
      </c>
      <c r="AP73" s="12" t="s">
        <v>21</v>
      </c>
      <c r="AQ73" s="12" t="s">
        <v>43</v>
      </c>
      <c r="AR73" s="12"/>
    </row>
    <row r="74" spans="1:44" s="6" customFormat="1" ht="14.4" hidden="1" x14ac:dyDescent="0.3">
      <c r="A74" s="11">
        <v>73</v>
      </c>
      <c r="B74" s="11" t="s">
        <v>13</v>
      </c>
      <c r="C74" s="11" t="s">
        <v>30</v>
      </c>
      <c r="D74" s="11">
        <v>1</v>
      </c>
      <c r="E74" s="11" t="s">
        <v>259</v>
      </c>
      <c r="F74" s="11" t="s">
        <v>9</v>
      </c>
      <c r="G74" s="11" t="s">
        <v>7</v>
      </c>
      <c r="H74" s="11" t="s">
        <v>44</v>
      </c>
      <c r="I74" s="12">
        <v>3</v>
      </c>
      <c r="J74" s="11" t="s">
        <v>82</v>
      </c>
      <c r="K74" s="11" t="s">
        <v>8</v>
      </c>
      <c r="L74" s="11" t="s">
        <v>78</v>
      </c>
      <c r="M74" s="12" t="s">
        <v>126</v>
      </c>
      <c r="N74" s="12" t="str">
        <f>IFERROR(VLOOKUP(M74,Library!N:O,2,FALSE)," ")</f>
        <v>Top-Down</v>
      </c>
      <c r="O74" s="12" t="str">
        <f>VLOOKUP(M74,Library!$N:$S,3,FALSE)</f>
        <v>LATAM</v>
      </c>
      <c r="P74" s="12" t="str">
        <f>VLOOKUP(M74,Library!$N:$S,5,FALSE)</f>
        <v>MBU</v>
      </c>
      <c r="Q74" s="12" t="str">
        <f>VLOOKUP(M74,Library!$N:$S,6,FALSE)</f>
        <v>Positive</v>
      </c>
      <c r="R74" s="12" t="s">
        <v>85</v>
      </c>
      <c r="S74" s="12" t="str">
        <f>VLOOKUP(R74,Library!$N:$S,2,FALSE)</f>
        <v>Egalitarian</v>
      </c>
      <c r="T74" s="12" t="str">
        <f>VLOOKUP(R74,Library!$N:$S,3,FALSE)</f>
        <v>United States</v>
      </c>
      <c r="U74" s="12" t="str">
        <f>VLOOKUP(R74,Library!$N:$S,5,FALSE)</f>
        <v>United States</v>
      </c>
      <c r="V74" s="12" t="str">
        <f>VLOOKUP(R74,Library!$N:$S,6,FALSE)</f>
        <v>Positive</v>
      </c>
      <c r="W74" s="12" t="s">
        <v>83</v>
      </c>
      <c r="X74" s="12">
        <v>52</v>
      </c>
      <c r="Y74" s="12" t="s">
        <v>54</v>
      </c>
      <c r="Z74" s="12" t="s">
        <v>53</v>
      </c>
      <c r="AA74" s="12" t="s">
        <v>106</v>
      </c>
      <c r="AB74" s="12" t="s">
        <v>135</v>
      </c>
      <c r="AC74" s="12">
        <v>7</v>
      </c>
      <c r="AD74" s="14" t="s">
        <v>146</v>
      </c>
      <c r="AE74" s="15">
        <v>100</v>
      </c>
      <c r="AF74" s="16">
        <v>100</v>
      </c>
      <c r="AG74" s="14" t="s">
        <v>146</v>
      </c>
      <c r="AH74" s="14">
        <v>100</v>
      </c>
      <c r="AI74" s="14">
        <v>100</v>
      </c>
      <c r="AJ74" s="14" t="s">
        <v>146</v>
      </c>
      <c r="AK74" s="14">
        <v>90</v>
      </c>
      <c r="AL74" s="14">
        <v>100</v>
      </c>
      <c r="AM74" s="19" t="s">
        <v>146</v>
      </c>
      <c r="AN74" s="19">
        <v>133.04</v>
      </c>
      <c r="AO74" s="12">
        <v>3</v>
      </c>
      <c r="AP74" s="12" t="s">
        <v>16</v>
      </c>
      <c r="AQ74" s="12" t="s">
        <v>45</v>
      </c>
      <c r="AR74" s="12"/>
    </row>
    <row r="75" spans="1:44" s="6" customFormat="1" ht="14.4" hidden="1" x14ac:dyDescent="0.3">
      <c r="A75" s="11">
        <v>74</v>
      </c>
      <c r="B75" s="11" t="s">
        <v>13</v>
      </c>
      <c r="C75" s="11" t="s">
        <v>30</v>
      </c>
      <c r="D75" s="13">
        <v>1</v>
      </c>
      <c r="E75" s="11" t="s">
        <v>259</v>
      </c>
      <c r="F75" s="11" t="s">
        <v>9</v>
      </c>
      <c r="G75" s="11" t="s">
        <v>24</v>
      </c>
      <c r="H75" s="11" t="s">
        <v>47</v>
      </c>
      <c r="I75" s="12">
        <v>2</v>
      </c>
      <c r="J75" s="11" t="s">
        <v>83</v>
      </c>
      <c r="K75" s="11" t="s">
        <v>8</v>
      </c>
      <c r="L75" s="11" t="s">
        <v>78</v>
      </c>
      <c r="M75" s="12" t="s">
        <v>93</v>
      </c>
      <c r="N75" s="12" t="str">
        <f>IFERROR(VLOOKUP(M75,Library!N:O,2,FALSE)," ")</f>
        <v>Egalitarian</v>
      </c>
      <c r="O75" s="12" t="str">
        <f>VLOOKUP(M75,Library!$N:$S,3,FALSE)</f>
        <v>JAPAC</v>
      </c>
      <c r="P75" s="12" t="str">
        <f>VLOOKUP(M75,Library!$N:$S,5,FALSE)</f>
        <v>LBU</v>
      </c>
      <c r="Q75" s="12" t="str">
        <f>VLOOKUP(M75,Library!$N:$S,6,FALSE)</f>
        <v>Neutral</v>
      </c>
      <c r="R75" s="12" t="s">
        <v>142</v>
      </c>
      <c r="S75" s="12" t="str">
        <f>VLOOKUP(R75,Library!$N:$S,2,FALSE)</f>
        <v>Top-Down</v>
      </c>
      <c r="T75" s="12" t="str">
        <f>VLOOKUP(R75,Library!$N:$S,3,FALSE)</f>
        <v>LATAM</v>
      </c>
      <c r="U75" s="12" t="str">
        <f>VLOOKUP(R75,Library!$N:$S,5,FALSE)</f>
        <v>SBU</v>
      </c>
      <c r="V75" s="12" t="str">
        <f>VLOOKUP(R75,Library!$N:$S,6,FALSE)</f>
        <v>Negative</v>
      </c>
      <c r="W75" s="12" t="s">
        <v>82</v>
      </c>
      <c r="X75" s="12">
        <v>43</v>
      </c>
      <c r="Y75" s="12" t="s">
        <v>54</v>
      </c>
      <c r="Z75" s="12" t="s">
        <v>94</v>
      </c>
      <c r="AA75" s="12" t="s">
        <v>106</v>
      </c>
      <c r="AB75" s="12" t="s">
        <v>56</v>
      </c>
      <c r="AC75" s="12">
        <v>4</v>
      </c>
      <c r="AD75" s="14" t="s">
        <v>146</v>
      </c>
      <c r="AE75" s="15" t="s">
        <v>146</v>
      </c>
      <c r="AF75" s="16">
        <v>71.428571428571416</v>
      </c>
      <c r="AG75" s="14" t="s">
        <v>146</v>
      </c>
      <c r="AH75" s="14" t="s">
        <v>146</v>
      </c>
      <c r="AI75" s="14">
        <v>90</v>
      </c>
      <c r="AJ75" s="14" t="s">
        <v>146</v>
      </c>
      <c r="AK75" s="14" t="s">
        <v>146</v>
      </c>
      <c r="AL75" s="14">
        <v>75</v>
      </c>
      <c r="AM75" s="19" t="s">
        <v>146</v>
      </c>
      <c r="AN75" s="19" t="s">
        <v>146</v>
      </c>
      <c r="AO75" s="12">
        <v>4</v>
      </c>
      <c r="AP75" s="12" t="s">
        <v>16</v>
      </c>
      <c r="AQ75" s="12" t="s">
        <v>45</v>
      </c>
      <c r="AR75" s="12"/>
    </row>
    <row r="76" spans="1:44" s="6" customFormat="1" ht="14.4" hidden="1" x14ac:dyDescent="0.3">
      <c r="A76" s="11">
        <v>75</v>
      </c>
      <c r="B76" s="11" t="s">
        <v>17</v>
      </c>
      <c r="C76" s="11" t="s">
        <v>30</v>
      </c>
      <c r="D76" s="11">
        <v>1</v>
      </c>
      <c r="E76" s="11" t="s">
        <v>259</v>
      </c>
      <c r="F76" s="11" t="s">
        <v>9</v>
      </c>
      <c r="G76" s="11" t="s">
        <v>7</v>
      </c>
      <c r="H76" s="11" t="s">
        <v>44</v>
      </c>
      <c r="I76" s="12">
        <v>3</v>
      </c>
      <c r="J76" s="11" t="s">
        <v>82</v>
      </c>
      <c r="K76" s="11" t="s">
        <v>25</v>
      </c>
      <c r="L76" s="11" t="s">
        <v>98</v>
      </c>
      <c r="M76" s="12" t="s">
        <v>143</v>
      </c>
      <c r="N76" s="12" t="str">
        <f>IFERROR(VLOOKUP(M76,Library!N:O,2,FALSE)," ")</f>
        <v>Consensual</v>
      </c>
      <c r="O76" s="12" t="str">
        <f>VLOOKUP(M76,Library!$N:$S,3,FALSE)</f>
        <v>JAPAC</v>
      </c>
      <c r="P76" s="12" t="str">
        <f>VLOOKUP(M76,Library!$N:$S,5,FALSE)</f>
        <v>SBU</v>
      </c>
      <c r="Q76" s="12" t="str">
        <f>VLOOKUP(M76,Library!$N:$S,6,FALSE)</f>
        <v>Positive</v>
      </c>
      <c r="R76" s="12" t="s">
        <v>144</v>
      </c>
      <c r="S76" s="12" t="str">
        <f>VLOOKUP(R76,Library!$N:$S,2,FALSE)</f>
        <v>Hierarquical</v>
      </c>
      <c r="T76" s="12" t="str">
        <f>VLOOKUP(R76,Library!$N:$S,3,FALSE)</f>
        <v>JAPAC</v>
      </c>
      <c r="U76" s="12" t="str">
        <f>VLOOKUP(R76,Library!$N:$S,5,FALSE)</f>
        <v>SBU</v>
      </c>
      <c r="V76" s="12" t="str">
        <f>VLOOKUP(R76,Library!$N:$S,6,FALSE)</f>
        <v>Neutral</v>
      </c>
      <c r="W76" s="12" t="s">
        <v>83</v>
      </c>
      <c r="X76" s="12">
        <v>35</v>
      </c>
      <c r="Y76" s="12" t="s">
        <v>90</v>
      </c>
      <c r="Z76" s="12" t="s">
        <v>106</v>
      </c>
      <c r="AA76" s="12" t="s">
        <v>106</v>
      </c>
      <c r="AB76" s="12" t="s">
        <v>145</v>
      </c>
      <c r="AC76" s="12">
        <v>4</v>
      </c>
      <c r="AD76" s="14">
        <v>100</v>
      </c>
      <c r="AE76" s="15">
        <v>100</v>
      </c>
      <c r="AF76" s="16">
        <v>100</v>
      </c>
      <c r="AG76" s="14">
        <v>100</v>
      </c>
      <c r="AH76" s="14">
        <v>100</v>
      </c>
      <c r="AI76" s="14">
        <v>100</v>
      </c>
      <c r="AJ76" s="14">
        <v>0</v>
      </c>
      <c r="AK76" s="14">
        <v>0</v>
      </c>
      <c r="AL76" s="14">
        <v>0</v>
      </c>
      <c r="AM76" s="19">
        <v>84.8</v>
      </c>
      <c r="AN76" s="19">
        <v>76.709999999999994</v>
      </c>
      <c r="AO76" s="12" t="s">
        <v>89</v>
      </c>
      <c r="AP76" s="12" t="s">
        <v>7</v>
      </c>
      <c r="AQ76" s="12" t="s">
        <v>44</v>
      </c>
      <c r="AR76" s="12"/>
    </row>
    <row r="77" spans="1:44" s="6" customFormat="1" ht="14.4" x14ac:dyDescent="0.3">
      <c r="A77" s="11">
        <v>76</v>
      </c>
      <c r="B77" s="11" t="s">
        <v>23</v>
      </c>
      <c r="C77" s="11" t="s">
        <v>30</v>
      </c>
      <c r="D77" s="11">
        <v>0</v>
      </c>
      <c r="E77" s="11" t="s">
        <v>260</v>
      </c>
      <c r="F77" s="11" t="s">
        <v>6</v>
      </c>
      <c r="G77" s="11" t="s">
        <v>24</v>
      </c>
      <c r="H77" s="11" t="s">
        <v>47</v>
      </c>
      <c r="I77" s="12">
        <v>2</v>
      </c>
      <c r="J77" s="11" t="s">
        <v>83</v>
      </c>
      <c r="K77" s="11" t="s">
        <v>8</v>
      </c>
      <c r="L77" s="11" t="s">
        <v>78</v>
      </c>
      <c r="M77" s="12" t="s">
        <v>81</v>
      </c>
      <c r="N77" s="12" t="str">
        <f>IFERROR(VLOOKUP(M77,Library!N:O,2,FALSE)," ")</f>
        <v>Consensual</v>
      </c>
      <c r="O77" s="12" t="str">
        <f>VLOOKUP(M77,Library!$N:$S,3,FALSE)</f>
        <v>WEC</v>
      </c>
      <c r="P77" s="12" t="str">
        <f>VLOOKUP(M77,Library!$N:$S,5,FALSE)</f>
        <v>LBU</v>
      </c>
      <c r="Q77" s="12" t="str">
        <f>VLOOKUP(M77,Library!$N:$S,6,FALSE)</f>
        <v>Positive</v>
      </c>
      <c r="R77" s="12" t="s">
        <v>85</v>
      </c>
      <c r="S77" s="12" t="str">
        <f>VLOOKUP(R77,Library!$N:$S,2,FALSE)</f>
        <v>Egalitarian</v>
      </c>
      <c r="T77" s="12" t="str">
        <f>VLOOKUP(R77,Library!$N:$S,3,FALSE)</f>
        <v>United States</v>
      </c>
      <c r="U77" s="12" t="str">
        <f>VLOOKUP(R77,Library!$N:$S,5,FALSE)</f>
        <v>United States</v>
      </c>
      <c r="V77" s="12" t="str">
        <f>VLOOKUP(R77,Library!$N:$S,6,FALSE)</f>
        <v>Positive</v>
      </c>
      <c r="W77" s="12" t="s">
        <v>82</v>
      </c>
      <c r="X77" s="12">
        <v>45</v>
      </c>
      <c r="Y77" s="12" t="s">
        <v>54</v>
      </c>
      <c r="Z77" s="12" t="s">
        <v>106</v>
      </c>
      <c r="AA77" s="12" t="s">
        <v>111</v>
      </c>
      <c r="AB77" s="12" t="s">
        <v>56</v>
      </c>
      <c r="AC77" s="12">
        <v>15</v>
      </c>
      <c r="AD77" s="14" t="s">
        <v>146</v>
      </c>
      <c r="AE77" s="15">
        <v>0</v>
      </c>
      <c r="AF77" s="16">
        <v>50</v>
      </c>
      <c r="AG77" s="14" t="s">
        <v>146</v>
      </c>
      <c r="AH77" s="14">
        <v>35</v>
      </c>
      <c r="AI77" s="14">
        <v>65</v>
      </c>
      <c r="AJ77" s="14" t="s">
        <v>146</v>
      </c>
      <c r="AK77" s="14">
        <v>35</v>
      </c>
      <c r="AL77" s="14">
        <v>50</v>
      </c>
      <c r="AM77" s="19" t="s">
        <v>146</v>
      </c>
      <c r="AN77" s="19">
        <v>97.17</v>
      </c>
      <c r="AO77" s="12">
        <v>3</v>
      </c>
      <c r="AP77" s="12" t="s">
        <v>7</v>
      </c>
      <c r="AQ77" s="12" t="s">
        <v>44</v>
      </c>
      <c r="AR77" s="12"/>
    </row>
    <row r="78" spans="1:44" s="6" customFormat="1" ht="14.4" x14ac:dyDescent="0.3">
      <c r="A78" s="11">
        <v>77</v>
      </c>
      <c r="B78" s="11" t="s">
        <v>22</v>
      </c>
      <c r="C78" s="11" t="s">
        <v>30</v>
      </c>
      <c r="D78" s="13">
        <v>0</v>
      </c>
      <c r="E78" s="11" t="s">
        <v>260</v>
      </c>
      <c r="F78" s="11" t="s">
        <v>6</v>
      </c>
      <c r="G78" s="11" t="s">
        <v>7</v>
      </c>
      <c r="H78" s="11" t="s">
        <v>44</v>
      </c>
      <c r="I78" s="12">
        <v>3</v>
      </c>
      <c r="J78" s="11" t="s">
        <v>82</v>
      </c>
      <c r="K78" s="11" t="s">
        <v>18</v>
      </c>
      <c r="L78" s="11" t="s">
        <v>97</v>
      </c>
      <c r="M78" s="12" t="s">
        <v>85</v>
      </c>
      <c r="N78" s="12" t="str">
        <f>IFERROR(VLOOKUP(M78,Library!N:O,2,FALSE)," ")</f>
        <v>Egalitarian</v>
      </c>
      <c r="O78" s="12" t="str">
        <f>VLOOKUP(M78,Library!$N:$S,3,FALSE)</f>
        <v>United States</v>
      </c>
      <c r="P78" s="12" t="str">
        <f>VLOOKUP(M78,Library!$N:$S,5,FALSE)</f>
        <v>United States</v>
      </c>
      <c r="Q78" s="12" t="str">
        <f>VLOOKUP(M78,Library!$N:$S,6,FALSE)</f>
        <v>Positive</v>
      </c>
      <c r="R78" s="12" t="s">
        <v>104</v>
      </c>
      <c r="S78" s="12" t="str">
        <f>VLOOKUP(R78,Library!$N:$S,2,FALSE)</f>
        <v>Hierarquical</v>
      </c>
      <c r="T78" s="12" t="str">
        <f>VLOOKUP(R78,Library!$N:$S,3,FALSE)</f>
        <v>WEC</v>
      </c>
      <c r="U78" s="12" t="str">
        <f>VLOOKUP(R78,Library!$N:$S,5,FALSE)</f>
        <v>LBU</v>
      </c>
      <c r="V78" s="12" t="str">
        <f>VLOOKUP(R78,Library!$N:$S,6,FALSE)</f>
        <v>Neutral</v>
      </c>
      <c r="W78" s="12" t="s">
        <v>83</v>
      </c>
      <c r="X78" s="12">
        <v>42</v>
      </c>
      <c r="Y78" s="12" t="s">
        <v>90</v>
      </c>
      <c r="Z78" s="12" t="s">
        <v>53</v>
      </c>
      <c r="AA78" s="12" t="s">
        <v>106</v>
      </c>
      <c r="AB78" s="12" t="s">
        <v>101</v>
      </c>
      <c r="AC78" s="12">
        <v>12</v>
      </c>
      <c r="AD78" s="14">
        <v>95</v>
      </c>
      <c r="AE78" s="15">
        <v>100</v>
      </c>
      <c r="AF78" s="16">
        <v>100</v>
      </c>
      <c r="AG78" s="14">
        <v>95</v>
      </c>
      <c r="AH78" s="14">
        <v>100</v>
      </c>
      <c r="AI78" s="14">
        <v>0</v>
      </c>
      <c r="AJ78" s="14">
        <v>95</v>
      </c>
      <c r="AK78" s="14">
        <v>105</v>
      </c>
      <c r="AL78" s="14">
        <v>100</v>
      </c>
      <c r="AM78" s="19">
        <v>117.91</v>
      </c>
      <c r="AN78" s="19">
        <v>117.27</v>
      </c>
      <c r="AO78" s="12">
        <v>4</v>
      </c>
      <c r="AP78" s="12" t="s">
        <v>16</v>
      </c>
      <c r="AQ78" s="12" t="s">
        <v>45</v>
      </c>
      <c r="AR78" s="12"/>
    </row>
    <row r="79" spans="1:44" s="6" customFormat="1" ht="14.4" x14ac:dyDescent="0.3">
      <c r="A79" s="11">
        <v>78</v>
      </c>
      <c r="B79" s="11" t="s">
        <v>19</v>
      </c>
      <c r="C79" s="11" t="s">
        <v>30</v>
      </c>
      <c r="D79" s="13">
        <v>0</v>
      </c>
      <c r="E79" s="11" t="s">
        <v>260</v>
      </c>
      <c r="F79" s="11" t="s">
        <v>6</v>
      </c>
      <c r="G79" s="11" t="s">
        <v>21</v>
      </c>
      <c r="H79" s="11" t="s">
        <v>43</v>
      </c>
      <c r="I79" s="12">
        <v>3</v>
      </c>
      <c r="J79" s="11" t="s">
        <v>83</v>
      </c>
      <c r="K79" s="11" t="s">
        <v>18</v>
      </c>
      <c r="L79" s="11" t="s">
        <v>97</v>
      </c>
      <c r="M79" s="12" t="s">
        <v>117</v>
      </c>
      <c r="N79" s="12" t="str">
        <f>IFERROR(VLOOKUP(M79,Library!N:O,2,FALSE)," ")</f>
        <v>Top-Down</v>
      </c>
      <c r="O79" s="12" t="str">
        <f>VLOOKUP(M79,Library!$N:$S,3,FALSE)</f>
        <v>WEC</v>
      </c>
      <c r="P79" s="12" t="str">
        <f>VLOOKUP(M79,Library!$N:$S,5,FALSE)</f>
        <v>LBU</v>
      </c>
      <c r="Q79" s="12" t="str">
        <f>VLOOKUP(M79,Library!$N:$S,6,FALSE)</f>
        <v>Negative</v>
      </c>
      <c r="R79" s="12" t="s">
        <v>245</v>
      </c>
      <c r="S79" s="12" t="str">
        <f>VLOOKUP(R79,Library!$N:$S,2,FALSE)</f>
        <v>Top-Down</v>
      </c>
      <c r="T79" s="12" t="str">
        <f>VLOOKUP(R79,Library!$N:$S,3,FALSE)</f>
        <v>WEC</v>
      </c>
      <c r="U79" s="12" t="str">
        <f>VLOOKUP(R79,Library!$N:$S,5,FALSE)</f>
        <v>LBU</v>
      </c>
      <c r="V79" s="12" t="str">
        <f>VLOOKUP(R79,Library!$N:$S,6,FALSE)</f>
        <v>Positive</v>
      </c>
      <c r="W79" s="12" t="s">
        <v>83</v>
      </c>
      <c r="X79" s="12">
        <v>41</v>
      </c>
      <c r="Y79" s="12" t="s">
        <v>54</v>
      </c>
      <c r="Z79" s="12" t="s">
        <v>53</v>
      </c>
      <c r="AA79" s="12" t="s">
        <v>106</v>
      </c>
      <c r="AB79" s="12" t="s">
        <v>86</v>
      </c>
      <c r="AC79" s="12">
        <v>10</v>
      </c>
      <c r="AD79" s="14" t="s">
        <v>146</v>
      </c>
      <c r="AE79" s="15">
        <v>0</v>
      </c>
      <c r="AF79" s="16">
        <v>100</v>
      </c>
      <c r="AG79" s="14" t="s">
        <v>146</v>
      </c>
      <c r="AH79" s="14">
        <v>90</v>
      </c>
      <c r="AI79" s="14">
        <v>110</v>
      </c>
      <c r="AJ79" s="14" t="s">
        <v>146</v>
      </c>
      <c r="AK79" s="14">
        <v>0</v>
      </c>
      <c r="AL79" s="14">
        <v>100</v>
      </c>
      <c r="AM79" s="19" t="s">
        <v>146</v>
      </c>
      <c r="AN79" s="19">
        <v>103.98</v>
      </c>
      <c r="AO79" s="12">
        <v>4</v>
      </c>
      <c r="AP79" s="12" t="s">
        <v>7</v>
      </c>
      <c r="AQ79" s="12" t="s">
        <v>45</v>
      </c>
      <c r="AR79" s="12"/>
    </row>
    <row r="80" spans="1:44" s="6" customFormat="1" ht="14.4" x14ac:dyDescent="0.3">
      <c r="A80" s="11">
        <v>79</v>
      </c>
      <c r="B80" s="11" t="s">
        <v>31</v>
      </c>
      <c r="C80" s="11" t="s">
        <v>30</v>
      </c>
      <c r="D80" s="13">
        <v>0</v>
      </c>
      <c r="E80" s="11" t="s">
        <v>260</v>
      </c>
      <c r="F80" s="11" t="s">
        <v>6</v>
      </c>
      <c r="G80" s="11" t="s">
        <v>16</v>
      </c>
      <c r="H80" s="11" t="s">
        <v>45</v>
      </c>
      <c r="I80" s="12">
        <v>3</v>
      </c>
      <c r="J80" s="11" t="s">
        <v>82</v>
      </c>
      <c r="K80" s="11" t="s">
        <v>25</v>
      </c>
      <c r="L80" s="11" t="s">
        <v>98</v>
      </c>
      <c r="M80" s="12" t="s">
        <v>117</v>
      </c>
      <c r="N80" s="12" t="str">
        <f>IFERROR(VLOOKUP(M80,Library!N:O,2,FALSE)," ")</f>
        <v>Top-Down</v>
      </c>
      <c r="O80" s="12" t="str">
        <f>VLOOKUP(M80,Library!$N:$S,3,FALSE)</f>
        <v>WEC</v>
      </c>
      <c r="P80" s="12" t="str">
        <f>VLOOKUP(M80,Library!$N:$S,5,FALSE)</f>
        <v>LBU</v>
      </c>
      <c r="Q80" s="12" t="str">
        <f>VLOOKUP(M80,Library!$N:$S,6,FALSE)</f>
        <v>Negative</v>
      </c>
      <c r="R80" s="12" t="s">
        <v>105</v>
      </c>
      <c r="S80" s="12" t="str">
        <f>VLOOKUP(R80,Library!$N:$S,2,FALSE)</f>
        <v>Consensual</v>
      </c>
      <c r="T80" s="12" t="str">
        <f>VLOOKUP(R80,Library!$N:$S,3,FALSE)</f>
        <v>WEC</v>
      </c>
      <c r="U80" s="12" t="str">
        <f>VLOOKUP(R80,Library!$N:$S,5,FALSE)</f>
        <v>LBU</v>
      </c>
      <c r="V80" s="12" t="str">
        <f>VLOOKUP(R80,Library!$N:$S,6,FALSE)</f>
        <v>Neutral</v>
      </c>
      <c r="W80" s="12" t="s">
        <v>83</v>
      </c>
      <c r="X80" s="12">
        <v>28</v>
      </c>
      <c r="Y80" s="12" t="s">
        <v>54</v>
      </c>
      <c r="Z80" s="12" t="s">
        <v>94</v>
      </c>
      <c r="AA80" s="12" t="s">
        <v>106</v>
      </c>
      <c r="AB80" s="12" t="s">
        <v>112</v>
      </c>
      <c r="AC80" s="12"/>
      <c r="AD80" s="14" t="s">
        <v>146</v>
      </c>
      <c r="AE80" s="15">
        <v>96.15384615384616</v>
      </c>
      <c r="AF80" s="16">
        <v>123.63636363636365</v>
      </c>
      <c r="AG80" s="14" t="s">
        <v>146</v>
      </c>
      <c r="AH80" s="14">
        <v>100</v>
      </c>
      <c r="AI80" s="14">
        <v>110</v>
      </c>
      <c r="AJ80" s="14" t="s">
        <v>146</v>
      </c>
      <c r="AK80" s="14">
        <v>0</v>
      </c>
      <c r="AL80" s="14">
        <v>0</v>
      </c>
      <c r="AM80" s="19" t="s">
        <v>146</v>
      </c>
      <c r="AN80" s="19">
        <v>71.84</v>
      </c>
      <c r="AO80" s="12">
        <v>4</v>
      </c>
      <c r="AP80" s="12" t="s">
        <v>21</v>
      </c>
      <c r="AQ80" s="12" t="s">
        <v>43</v>
      </c>
      <c r="AR80" s="12"/>
    </row>
    <row r="81" spans="1:44" s="6" customFormat="1" ht="14.4" x14ac:dyDescent="0.3">
      <c r="A81" s="11">
        <v>80</v>
      </c>
      <c r="B81" s="11" t="s">
        <v>22</v>
      </c>
      <c r="C81" s="11" t="s">
        <v>30</v>
      </c>
      <c r="D81" s="13">
        <v>0</v>
      </c>
      <c r="E81" s="11" t="s">
        <v>260</v>
      </c>
      <c r="F81" s="11" t="s">
        <v>6</v>
      </c>
      <c r="G81" s="11" t="s">
        <v>7</v>
      </c>
      <c r="H81" s="11" t="s">
        <v>44</v>
      </c>
      <c r="I81" s="12">
        <v>3</v>
      </c>
      <c r="J81" s="11" t="s">
        <v>83</v>
      </c>
      <c r="K81" s="11" t="s">
        <v>18</v>
      </c>
      <c r="L81" s="11" t="s">
        <v>97</v>
      </c>
      <c r="M81" s="12" t="s">
        <v>93</v>
      </c>
      <c r="N81" s="12" t="str">
        <f>IFERROR(VLOOKUP(M81,Library!N:O,2,FALSE)," ")</f>
        <v>Egalitarian</v>
      </c>
      <c r="O81" s="12" t="str">
        <f>VLOOKUP(M81,Library!$N:$S,3,FALSE)</f>
        <v>JAPAC</v>
      </c>
      <c r="P81" s="12" t="str">
        <f>VLOOKUP(M81,Library!$N:$S,5,FALSE)</f>
        <v>LBU</v>
      </c>
      <c r="Q81" s="12" t="str">
        <f>VLOOKUP(M81,Library!$N:$S,6,FALSE)</f>
        <v>Neutral</v>
      </c>
      <c r="R81" s="12" t="s">
        <v>92</v>
      </c>
      <c r="S81" s="12" t="str">
        <f>VLOOKUP(R81,Library!$N:$S,2,FALSE)</f>
        <v>Hierarquical</v>
      </c>
      <c r="T81" s="12" t="str">
        <f>VLOOKUP(R81,Library!$N:$S,3,FALSE)</f>
        <v>JAPAC</v>
      </c>
      <c r="U81" s="12" t="str">
        <f>VLOOKUP(R81,Library!$N:$S,5,FALSE)</f>
        <v>SBU</v>
      </c>
      <c r="V81" s="12" t="str">
        <f>VLOOKUP(R81,Library!$N:$S,6,FALSE)</f>
        <v>Positive</v>
      </c>
      <c r="W81" s="12" t="s">
        <v>82</v>
      </c>
      <c r="X81" s="12">
        <v>41</v>
      </c>
      <c r="Y81" s="12" t="s">
        <v>54</v>
      </c>
      <c r="Z81" s="12" t="s">
        <v>94</v>
      </c>
      <c r="AA81" s="12" t="s">
        <v>106</v>
      </c>
      <c r="AB81" s="12" t="s">
        <v>99</v>
      </c>
      <c r="AC81" s="12">
        <v>4</v>
      </c>
      <c r="AD81" s="14" t="s">
        <v>146</v>
      </c>
      <c r="AE81" s="15">
        <v>85.714285714285708</v>
      </c>
      <c r="AF81" s="16">
        <v>100</v>
      </c>
      <c r="AG81" s="14" t="s">
        <v>146</v>
      </c>
      <c r="AH81" s="14">
        <v>100</v>
      </c>
      <c r="AI81" s="14">
        <v>100</v>
      </c>
      <c r="AJ81" s="14" t="s">
        <v>146</v>
      </c>
      <c r="AK81" s="14">
        <v>90</v>
      </c>
      <c r="AL81" s="14">
        <v>100</v>
      </c>
      <c r="AM81" s="19" t="s">
        <v>146</v>
      </c>
      <c r="AN81" s="19">
        <v>102.66</v>
      </c>
      <c r="AO81" s="12">
        <v>3</v>
      </c>
      <c r="AP81" s="12" t="s">
        <v>21</v>
      </c>
      <c r="AQ81" s="12" t="s">
        <v>43</v>
      </c>
      <c r="AR81" s="12"/>
    </row>
    <row r="82" spans="1:44" s="6" customFormat="1" ht="14.4" x14ac:dyDescent="0.3">
      <c r="A82" s="11">
        <v>81</v>
      </c>
      <c r="B82" s="11" t="s">
        <v>22</v>
      </c>
      <c r="C82" s="11" t="s">
        <v>30</v>
      </c>
      <c r="D82" s="13">
        <v>0</v>
      </c>
      <c r="E82" s="11" t="s">
        <v>260</v>
      </c>
      <c r="F82" s="11" t="s">
        <v>6</v>
      </c>
      <c r="G82" s="11" t="s">
        <v>7</v>
      </c>
      <c r="H82" s="11" t="s">
        <v>44</v>
      </c>
      <c r="I82" s="12">
        <v>3</v>
      </c>
      <c r="J82" s="11" t="s">
        <v>82</v>
      </c>
      <c r="K82" s="11" t="s">
        <v>25</v>
      </c>
      <c r="L82" s="11" t="s">
        <v>98</v>
      </c>
      <c r="M82" s="12" t="s">
        <v>85</v>
      </c>
      <c r="N82" s="12" t="str">
        <f>IFERROR(VLOOKUP(M82,Library!N:O,2,FALSE)," ")</f>
        <v>Egalitarian</v>
      </c>
      <c r="O82" s="12" t="str">
        <f>VLOOKUP(M82,Library!$N:$S,3,FALSE)</f>
        <v>United States</v>
      </c>
      <c r="P82" s="12" t="str">
        <f>VLOOKUP(M82,Library!$N:$S,5,FALSE)</f>
        <v>United States</v>
      </c>
      <c r="Q82" s="12" t="str">
        <f>VLOOKUP(M82,Library!$N:$S,6,FALSE)</f>
        <v>Positive</v>
      </c>
      <c r="R82" s="12" t="s">
        <v>113</v>
      </c>
      <c r="S82" s="12" t="str">
        <f>VLOOKUP(R82,Library!$N:$S,2,FALSE)</f>
        <v>Top-Down</v>
      </c>
      <c r="T82" s="12" t="str">
        <f>VLOOKUP(R82,Library!$N:$S,3,FALSE)</f>
        <v>LATAM</v>
      </c>
      <c r="U82" s="12" t="str">
        <f>VLOOKUP(R82,Library!$N:$S,5,FALSE)</f>
        <v>LBU</v>
      </c>
      <c r="V82" s="12" t="str">
        <f>VLOOKUP(R82,Library!$N:$S,6,FALSE)</f>
        <v>Neutral</v>
      </c>
      <c r="W82" s="12" t="s">
        <v>82</v>
      </c>
      <c r="X82" s="12">
        <v>27</v>
      </c>
      <c r="Y82" s="12" t="s">
        <v>54</v>
      </c>
      <c r="Z82" s="12" t="s">
        <v>94</v>
      </c>
      <c r="AA82" s="12" t="s">
        <v>106</v>
      </c>
      <c r="AB82" s="12" t="s">
        <v>114</v>
      </c>
      <c r="AC82" s="12">
        <v>3</v>
      </c>
      <c r="AD82" s="14" t="s">
        <v>146</v>
      </c>
      <c r="AE82" s="15" t="s">
        <v>146</v>
      </c>
      <c r="AF82" s="16">
        <v>116.66666666666667</v>
      </c>
      <c r="AG82" s="14" t="s">
        <v>146</v>
      </c>
      <c r="AH82" s="14" t="s">
        <v>146</v>
      </c>
      <c r="AI82" s="14">
        <v>0</v>
      </c>
      <c r="AJ82" s="14" t="s">
        <v>146</v>
      </c>
      <c r="AK82" s="14" t="s">
        <v>146</v>
      </c>
      <c r="AL82" s="14">
        <v>0</v>
      </c>
      <c r="AM82" s="19" t="s">
        <v>146</v>
      </c>
      <c r="AN82" s="19" t="s">
        <v>146</v>
      </c>
      <c r="AO82" s="12">
        <v>3</v>
      </c>
      <c r="AP82" s="12" t="s">
        <v>16</v>
      </c>
      <c r="AQ82" s="12" t="s">
        <v>45</v>
      </c>
      <c r="AR82" s="12"/>
    </row>
  </sheetData>
  <autoFilter ref="A1:AT82">
    <filterColumn colId="4">
      <filters>
        <filter val="Voluntary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90"/>
  <sheetViews>
    <sheetView showGridLines="0" topLeftCell="F10" zoomScaleNormal="100" workbookViewId="0">
      <selection activeCell="D1" sqref="D1"/>
    </sheetView>
  </sheetViews>
  <sheetFormatPr defaultRowHeight="14.4" x14ac:dyDescent="0.3"/>
  <cols>
    <col min="2" max="2" width="15.77734375" bestFit="1" customWidth="1"/>
    <col min="3" max="3" width="17.77734375" bestFit="1" customWidth="1"/>
    <col min="14" max="14" width="21" customWidth="1"/>
    <col min="15" max="15" width="14.6640625" bestFit="1" customWidth="1"/>
    <col min="16" max="16" width="7.21875" bestFit="1" customWidth="1"/>
    <col min="17" max="17" width="11.77734375" bestFit="1" customWidth="1"/>
    <col min="18" max="18" width="11.44140625" bestFit="1" customWidth="1"/>
    <col min="21" max="21" width="17.5546875" customWidth="1"/>
    <col min="22" max="22" width="15.44140625" customWidth="1"/>
  </cols>
  <sheetData>
    <row r="1" spans="2:23" x14ac:dyDescent="0.3">
      <c r="B1" s="2" t="s">
        <v>1</v>
      </c>
      <c r="C1" s="2" t="s">
        <v>42</v>
      </c>
      <c r="E1" s="2" t="s">
        <v>71</v>
      </c>
      <c r="N1" s="2" t="s">
        <v>102</v>
      </c>
      <c r="O1" s="2" t="s">
        <v>251</v>
      </c>
      <c r="P1" s="2" t="s">
        <v>35</v>
      </c>
      <c r="Q1" s="2" t="s">
        <v>252</v>
      </c>
      <c r="R1" s="2" t="s">
        <v>250</v>
      </c>
      <c r="S1" s="2" t="s">
        <v>103</v>
      </c>
      <c r="T1" s="25"/>
      <c r="V1" s="2"/>
      <c r="W1" s="2"/>
    </row>
    <row r="2" spans="2:23" x14ac:dyDescent="0.3">
      <c r="B2" s="1" t="s">
        <v>7</v>
      </c>
      <c r="C2" t="s">
        <v>44</v>
      </c>
      <c r="E2" t="s">
        <v>72</v>
      </c>
      <c r="N2" t="s">
        <v>148</v>
      </c>
      <c r="O2" t="s">
        <v>72</v>
      </c>
      <c r="P2" t="s">
        <v>149</v>
      </c>
      <c r="R2" t="s">
        <v>150</v>
      </c>
      <c r="S2" t="s">
        <v>151</v>
      </c>
    </row>
    <row r="3" spans="2:23" x14ac:dyDescent="0.3">
      <c r="B3" s="1" t="s">
        <v>21</v>
      </c>
      <c r="C3" t="s">
        <v>43</v>
      </c>
      <c r="E3" t="s">
        <v>73</v>
      </c>
      <c r="N3" t="s">
        <v>152</v>
      </c>
      <c r="O3" t="s">
        <v>74</v>
      </c>
      <c r="P3" t="s">
        <v>149</v>
      </c>
      <c r="R3" t="s">
        <v>150</v>
      </c>
      <c r="S3" t="s">
        <v>151</v>
      </c>
    </row>
    <row r="4" spans="2:23" x14ac:dyDescent="0.3">
      <c r="B4" s="1" t="s">
        <v>11</v>
      </c>
      <c r="C4" t="s">
        <v>46</v>
      </c>
      <c r="E4" t="s">
        <v>74</v>
      </c>
      <c r="N4" t="s">
        <v>153</v>
      </c>
      <c r="O4" t="s">
        <v>72</v>
      </c>
      <c r="P4" t="s">
        <v>149</v>
      </c>
      <c r="R4" t="s">
        <v>150</v>
      </c>
      <c r="S4" t="s">
        <v>151</v>
      </c>
    </row>
    <row r="5" spans="2:23" x14ac:dyDescent="0.3">
      <c r="B5" s="1" t="s">
        <v>24</v>
      </c>
      <c r="C5" t="s">
        <v>47</v>
      </c>
      <c r="E5" t="s">
        <v>75</v>
      </c>
      <c r="N5" t="s">
        <v>154</v>
      </c>
      <c r="O5">
        <v>0</v>
      </c>
      <c r="P5" t="s">
        <v>149</v>
      </c>
      <c r="R5" t="s">
        <v>155</v>
      </c>
      <c r="S5" t="s">
        <v>151</v>
      </c>
    </row>
    <row r="6" spans="2:23" x14ac:dyDescent="0.3">
      <c r="B6" s="1" t="s">
        <v>16</v>
      </c>
      <c r="C6" t="s">
        <v>45</v>
      </c>
      <c r="N6" t="s">
        <v>156</v>
      </c>
      <c r="O6" t="s">
        <v>74</v>
      </c>
      <c r="P6" t="s">
        <v>149</v>
      </c>
      <c r="R6" t="s">
        <v>155</v>
      </c>
      <c r="S6" t="s">
        <v>157</v>
      </c>
    </row>
    <row r="7" spans="2:23" x14ac:dyDescent="0.3">
      <c r="N7" t="s">
        <v>158</v>
      </c>
      <c r="O7" t="s">
        <v>72</v>
      </c>
      <c r="P7" t="s">
        <v>149</v>
      </c>
      <c r="R7" t="s">
        <v>159</v>
      </c>
      <c r="S7" t="s">
        <v>160</v>
      </c>
    </row>
    <row r="8" spans="2:23" x14ac:dyDescent="0.3">
      <c r="N8" t="s">
        <v>161</v>
      </c>
      <c r="O8">
        <v>0</v>
      </c>
      <c r="P8" t="s">
        <v>149</v>
      </c>
      <c r="R8" t="s">
        <v>155</v>
      </c>
      <c r="S8" t="s">
        <v>151</v>
      </c>
    </row>
    <row r="9" spans="2:23" x14ac:dyDescent="0.3">
      <c r="N9" t="s">
        <v>162</v>
      </c>
      <c r="O9">
        <v>0</v>
      </c>
      <c r="P9" t="s">
        <v>149</v>
      </c>
      <c r="R9" t="s">
        <v>155</v>
      </c>
      <c r="S9" t="s">
        <v>151</v>
      </c>
    </row>
    <row r="10" spans="2:23" x14ac:dyDescent="0.3">
      <c r="N10" t="s">
        <v>163</v>
      </c>
      <c r="O10" t="s">
        <v>72</v>
      </c>
      <c r="P10" t="s">
        <v>149</v>
      </c>
      <c r="R10" t="s">
        <v>159</v>
      </c>
      <c r="S10" t="s">
        <v>160</v>
      </c>
    </row>
    <row r="11" spans="2:23" x14ac:dyDescent="0.3">
      <c r="N11" t="s">
        <v>164</v>
      </c>
      <c r="O11">
        <v>0</v>
      </c>
      <c r="P11" t="s">
        <v>149</v>
      </c>
      <c r="R11" t="s">
        <v>155</v>
      </c>
      <c r="S11" t="s">
        <v>160</v>
      </c>
    </row>
    <row r="12" spans="2:23" x14ac:dyDescent="0.3">
      <c r="N12" t="s">
        <v>165</v>
      </c>
      <c r="O12" t="s">
        <v>73</v>
      </c>
      <c r="P12" t="s">
        <v>166</v>
      </c>
      <c r="R12" t="s">
        <v>150</v>
      </c>
      <c r="S12" t="s">
        <v>151</v>
      </c>
    </row>
    <row r="13" spans="2:23" x14ac:dyDescent="0.3">
      <c r="N13" t="s">
        <v>167</v>
      </c>
      <c r="O13" t="s">
        <v>75</v>
      </c>
      <c r="P13" t="s">
        <v>166</v>
      </c>
      <c r="R13" t="s">
        <v>150</v>
      </c>
      <c r="S13" t="s">
        <v>151</v>
      </c>
    </row>
    <row r="14" spans="2:23" x14ac:dyDescent="0.3">
      <c r="N14" t="s">
        <v>168</v>
      </c>
      <c r="O14" t="s">
        <v>74</v>
      </c>
      <c r="P14" t="s">
        <v>166</v>
      </c>
      <c r="R14" t="s">
        <v>150</v>
      </c>
      <c r="S14" t="s">
        <v>151</v>
      </c>
    </row>
    <row r="15" spans="2:23" x14ac:dyDescent="0.3">
      <c r="N15" t="s">
        <v>169</v>
      </c>
      <c r="O15" t="s">
        <v>74</v>
      </c>
      <c r="P15" t="s">
        <v>166</v>
      </c>
      <c r="R15" t="s">
        <v>150</v>
      </c>
      <c r="S15" t="s">
        <v>151</v>
      </c>
    </row>
    <row r="16" spans="2:23" x14ac:dyDescent="0.3">
      <c r="N16" t="s">
        <v>170</v>
      </c>
      <c r="O16" t="s">
        <v>74</v>
      </c>
      <c r="P16" t="s">
        <v>166</v>
      </c>
      <c r="R16" t="s">
        <v>150</v>
      </c>
      <c r="S16" t="s">
        <v>151</v>
      </c>
    </row>
    <row r="17" spans="14:24" x14ac:dyDescent="0.3">
      <c r="N17" t="s">
        <v>245</v>
      </c>
      <c r="O17" t="s">
        <v>72</v>
      </c>
      <c r="P17" t="s">
        <v>166</v>
      </c>
      <c r="R17" t="s">
        <v>150</v>
      </c>
      <c r="S17" t="s">
        <v>160</v>
      </c>
      <c r="U17" t="s">
        <v>171</v>
      </c>
    </row>
    <row r="18" spans="14:24" x14ac:dyDescent="0.3">
      <c r="N18" t="s">
        <v>172</v>
      </c>
      <c r="O18" t="s">
        <v>72</v>
      </c>
      <c r="P18" t="s">
        <v>166</v>
      </c>
      <c r="R18" t="s">
        <v>150</v>
      </c>
      <c r="S18" t="s">
        <v>157</v>
      </c>
    </row>
    <row r="19" spans="14:24" x14ac:dyDescent="0.3">
      <c r="N19" t="s">
        <v>173</v>
      </c>
      <c r="O19" t="s">
        <v>75</v>
      </c>
      <c r="P19" t="s">
        <v>166</v>
      </c>
      <c r="R19" t="s">
        <v>159</v>
      </c>
      <c r="S19" t="s">
        <v>160</v>
      </c>
    </row>
    <row r="20" spans="14:24" x14ac:dyDescent="0.3">
      <c r="N20" t="s">
        <v>174</v>
      </c>
      <c r="O20" t="s">
        <v>75</v>
      </c>
      <c r="P20" t="s">
        <v>166</v>
      </c>
      <c r="R20" t="s">
        <v>150</v>
      </c>
      <c r="S20" t="s">
        <v>151</v>
      </c>
    </row>
    <row r="21" spans="14:24" x14ac:dyDescent="0.3">
      <c r="N21" t="s">
        <v>175</v>
      </c>
      <c r="O21" t="s">
        <v>73</v>
      </c>
      <c r="P21" t="s">
        <v>166</v>
      </c>
      <c r="R21" t="s">
        <v>159</v>
      </c>
      <c r="S21" t="s">
        <v>151</v>
      </c>
    </row>
    <row r="22" spans="14:24" x14ac:dyDescent="0.3">
      <c r="N22" t="s">
        <v>176</v>
      </c>
      <c r="O22" t="s">
        <v>75</v>
      </c>
      <c r="P22" t="s">
        <v>166</v>
      </c>
      <c r="R22" t="s">
        <v>155</v>
      </c>
      <c r="S22" t="s">
        <v>160</v>
      </c>
    </row>
    <row r="23" spans="14:24" x14ac:dyDescent="0.3">
      <c r="N23" t="s">
        <v>177</v>
      </c>
      <c r="O23" t="s">
        <v>75</v>
      </c>
      <c r="P23" t="s">
        <v>166</v>
      </c>
      <c r="R23" t="s">
        <v>150</v>
      </c>
      <c r="S23" t="s">
        <v>160</v>
      </c>
    </row>
    <row r="24" spans="14:24" x14ac:dyDescent="0.3">
      <c r="N24" t="s">
        <v>178</v>
      </c>
      <c r="O24" t="s">
        <v>73</v>
      </c>
      <c r="P24" t="s">
        <v>166</v>
      </c>
      <c r="R24" t="s">
        <v>155</v>
      </c>
      <c r="S24" t="s">
        <v>160</v>
      </c>
    </row>
    <row r="25" spans="14:24" x14ac:dyDescent="0.3">
      <c r="N25" t="s">
        <v>179</v>
      </c>
      <c r="O25">
        <v>0</v>
      </c>
      <c r="P25" t="s">
        <v>166</v>
      </c>
      <c r="R25" t="s">
        <v>150</v>
      </c>
      <c r="S25" t="s">
        <v>160</v>
      </c>
    </row>
    <row r="26" spans="14:24" x14ac:dyDescent="0.3">
      <c r="N26" t="s">
        <v>180</v>
      </c>
      <c r="O26">
        <v>0</v>
      </c>
      <c r="P26" t="s">
        <v>166</v>
      </c>
      <c r="R26" t="s">
        <v>150</v>
      </c>
      <c r="S26" t="s">
        <v>151</v>
      </c>
    </row>
    <row r="27" spans="14:24" x14ac:dyDescent="0.3">
      <c r="N27" t="s">
        <v>181</v>
      </c>
      <c r="O27">
        <v>0</v>
      </c>
      <c r="P27" t="s">
        <v>166</v>
      </c>
      <c r="R27" t="s">
        <v>159</v>
      </c>
      <c r="S27" t="s">
        <v>160</v>
      </c>
    </row>
    <row r="28" spans="14:24" x14ac:dyDescent="0.3">
      <c r="N28" t="s">
        <v>182</v>
      </c>
      <c r="O28" t="s">
        <v>72</v>
      </c>
      <c r="P28" t="s">
        <v>166</v>
      </c>
      <c r="R28" t="s">
        <v>155</v>
      </c>
      <c r="S28" t="s">
        <v>160</v>
      </c>
    </row>
    <row r="29" spans="14:24" x14ac:dyDescent="0.3">
      <c r="N29" t="s">
        <v>183</v>
      </c>
      <c r="O29">
        <v>0</v>
      </c>
      <c r="P29" t="s">
        <v>166</v>
      </c>
      <c r="R29" t="s">
        <v>159</v>
      </c>
      <c r="S29" t="s">
        <v>151</v>
      </c>
    </row>
    <row r="30" spans="14:24" x14ac:dyDescent="0.3">
      <c r="N30" t="s">
        <v>184</v>
      </c>
      <c r="O30">
        <v>0</v>
      </c>
      <c r="P30" t="s">
        <v>166</v>
      </c>
      <c r="R30" t="s">
        <v>155</v>
      </c>
      <c r="S30" t="s">
        <v>157</v>
      </c>
    </row>
    <row r="31" spans="14:24" x14ac:dyDescent="0.3">
      <c r="N31" t="s">
        <v>185</v>
      </c>
      <c r="O31" t="s">
        <v>74</v>
      </c>
      <c r="P31" t="s">
        <v>166</v>
      </c>
      <c r="R31" t="s">
        <v>150</v>
      </c>
      <c r="S31" t="s">
        <v>160</v>
      </c>
    </row>
    <row r="32" spans="14:24" x14ac:dyDescent="0.3">
      <c r="N32" t="s">
        <v>186</v>
      </c>
      <c r="O32" t="s">
        <v>74</v>
      </c>
      <c r="P32" t="s">
        <v>187</v>
      </c>
      <c r="R32" t="s">
        <v>150</v>
      </c>
      <c r="S32" t="s">
        <v>160</v>
      </c>
      <c r="X32" t="s">
        <v>253</v>
      </c>
    </row>
    <row r="33" spans="14:19" x14ac:dyDescent="0.3">
      <c r="N33" t="s">
        <v>188</v>
      </c>
      <c r="O33" t="s">
        <v>74</v>
      </c>
      <c r="P33" t="s">
        <v>187</v>
      </c>
      <c r="R33" t="s">
        <v>150</v>
      </c>
      <c r="S33" t="s">
        <v>151</v>
      </c>
    </row>
    <row r="34" spans="14:19" x14ac:dyDescent="0.3">
      <c r="N34" t="s">
        <v>189</v>
      </c>
      <c r="O34" t="s">
        <v>74</v>
      </c>
      <c r="P34" t="s">
        <v>187</v>
      </c>
      <c r="R34" t="s">
        <v>155</v>
      </c>
      <c r="S34" t="s">
        <v>151</v>
      </c>
    </row>
    <row r="35" spans="14:19" x14ac:dyDescent="0.3">
      <c r="N35" t="s">
        <v>190</v>
      </c>
      <c r="O35" t="s">
        <v>74</v>
      </c>
      <c r="P35" t="s">
        <v>187</v>
      </c>
      <c r="R35" t="s">
        <v>155</v>
      </c>
      <c r="S35" t="s">
        <v>160</v>
      </c>
    </row>
    <row r="36" spans="14:19" x14ac:dyDescent="0.3">
      <c r="N36" t="s">
        <v>191</v>
      </c>
      <c r="O36">
        <v>0</v>
      </c>
      <c r="P36" t="s">
        <v>187</v>
      </c>
      <c r="R36" t="s">
        <v>150</v>
      </c>
      <c r="S36" t="s">
        <v>151</v>
      </c>
    </row>
    <row r="37" spans="14:19" x14ac:dyDescent="0.3">
      <c r="N37" t="s">
        <v>192</v>
      </c>
      <c r="O37" t="s">
        <v>74</v>
      </c>
      <c r="P37" t="s">
        <v>187</v>
      </c>
      <c r="R37" t="s">
        <v>155</v>
      </c>
      <c r="S37" t="s">
        <v>151</v>
      </c>
    </row>
    <row r="38" spans="14:19" x14ac:dyDescent="0.3">
      <c r="N38" t="s">
        <v>193</v>
      </c>
      <c r="O38">
        <v>0</v>
      </c>
      <c r="P38" t="s">
        <v>187</v>
      </c>
      <c r="R38" t="s">
        <v>155</v>
      </c>
      <c r="S38" t="s">
        <v>157</v>
      </c>
    </row>
    <row r="39" spans="14:19" x14ac:dyDescent="0.3">
      <c r="N39" t="s">
        <v>194</v>
      </c>
      <c r="O39">
        <v>0</v>
      </c>
      <c r="P39" t="s">
        <v>187</v>
      </c>
      <c r="R39" t="s">
        <v>155</v>
      </c>
      <c r="S39" t="s">
        <v>157</v>
      </c>
    </row>
    <row r="40" spans="14:19" x14ac:dyDescent="0.3">
      <c r="N40" t="s">
        <v>195</v>
      </c>
      <c r="O40">
        <v>0</v>
      </c>
      <c r="P40" t="s">
        <v>187</v>
      </c>
      <c r="R40" t="s">
        <v>155</v>
      </c>
      <c r="S40" t="s">
        <v>157</v>
      </c>
    </row>
    <row r="41" spans="14:19" x14ac:dyDescent="0.3">
      <c r="N41" t="s">
        <v>196</v>
      </c>
      <c r="O41">
        <v>0</v>
      </c>
      <c r="P41" t="s">
        <v>187</v>
      </c>
      <c r="R41" t="s">
        <v>155</v>
      </c>
      <c r="S41" t="s">
        <v>151</v>
      </c>
    </row>
    <row r="42" spans="14:19" x14ac:dyDescent="0.3">
      <c r="N42" t="s">
        <v>197</v>
      </c>
      <c r="O42">
        <v>0</v>
      </c>
      <c r="P42" t="s">
        <v>187</v>
      </c>
      <c r="R42" t="s">
        <v>155</v>
      </c>
      <c r="S42" t="s">
        <v>151</v>
      </c>
    </row>
    <row r="43" spans="14:19" x14ac:dyDescent="0.3">
      <c r="N43" t="s">
        <v>198</v>
      </c>
      <c r="O43" t="s">
        <v>75</v>
      </c>
      <c r="P43" t="s">
        <v>187</v>
      </c>
      <c r="R43" t="s">
        <v>155</v>
      </c>
      <c r="S43" t="s">
        <v>160</v>
      </c>
    </row>
    <row r="44" spans="14:19" x14ac:dyDescent="0.3">
      <c r="N44" t="s">
        <v>199</v>
      </c>
      <c r="O44">
        <v>0</v>
      </c>
      <c r="P44" t="s">
        <v>187</v>
      </c>
      <c r="R44" t="s">
        <v>155</v>
      </c>
      <c r="S44" t="s">
        <v>157</v>
      </c>
    </row>
    <row r="45" spans="14:19" x14ac:dyDescent="0.3">
      <c r="N45" t="s">
        <v>200</v>
      </c>
      <c r="O45">
        <v>0</v>
      </c>
      <c r="P45" t="s">
        <v>187</v>
      </c>
      <c r="R45" t="s">
        <v>150</v>
      </c>
      <c r="S45" t="s">
        <v>151</v>
      </c>
    </row>
    <row r="46" spans="14:19" x14ac:dyDescent="0.3">
      <c r="N46" t="s">
        <v>201</v>
      </c>
      <c r="O46">
        <v>0</v>
      </c>
      <c r="P46" t="s">
        <v>187</v>
      </c>
      <c r="R46" t="s">
        <v>155</v>
      </c>
      <c r="S46" t="s">
        <v>157</v>
      </c>
    </row>
    <row r="47" spans="14:19" x14ac:dyDescent="0.3">
      <c r="N47" t="s">
        <v>202</v>
      </c>
      <c r="O47" t="s">
        <v>73</v>
      </c>
      <c r="P47" t="s">
        <v>187</v>
      </c>
      <c r="R47" t="s">
        <v>150</v>
      </c>
      <c r="S47" t="s">
        <v>151</v>
      </c>
    </row>
    <row r="48" spans="14:19" x14ac:dyDescent="0.3">
      <c r="N48" t="s">
        <v>203</v>
      </c>
      <c r="O48" t="s">
        <v>73</v>
      </c>
      <c r="P48" t="s">
        <v>187</v>
      </c>
      <c r="R48" t="s">
        <v>155</v>
      </c>
      <c r="S48" t="s">
        <v>151</v>
      </c>
    </row>
    <row r="49" spans="14:22" x14ac:dyDescent="0.3">
      <c r="N49" t="s">
        <v>204</v>
      </c>
      <c r="O49">
        <v>0</v>
      </c>
      <c r="P49" t="s">
        <v>205</v>
      </c>
      <c r="R49" t="s">
        <v>155</v>
      </c>
      <c r="S49" t="s">
        <v>151</v>
      </c>
    </row>
    <row r="50" spans="14:22" x14ac:dyDescent="0.3">
      <c r="N50" t="s">
        <v>206</v>
      </c>
      <c r="O50" t="s">
        <v>75</v>
      </c>
      <c r="P50" t="s">
        <v>205</v>
      </c>
      <c r="R50" t="s">
        <v>159</v>
      </c>
      <c r="S50" t="s">
        <v>151</v>
      </c>
    </row>
    <row r="51" spans="14:22" x14ac:dyDescent="0.3">
      <c r="N51" t="s">
        <v>207</v>
      </c>
      <c r="O51">
        <v>0</v>
      </c>
      <c r="P51" t="s">
        <v>205</v>
      </c>
      <c r="R51" t="s">
        <v>155</v>
      </c>
      <c r="S51" t="s">
        <v>151</v>
      </c>
    </row>
    <row r="52" spans="14:22" x14ac:dyDescent="0.3">
      <c r="N52" t="s">
        <v>208</v>
      </c>
      <c r="O52" t="s">
        <v>75</v>
      </c>
      <c r="P52" t="s">
        <v>205</v>
      </c>
      <c r="R52" t="s">
        <v>159</v>
      </c>
      <c r="S52" t="s">
        <v>151</v>
      </c>
    </row>
    <row r="53" spans="14:22" x14ac:dyDescent="0.3">
      <c r="N53" t="s">
        <v>209</v>
      </c>
      <c r="O53" t="s">
        <v>75</v>
      </c>
      <c r="P53" t="s">
        <v>205</v>
      </c>
      <c r="R53" t="s">
        <v>155</v>
      </c>
      <c r="S53" t="s">
        <v>151</v>
      </c>
    </row>
    <row r="54" spans="14:22" x14ac:dyDescent="0.3">
      <c r="N54" t="s">
        <v>210</v>
      </c>
      <c r="O54">
        <v>0</v>
      </c>
      <c r="P54" t="s">
        <v>205</v>
      </c>
      <c r="R54" t="s">
        <v>155</v>
      </c>
      <c r="S54" t="s">
        <v>151</v>
      </c>
    </row>
    <row r="55" spans="14:22" x14ac:dyDescent="0.3">
      <c r="N55" t="s">
        <v>87</v>
      </c>
      <c r="O55" t="s">
        <v>75</v>
      </c>
      <c r="P55" t="s">
        <v>205</v>
      </c>
      <c r="R55" t="s">
        <v>155</v>
      </c>
      <c r="S55" t="s">
        <v>151</v>
      </c>
      <c r="U55" t="s">
        <v>211</v>
      </c>
      <c r="V55" s="24"/>
    </row>
    <row r="56" spans="14:22" x14ac:dyDescent="0.3">
      <c r="N56" t="s">
        <v>212</v>
      </c>
      <c r="O56">
        <v>0</v>
      </c>
      <c r="P56" t="s">
        <v>205</v>
      </c>
      <c r="R56" t="s">
        <v>155</v>
      </c>
      <c r="S56" t="s">
        <v>157</v>
      </c>
    </row>
    <row r="57" spans="14:22" x14ac:dyDescent="0.3">
      <c r="N57" t="s">
        <v>213</v>
      </c>
      <c r="O57">
        <v>0</v>
      </c>
      <c r="P57" t="s">
        <v>205</v>
      </c>
      <c r="R57" t="s">
        <v>155</v>
      </c>
      <c r="S57" t="s">
        <v>151</v>
      </c>
    </row>
    <row r="58" spans="14:22" x14ac:dyDescent="0.3">
      <c r="N58" t="s">
        <v>214</v>
      </c>
      <c r="O58">
        <v>0</v>
      </c>
      <c r="P58" t="s">
        <v>205</v>
      </c>
      <c r="R58" t="s">
        <v>155</v>
      </c>
      <c r="S58" t="s">
        <v>160</v>
      </c>
    </row>
    <row r="59" spans="14:22" x14ac:dyDescent="0.3">
      <c r="N59" t="s">
        <v>215</v>
      </c>
      <c r="O59">
        <v>0</v>
      </c>
      <c r="P59" t="s">
        <v>205</v>
      </c>
      <c r="R59" t="s">
        <v>155</v>
      </c>
      <c r="S59" t="s">
        <v>151</v>
      </c>
    </row>
    <row r="60" spans="14:22" x14ac:dyDescent="0.3">
      <c r="N60" t="s">
        <v>216</v>
      </c>
      <c r="O60">
        <v>0</v>
      </c>
      <c r="P60" t="s">
        <v>205</v>
      </c>
      <c r="R60" t="s">
        <v>155</v>
      </c>
      <c r="S60" t="s">
        <v>160</v>
      </c>
    </row>
    <row r="61" spans="14:22" x14ac:dyDescent="0.3">
      <c r="N61" t="s">
        <v>217</v>
      </c>
      <c r="O61">
        <v>0</v>
      </c>
      <c r="P61" t="s">
        <v>205</v>
      </c>
      <c r="R61" t="s">
        <v>155</v>
      </c>
      <c r="S61" t="s">
        <v>157</v>
      </c>
    </row>
    <row r="62" spans="14:22" x14ac:dyDescent="0.3">
      <c r="N62" t="s">
        <v>218</v>
      </c>
      <c r="O62" t="s">
        <v>73</v>
      </c>
      <c r="P62" t="s">
        <v>205</v>
      </c>
      <c r="R62" t="s">
        <v>159</v>
      </c>
      <c r="S62" t="s">
        <v>151</v>
      </c>
    </row>
    <row r="63" spans="14:22" x14ac:dyDescent="0.3">
      <c r="N63" t="s">
        <v>219</v>
      </c>
      <c r="O63">
        <v>0</v>
      </c>
      <c r="P63" t="s">
        <v>205</v>
      </c>
      <c r="R63" t="s">
        <v>159</v>
      </c>
      <c r="S63" t="s">
        <v>160</v>
      </c>
    </row>
    <row r="64" spans="14:22" x14ac:dyDescent="0.3">
      <c r="N64" t="s">
        <v>119</v>
      </c>
      <c r="O64" t="s">
        <v>74</v>
      </c>
      <c r="P64" t="s">
        <v>205</v>
      </c>
      <c r="R64" t="s">
        <v>150</v>
      </c>
      <c r="S64" t="s">
        <v>157</v>
      </c>
      <c r="U64" t="s">
        <v>220</v>
      </c>
    </row>
    <row r="65" spans="14:22" x14ac:dyDescent="0.3">
      <c r="N65" t="s">
        <v>221</v>
      </c>
      <c r="O65" t="s">
        <v>72</v>
      </c>
      <c r="P65" t="s">
        <v>205</v>
      </c>
      <c r="R65" t="s">
        <v>155</v>
      </c>
      <c r="S65" t="s">
        <v>151</v>
      </c>
    </row>
    <row r="66" spans="14:22" x14ac:dyDescent="0.3">
      <c r="N66" t="s">
        <v>222</v>
      </c>
      <c r="O66">
        <v>0</v>
      </c>
      <c r="P66" t="s">
        <v>205</v>
      </c>
      <c r="R66" t="s">
        <v>159</v>
      </c>
      <c r="S66" t="s">
        <v>157</v>
      </c>
    </row>
    <row r="67" spans="14:22" x14ac:dyDescent="0.3">
      <c r="N67" t="s">
        <v>223</v>
      </c>
      <c r="O67">
        <v>0</v>
      </c>
      <c r="P67" t="s">
        <v>205</v>
      </c>
      <c r="R67" t="s">
        <v>155</v>
      </c>
      <c r="S67" t="s">
        <v>160</v>
      </c>
    </row>
    <row r="68" spans="14:22" x14ac:dyDescent="0.3">
      <c r="N68" t="s">
        <v>224</v>
      </c>
      <c r="O68">
        <v>0</v>
      </c>
      <c r="P68" t="s">
        <v>205</v>
      </c>
      <c r="R68" t="s">
        <v>155</v>
      </c>
      <c r="S68" t="s">
        <v>151</v>
      </c>
    </row>
    <row r="69" spans="14:22" x14ac:dyDescent="0.3">
      <c r="N69" t="s">
        <v>225</v>
      </c>
      <c r="O69">
        <v>0</v>
      </c>
      <c r="P69" t="s">
        <v>205</v>
      </c>
      <c r="R69" t="s">
        <v>155</v>
      </c>
      <c r="S69" t="s">
        <v>151</v>
      </c>
      <c r="V69" s="23"/>
    </row>
    <row r="70" spans="14:22" x14ac:dyDescent="0.3">
      <c r="N70" t="s">
        <v>226</v>
      </c>
      <c r="O70">
        <v>0</v>
      </c>
      <c r="P70" t="s">
        <v>205</v>
      </c>
      <c r="R70" t="s">
        <v>155</v>
      </c>
      <c r="S70" t="s">
        <v>151</v>
      </c>
    </row>
    <row r="71" spans="14:22" x14ac:dyDescent="0.3">
      <c r="N71" t="s">
        <v>227</v>
      </c>
      <c r="O71">
        <v>0</v>
      </c>
      <c r="P71" t="s">
        <v>205</v>
      </c>
      <c r="R71" t="s">
        <v>155</v>
      </c>
      <c r="S71" t="s">
        <v>160</v>
      </c>
    </row>
    <row r="72" spans="14:22" x14ac:dyDescent="0.3">
      <c r="N72" t="s">
        <v>228</v>
      </c>
      <c r="O72">
        <v>0</v>
      </c>
      <c r="P72" t="s">
        <v>205</v>
      </c>
      <c r="R72" t="s">
        <v>155</v>
      </c>
      <c r="S72" t="s">
        <v>160</v>
      </c>
    </row>
    <row r="73" spans="14:22" x14ac:dyDescent="0.3">
      <c r="N73" t="s">
        <v>229</v>
      </c>
      <c r="O73">
        <v>0</v>
      </c>
      <c r="P73" t="s">
        <v>205</v>
      </c>
      <c r="R73" t="s">
        <v>155</v>
      </c>
      <c r="S73" t="s">
        <v>151</v>
      </c>
    </row>
    <row r="74" spans="14:22" x14ac:dyDescent="0.3">
      <c r="N74" t="s">
        <v>230</v>
      </c>
      <c r="O74">
        <v>0</v>
      </c>
      <c r="P74" t="s">
        <v>205</v>
      </c>
      <c r="R74" t="s">
        <v>155</v>
      </c>
      <c r="S74" t="s">
        <v>157</v>
      </c>
    </row>
    <row r="75" spans="14:22" x14ac:dyDescent="0.3">
      <c r="N75" t="s">
        <v>231</v>
      </c>
      <c r="O75">
        <v>0</v>
      </c>
      <c r="P75" t="s">
        <v>205</v>
      </c>
      <c r="R75" t="s">
        <v>155</v>
      </c>
      <c r="S75" t="s">
        <v>160</v>
      </c>
    </row>
    <row r="76" spans="14:22" x14ac:dyDescent="0.3">
      <c r="N76" t="s">
        <v>232</v>
      </c>
      <c r="O76">
        <v>0</v>
      </c>
      <c r="P76" t="s">
        <v>205</v>
      </c>
      <c r="R76" t="s">
        <v>155</v>
      </c>
      <c r="S76" t="s">
        <v>151</v>
      </c>
    </row>
    <row r="77" spans="14:22" x14ac:dyDescent="0.3">
      <c r="N77" t="s">
        <v>233</v>
      </c>
      <c r="O77">
        <v>0</v>
      </c>
      <c r="P77" t="s">
        <v>205</v>
      </c>
      <c r="R77" t="s">
        <v>155</v>
      </c>
      <c r="S77" t="s">
        <v>151</v>
      </c>
    </row>
    <row r="78" spans="14:22" x14ac:dyDescent="0.3">
      <c r="N78" t="s">
        <v>234</v>
      </c>
      <c r="O78">
        <v>0</v>
      </c>
      <c r="P78" t="s">
        <v>205</v>
      </c>
      <c r="R78" t="s">
        <v>155</v>
      </c>
      <c r="S78" t="s">
        <v>151</v>
      </c>
    </row>
    <row r="79" spans="14:22" x14ac:dyDescent="0.3">
      <c r="N79" t="s">
        <v>235</v>
      </c>
      <c r="O79">
        <v>0</v>
      </c>
      <c r="P79" t="s">
        <v>205</v>
      </c>
      <c r="R79" t="s">
        <v>155</v>
      </c>
      <c r="S79" t="s">
        <v>160</v>
      </c>
    </row>
    <row r="80" spans="14:22" x14ac:dyDescent="0.3">
      <c r="N80" t="s">
        <v>236</v>
      </c>
      <c r="O80" t="s">
        <v>74</v>
      </c>
      <c r="P80" t="s">
        <v>205</v>
      </c>
      <c r="R80" t="s">
        <v>150</v>
      </c>
      <c r="S80" t="s">
        <v>160</v>
      </c>
    </row>
    <row r="81" spans="14:19" x14ac:dyDescent="0.3">
      <c r="N81" t="s">
        <v>237</v>
      </c>
      <c r="O81">
        <v>0</v>
      </c>
      <c r="P81" t="s">
        <v>205</v>
      </c>
      <c r="R81" t="s">
        <v>155</v>
      </c>
      <c r="S81" t="s">
        <v>160</v>
      </c>
    </row>
    <row r="82" spans="14:19" x14ac:dyDescent="0.3">
      <c r="N82" t="s">
        <v>238</v>
      </c>
      <c r="O82">
        <v>0</v>
      </c>
      <c r="P82" t="s">
        <v>205</v>
      </c>
      <c r="R82" t="s">
        <v>155</v>
      </c>
      <c r="S82" t="s">
        <v>160</v>
      </c>
    </row>
    <row r="83" spans="14:19" x14ac:dyDescent="0.3">
      <c r="N83" t="s">
        <v>239</v>
      </c>
      <c r="O83">
        <v>0</v>
      </c>
      <c r="P83" t="s">
        <v>205</v>
      </c>
      <c r="R83" t="s">
        <v>155</v>
      </c>
      <c r="S83" t="s">
        <v>157</v>
      </c>
    </row>
    <row r="84" spans="14:19" x14ac:dyDescent="0.3">
      <c r="N84" t="s">
        <v>240</v>
      </c>
      <c r="O84">
        <v>0</v>
      </c>
      <c r="P84" t="s">
        <v>205</v>
      </c>
      <c r="R84" t="s">
        <v>155</v>
      </c>
      <c r="S84" t="s">
        <v>151</v>
      </c>
    </row>
    <row r="85" spans="14:19" x14ac:dyDescent="0.3">
      <c r="N85" t="s">
        <v>241</v>
      </c>
      <c r="O85">
        <v>0</v>
      </c>
      <c r="P85" t="s">
        <v>205</v>
      </c>
      <c r="R85" t="s">
        <v>155</v>
      </c>
      <c r="S85" t="s">
        <v>160</v>
      </c>
    </row>
    <row r="86" spans="14:19" x14ac:dyDescent="0.3">
      <c r="N86" t="s">
        <v>242</v>
      </c>
      <c r="O86">
        <v>0</v>
      </c>
      <c r="P86" t="s">
        <v>205</v>
      </c>
      <c r="R86" t="s">
        <v>155</v>
      </c>
      <c r="S86" t="s">
        <v>157</v>
      </c>
    </row>
    <row r="87" spans="14:19" x14ac:dyDescent="0.3">
      <c r="N87" t="s">
        <v>243</v>
      </c>
      <c r="O87">
        <v>0</v>
      </c>
      <c r="P87" t="s">
        <v>205</v>
      </c>
      <c r="R87" t="s">
        <v>155</v>
      </c>
      <c r="S87" t="s">
        <v>160</v>
      </c>
    </row>
    <row r="88" spans="14:19" x14ac:dyDescent="0.3">
      <c r="N88" t="s">
        <v>244</v>
      </c>
      <c r="O88">
        <v>0</v>
      </c>
      <c r="P88" t="s">
        <v>205</v>
      </c>
      <c r="R88" t="s">
        <v>155</v>
      </c>
      <c r="S88" t="s">
        <v>151</v>
      </c>
    </row>
    <row r="89" spans="14:19" x14ac:dyDescent="0.3">
      <c r="N89" t="s">
        <v>85</v>
      </c>
      <c r="O89" t="s">
        <v>73</v>
      </c>
      <c r="P89" t="s">
        <v>85</v>
      </c>
      <c r="R89" t="s">
        <v>85</v>
      </c>
      <c r="S89" t="s">
        <v>160</v>
      </c>
    </row>
    <row r="90" spans="14:19" x14ac:dyDescent="0.3">
      <c r="N90" t="s">
        <v>142</v>
      </c>
      <c r="O90" t="s">
        <v>72</v>
      </c>
      <c r="P90" t="s">
        <v>149</v>
      </c>
      <c r="R90" t="s">
        <v>155</v>
      </c>
      <c r="S90" t="s">
        <v>157</v>
      </c>
    </row>
  </sheetData>
  <sortState ref="V2:V88">
    <sortCondition ref="V2:V8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Preparation</vt:lpstr>
      <vt:lpstr>Pivottable</vt:lpstr>
      <vt:lpstr>Data Assignment</vt:lpstr>
      <vt:lpstr>Library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joaob</cp:lastModifiedBy>
  <dcterms:created xsi:type="dcterms:W3CDTF">2019-06-20T19:08:14Z</dcterms:created>
  <dcterms:modified xsi:type="dcterms:W3CDTF">2019-07-06T02:22:45Z</dcterms:modified>
</cp:coreProperties>
</file>