
<file path=[Content_Types].xml><?xml version="1.0" encoding="utf-8"?>
<Types xmlns="http://schemas.openxmlformats.org/package/2006/content-types">
  <Default Extension="xml" ContentType="application/xml"/>
  <Default Extension="bin" ContentType="application/vnd.openxmlformats-officedocument.oleObject"/>
  <Default Extension="png" ContentType="image/png"/>
  <Default Extension="vml" ContentType="application/vnd.openxmlformats-officedocument.vmlDrawi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autoCompressPictures="0"/>
  <mc:AlternateContent xmlns:mc="http://schemas.openxmlformats.org/markup-compatibility/2006">
    <mc:Choice Requires="x15">
      <x15ac:absPath xmlns:x15ac="http://schemas.microsoft.com/office/spreadsheetml/2010/11/ac" url="/Users/jinho/Downloads/"/>
    </mc:Choice>
  </mc:AlternateContent>
  <bookViews>
    <workbookView xWindow="80" yWindow="460" windowWidth="25520" windowHeight="15540" tabRatio="520"/>
  </bookViews>
  <sheets>
    <sheet name="Account Details" sheetId="1" r:id="rId1"/>
    <sheet name="OpenVPN" sheetId="2" r:id="rId2"/>
    <sheet name="Doc Control"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90" i="1" l="1"/>
  <c r="B90" i="1"/>
  <c r="C89" i="1"/>
  <c r="B89" i="1"/>
  <c r="C88" i="1"/>
  <c r="B88" i="1"/>
  <c r="C84" i="1"/>
  <c r="B83" i="1"/>
  <c r="B79" i="1"/>
  <c r="B78" i="1"/>
  <c r="C74" i="1"/>
  <c r="B70" i="1"/>
  <c r="C69" i="1"/>
  <c r="B68" i="1"/>
  <c r="C67" i="1"/>
  <c r="B66" i="1"/>
  <c r="C65" i="1"/>
  <c r="C61" i="1"/>
  <c r="B61" i="1"/>
  <c r="B57" i="1"/>
  <c r="C53" i="1"/>
  <c r="B53" i="1"/>
  <c r="C52" i="1"/>
  <c r="B52" i="1"/>
  <c r="C48" i="1"/>
  <c r="B48" i="1"/>
  <c r="C47" i="1"/>
  <c r="B47" i="1"/>
  <c r="C46" i="1"/>
  <c r="B46" i="1"/>
  <c r="C45" i="1"/>
  <c r="B45" i="1"/>
</calcChain>
</file>

<file path=xl/sharedStrings.xml><?xml version="1.0" encoding="utf-8"?>
<sst xmlns="http://schemas.openxmlformats.org/spreadsheetml/2006/main" count="319" uniqueCount="223">
  <si>
    <t>INSTRUCTIONS:  Complete cells highlighted in yellow.  Remaining cells will self-populate with provided information.</t>
  </si>
  <si>
    <t>SL Account: 892875</t>
  </si>
  <si>
    <t>01 - CCI - Customer Account Info</t>
  </si>
  <si>
    <t>Account Deployment Identification</t>
  </si>
  <si>
    <t>Identifier Info</t>
  </si>
  <si>
    <t>Customer Name</t>
  </si>
  <si>
    <t>ACE</t>
  </si>
  <si>
    <t>Customer Geography</t>
  </si>
  <si>
    <t>NA</t>
  </si>
  <si>
    <t>Is this a new customer that require a new segment? (Y/N)</t>
  </si>
  <si>
    <t>N</t>
  </si>
  <si>
    <t>If "Y", need to complete the "IPSec-VyOS-SharedTools"</t>
  </si>
  <si>
    <t>Is this account under the IBM-GTS-AAS Dedicated Solution SL Account ? (Y/N)</t>
  </si>
  <si>
    <t>Y</t>
  </si>
  <si>
    <t>If "N", need to complete the "IPSec-Mgmt-Cust-SLAcc"</t>
  </si>
  <si>
    <t>Customer Endpoint Subnets</t>
  </si>
  <si>
    <t>10.16.0.0/16
192.168.0.0/16
172.16.0.0/12</t>
  </si>
  <si>
    <t>Customer DNS Servers (Primary and Secondary)</t>
  </si>
  <si>
    <t>10.16.162.22
172.20.29.65</t>
  </si>
  <si>
    <t>Customer LDAP Servers (Primary and Secondary)</t>
  </si>
  <si>
    <t>10.16.238.19</t>
  </si>
  <si>
    <t>02 -CCI - CUSTOMER DEDICATED SEGMENT (VyOS, BPM, Chef, EE &amp; ASB)</t>
  </si>
  <si>
    <t xml:space="preserve">Component </t>
  </si>
  <si>
    <t>SoftLayer Device Name</t>
  </si>
  <si>
    <t>SoftLayer Public IP</t>
  </si>
  <si>
    <t>SoftLayer Private IP</t>
  </si>
  <si>
    <t>GSNI Routable IP</t>
  </si>
  <si>
    <t>VyOS</t>
  </si>
  <si>
    <t>sla-p-na037-vyos-dal09.sdad.sl.ibm.com</t>
  </si>
  <si>
    <t>169.44.97.195</t>
  </si>
  <si>
    <t>10.155.93.168</t>
  </si>
  <si>
    <t>158.87.38.35</t>
  </si>
  <si>
    <t>BPM</t>
  </si>
  <si>
    <t>sla-p-na037-bpm-dal09.sdad.sl.ibm.com</t>
  </si>
  <si>
    <t>n/a</t>
  </si>
  <si>
    <t>10.155.93.148</t>
  </si>
  <si>
    <t>158.87.38.36</t>
  </si>
  <si>
    <t>Chef</t>
  </si>
  <si>
    <t>sla-p-na037-chef-dal09.sdad.sl.ibm.com</t>
  </si>
  <si>
    <t>10.155.93.162</t>
  </si>
  <si>
    <t>158.87.38.37</t>
  </si>
  <si>
    <t>EE</t>
  </si>
  <si>
    <t>sla-p-na037-ee-dal09.sdad.sl.ibm.com</t>
  </si>
  <si>
    <t>10.155.93.155</t>
  </si>
  <si>
    <t>158.87.38.38</t>
  </si>
  <si>
    <t>ASB</t>
  </si>
  <si>
    <t>sla-p-na037-asb-dal09.sdad.sl.ibm.com</t>
  </si>
  <si>
    <t>10.155.93.248</t>
  </si>
  <si>
    <t>158.87.38.39</t>
  </si>
  <si>
    <t>RCP BPM</t>
  </si>
  <si>
    <t>sla-p-na037-rcp-bpm-dal09.sdad.sl.ibm.com</t>
  </si>
  <si>
    <t>10.155.93.244</t>
  </si>
  <si>
    <t>158.87.38.47</t>
  </si>
  <si>
    <t>RCP ROR</t>
  </si>
  <si>
    <t>sla-p-na037-rcp-ror-dal09.sdad.sl.ibm.com</t>
  </si>
  <si>
    <t>10.155.93.245</t>
  </si>
  <si>
    <t>158.87.38.48</t>
  </si>
  <si>
    <t>03 -CCI - GLOBAL MANAGEMENT SEGMENT (BPM, Chef, EE, ASB &amp; Docker)</t>
  </si>
  <si>
    <t>sla-p-ms-bpm-wdc04</t>
  </si>
  <si>
    <t>10.148.11.182</t>
  </si>
  <si>
    <t>158.87.34.6</t>
  </si>
  <si>
    <t>sla-p-ms-chef-wdc04</t>
  </si>
  <si>
    <t>10.148.11.187</t>
  </si>
  <si>
    <t>158.87.34.7</t>
  </si>
  <si>
    <t>sla-p-ms-ee-wdc04</t>
  </si>
  <si>
    <t>10.148.11.147</t>
  </si>
  <si>
    <t>158.87.34.8</t>
  </si>
  <si>
    <t>sla-p-ms-asb-wdc04</t>
  </si>
  <si>
    <t>10.148.11.160</t>
  </si>
  <si>
    <t>158.87.34.9</t>
  </si>
  <si>
    <t>Docker</t>
  </si>
  <si>
    <t>sla-p-ms-dr-wdc04</t>
  </si>
  <si>
    <t>10.148.11.133</t>
  </si>
  <si>
    <t>158.87.34.5</t>
  </si>
  <si>
    <t>03a -CCI - Mini MANAGEMENT SEGMENT (R1Soft, ELK, APIE)</t>
  </si>
  <si>
    <t xml:space="preserve">R1Soft </t>
  </si>
  <si>
    <t>&lt;R1SOFT Name&gt;</t>
  </si>
  <si>
    <t>&lt;R1SOFT Private IP&gt;</t>
  </si>
  <si>
    <t>&lt;R1SOFT GSNI IP&gt;</t>
  </si>
  <si>
    <t>&lt;ELK Name&gt;</t>
  </si>
  <si>
    <t>&lt;ELK Private IP&gt;</t>
  </si>
  <si>
    <t>&lt;ELK GSNI IP&gt;</t>
  </si>
  <si>
    <t>&lt;APIE Name&gt;</t>
  </si>
  <si>
    <t>&lt;APIE Private IP&gt;</t>
  </si>
  <si>
    <t>&lt;APIE GSNI IP&gt;</t>
  </si>
  <si>
    <t>03b -External Tools (IEM(Big Fix), GACDW, SCoA)</t>
  </si>
  <si>
    <t>IEM(Big Fix)</t>
  </si>
  <si>
    <t>&lt;BIGFIX Name&gt;</t>
  </si>
  <si>
    <t>&lt;BIGFIX IP&gt;</t>
  </si>
  <si>
    <t>GACDW</t>
  </si>
  <si>
    <t>&lt;GACDW Name&gt;</t>
  </si>
  <si>
    <t>&lt;GACDW IP&gt;</t>
  </si>
  <si>
    <t>SCoA</t>
  </si>
  <si>
    <t>&lt;SCoA Name&gt;</t>
  </si>
  <si>
    <t>&lt;SCoA IP&gt;</t>
  </si>
  <si>
    <t>04 - NETWORK FLOWS - MANAGEMENT SEGMENT &lt;---&gt; CUSTOMER DEDICATED SEGMENT</t>
  </si>
  <si>
    <t>Flow Description</t>
  </si>
  <si>
    <t>Source</t>
  </si>
  <si>
    <t>Destination</t>
  </si>
  <si>
    <t>Protocol (tcp,udp,icmp) : Port</t>
  </si>
  <si>
    <t>Management Segment (BPM, Chef, EE, ASB, Docker) ---&gt; Customer Dedicated Segment</t>
  </si>
  <si>
    <t>all : all</t>
  </si>
  <si>
    <t>Depends what services are running on the destination box</t>
  </si>
  <si>
    <t>Mini-Management Segment (R1Soft, APIE, ELK) ---&gt; Customer Dedicated Segment</t>
  </si>
  <si>
    <t>Customer Dedicated Segment ---&gt; Management Segment</t>
  </si>
  <si>
    <t>Customer Dedicated Segment ---&gt; Mini-Management Segment</t>
  </si>
  <si>
    <t>05 - NETWORK FLOWS - CUSTOMER DEDICATED SEGMENT &lt;---&gt; CUSTOMER ENDPOINTS (via SASG)</t>
  </si>
  <si>
    <t>Customer Dedicated Segment ---&gt; Customer Endpoints</t>
  </si>
  <si>
    <t>tcp : 22, 636, 5985
udp : 53
icmp : echo-request</t>
  </si>
  <si>
    <t>Customer Endpoints ---&gt; Customer Dedicated Segment</t>
  </si>
  <si>
    <t>tcp : 443, 3333</t>
  </si>
  <si>
    <t>06 - NETWORK FLOWS - MANAGEMENT SEGMENT &lt;---&gt; SHARED TOOLS SEGMENT</t>
  </si>
  <si>
    <t>Management Segment ---&gt; APM</t>
  </si>
  <si>
    <t>184.172.113.153</t>
  </si>
  <si>
    <t>tcp : 443</t>
  </si>
  <si>
    <t>07 - NETWORK FLOWS - HOST BASED RULES (IPTables) FOR CUSTOMER DEDICATED Virtual Machines</t>
  </si>
  <si>
    <t>Customer Dedicated Segment ---&gt; Customer Dedicated Segment</t>
  </si>
  <si>
    <t xml:space="preserve">08 - NETWORK FLOWS - IBM BLUE &lt;---&gt; MANAGEMENT SEGMENT </t>
  </si>
  <si>
    <t>IBM Blue ---&gt; Management Segment</t>
  </si>
  <si>
    <t>9.0.0.0/8</t>
  </si>
  <si>
    <t>tcp : 22, 222, 2222, 443, 7918, 8443, 9443</t>
  </si>
  <si>
    <t>Management Segment ---&gt; IBM Blue</t>
  </si>
  <si>
    <t>Boulder Bluepages : 10.148.211.50
Poughkeepsie Bluepages : 10.148.211.51</t>
  </si>
  <si>
    <t>tcp : 636</t>
  </si>
  <si>
    <t>UCD: 9.45.2.157</t>
  </si>
  <si>
    <t>tcp: 7918</t>
  </si>
  <si>
    <t>tcp : 7918, 8443</t>
  </si>
  <si>
    <t>UCD: 9.45.2.157, Jenkins: 9.45.126.230</t>
  </si>
  <si>
    <t>tcp: 5000</t>
  </si>
  <si>
    <t>Management Segment ---&gt; IBM Blue (Through GSNI)</t>
  </si>
  <si>
    <t>Bluepages: 9.17.186.253, 9.57.182.78
GitHub: 9.37.205.4</t>
  </si>
  <si>
    <t>tcp : 636, 443</t>
  </si>
  <si>
    <t>09 - NETWORK FLOWS - IBM BLUE &lt;---&gt; CUSTOMER DEDICATED SEGMENT</t>
  </si>
  <si>
    <t>IBM Blue ---&gt; Customer Dedicated Segment</t>
  </si>
  <si>
    <t>10 - NETWORK FLOWS - MANAGEMENT SEGMENT &lt;---&gt; INTERNET</t>
  </si>
  <si>
    <t>Management Segment ---&gt; Internet</t>
  </si>
  <si>
    <t>Any</t>
  </si>
  <si>
    <t>tcp: 443</t>
  </si>
  <si>
    <t>Proxy Public Network: 169.45.237.10, 169.45.237.24</t>
  </si>
  <si>
    <t>tcp: 80, 443, 22, 2222</t>
  </si>
  <si>
    <t>11 - NETWORK FLOWS - CUSTOMER DEDICATED SEGMENT &lt;---&gt; INTERNET</t>
  </si>
  <si>
    <t>Customer Dedicated Segment ---&gt; Internet</t>
  </si>
  <si>
    <t>tcp: 25, 80, 443, 587</t>
  </si>
  <si>
    <t>Internet ---&gt; Customer Dedicated Segment</t>
  </si>
  <si>
    <t>12 - NETWORK FLOWS - CUSTOMER DEDICATED SEGMENT &lt;---&gt; EXTERNAL TOOLS</t>
  </si>
  <si>
    <t>Customer Dedicated Segment ---&gt; IEM (Big Fix)</t>
  </si>
  <si>
    <t>tcp: 443, 52311</t>
  </si>
  <si>
    <t>Customer Dedicated Segment ---&gt; GACDW</t>
  </si>
  <si>
    <t>tcp: 22</t>
  </si>
  <si>
    <t>Customer Dedicated Segment ---&gt; SCoA</t>
  </si>
  <si>
    <t>VyOS OpenVPN Server</t>
  </si>
  <si>
    <t>Main Parameters</t>
  </si>
  <si>
    <t>SASG OpenVPN Client</t>
  </si>
  <si>
    <t>Templates</t>
  </si>
  <si>
    <t>vtun0</t>
  </si>
  <si>
    <t>Virtual Interface</t>
  </si>
  <si>
    <t>VyOS OpenVPN Setup</t>
  </si>
  <si>
    <t>aes256</t>
  </si>
  <si>
    <t>Encryption</t>
  </si>
  <si>
    <t>&lt;VyOS  virtual IP&gt;</t>
  </si>
  <si>
    <t>Virtual Interface IP Address</t>
  </si>
  <si>
    <t>&lt;SASG Virtual IP&gt;</t>
  </si>
  <si>
    <t>VPN Port</t>
  </si>
  <si>
    <t>Server</t>
  </si>
  <si>
    <t>Mode</t>
  </si>
  <si>
    <t>Client</t>
  </si>
  <si>
    <t>TCP</t>
  </si>
  <si>
    <t>Protocol</t>
  </si>
  <si>
    <t>Passive</t>
  </si>
  <si>
    <t>Role</t>
  </si>
  <si>
    <t>Active</t>
  </si>
  <si>
    <t>N/A</t>
  </si>
  <si>
    <t>Customer Subnet</t>
  </si>
  <si>
    <t>&lt;Customer Subnet&gt;</t>
  </si>
  <si>
    <t>&lt;VyOS public IP&gt;</t>
  </si>
  <si>
    <t>OpenVPN Public IP</t>
  </si>
  <si>
    <t>Range for Overlap Subnet</t>
  </si>
  <si>
    <t>SASG OpenVPN Setup</t>
  </si>
  <si>
    <t>SASG IP Addresses</t>
  </si>
  <si>
    <t>Fully Qualified Hostname</t>
  </si>
  <si>
    <t>IP Address</t>
  </si>
  <si>
    <t>SASG VM1 Private IP</t>
  </si>
  <si>
    <t>USSBYSASGVX01.aceins.com</t>
  </si>
  <si>
    <t>10.16.143.108</t>
  </si>
  <si>
    <t>SASG VM2 Private IP</t>
  </si>
  <si>
    <t>USSBYSASGVX02.aceins.com</t>
  </si>
  <si>
    <t>10.16.143.109</t>
  </si>
  <si>
    <t>SASG Virtual IP 1</t>
  </si>
  <si>
    <t>USSBYSASG01.aceins.com</t>
  </si>
  <si>
    <t>10.16.143.110</t>
  </si>
  <si>
    <t>SASG Virtual IP 2</t>
  </si>
  <si>
    <t>USSBYSASG02.aceins.com</t>
  </si>
  <si>
    <t>10.16.143.111</t>
  </si>
  <si>
    <t>SASG Virtual IP 3</t>
  </si>
  <si>
    <t>USSBYSASG03.aceins.com</t>
  </si>
  <si>
    <t>10.16.143.112</t>
  </si>
  <si>
    <t>SASG Virtual IP 4</t>
  </si>
  <si>
    <t>USSBYSASG04.aceins.com</t>
  </si>
  <si>
    <t>10.16.143.113</t>
  </si>
  <si>
    <t>SASG Virtual IP 5</t>
  </si>
  <si>
    <t>USSBYSASG05.aceins.com</t>
  </si>
  <si>
    <t>10.16.143.114</t>
  </si>
  <si>
    <t>SASG Virtual IP 6</t>
  </si>
  <si>
    <t>USSBYSASG06.aceins.com</t>
  </si>
  <si>
    <t>10.16.143.115</t>
  </si>
  <si>
    <t>Version</t>
  </si>
  <si>
    <t>Change</t>
  </si>
  <si>
    <t>Author</t>
  </si>
  <si>
    <t>1.0</t>
  </si>
  <si>
    <t>Intial release</t>
  </si>
  <si>
    <t>Daniel Miller</t>
  </si>
  <si>
    <t>1.1</t>
  </si>
  <si>
    <t>Removed the tables for IPSec</t>
  </si>
  <si>
    <t>1.2</t>
  </si>
  <si>
    <t>Added rows for DNS and LDAP servers</t>
  </si>
  <si>
    <t>1.3</t>
  </si>
  <si>
    <t>Added customer geography row</t>
  </si>
  <si>
    <t>1.4</t>
  </si>
  <si>
    <t>Added port 3330 from endpoints to CDS
Added ports 222, 2222, 443, 7918, 8443, 9443 from Blue to Management
Added ports 7918, 8443 from Management to Blue (UCD)
Added port 7918 from Blue (UCD) to Management
Added port 5000 from Blue (UCD &amp; Jenkins) to Management (Docker)
Added ports 636, 443 to from Management to Blue (github and BP through GSNI)
Added ports 22, 2222, 443, 7918, 8443, 9443 from Blue to CDS
Added section 10 Management and Internet flows
Added section 11 CDS to Internet</t>
  </si>
  <si>
    <t>1.5</t>
  </si>
  <si>
    <t>Modified APM flow to go to Management segment
Removed CDS to Bluepages flow
Removed Internet to Vyatta flow
Added spaces for Hostnames and Ips of all SASG Ips on the OpenVPN tab</t>
  </si>
  <si>
    <t>1.6</t>
  </si>
  <si>
    <t>Removed reference to port 3330
Added RCP servers
Added Mini-management segment with APIE, ELK, and R1Soft
Added Section 3a and 3b for MiniMgmt
Added external tools (IEM(Big Fix), SCoA, GACDW)
Added Section 12 for external tools flows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</si>
</sst>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u/>
      <sz val="11"/>
      <color theme="10"/>
      <name val="Calibri"/>
      <family val="2"/>
      <scheme val="minor"/>
    </font>
    <font>
      <u/>
      <sz val="11"/>
      <color theme="11"/>
      <name val="Calibri"/>
      <family val="2"/>
      <scheme val="minor"/>
    </font>
    <font>
      <b/>
      <i/>
      <sz val="16"/>
      <color rgb="FFFF0000"/>
      <name val="Calibri"/>
      <family val="2"/>
      <scheme val="minor"/>
    </font>
    <font>
      <b/>
      <sz val="11"/>
      <color theme="8" tint="-0.249977111117893"/>
      <name val="Calibri"/>
      <family val="2"/>
      <scheme val="minor"/>
    </font>
    <font>
      <b/>
      <sz val="16"/>
      <color theme="0"/>
      <name val="Calibri"/>
      <family val="2"/>
      <scheme val="minor"/>
    </font>
    <font>
      <sz val="11"/>
      <color theme="0"/>
      <name val="Calibri"/>
      <family val="2"/>
      <scheme val="minor"/>
    </font>
    <font>
      <b/>
      <sz val="11"/>
      <color theme="1"/>
      <name val="Calibri"/>
      <family val="2"/>
      <scheme val="minor"/>
    </font>
    <font>
      <sz val="1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
      <b/>
      <i/>
      <sz val="11"/>
      <name val="Calibri"/>
      <family val="2"/>
      <scheme val="minor"/>
    </font>
    <font>
      <b/>
      <i/>
      <sz val="11"/>
      <color theme="1"/>
      <name val="Calibri"/>
      <family val="2"/>
      <scheme val="minor"/>
    </font>
    <font>
      <b/>
      <sz val="11"/>
      <color rgb="FFFF0000"/>
      <name val="Calibri"/>
      <family val="2"/>
      <charset val="204"/>
      <scheme val="minor"/>
    </font>
    <font>
      <b/>
      <sz val="11"/>
      <name val="Calibri"/>
      <family val="2"/>
      <scheme val="minor"/>
    </font>
    <font>
      <b/>
      <sz val="11"/>
      <color theme="0"/>
      <name val="Calibri"/>
      <family val="2"/>
      <scheme val="minor"/>
    </font>
    <font>
      <sz val="10"/>
      <color theme="1"/>
      <name val="Calibri"/>
      <family val="2"/>
    </font>
    <font>
      <b/>
      <sz val="11"/>
      <color rgb="FF000000"/>
      <name val="Calibri"/>
      <family val="2"/>
      <scheme val="minor"/>
    </font>
    <font>
      <b/>
      <sz val="12"/>
      <color rgb="FF000000"/>
      <name val="Calibri"/>
      <family val="2"/>
      <scheme val="minor"/>
    </font>
    <font>
      <sz val="12"/>
      <color rgb="FF000000"/>
      <name val="Calibri"/>
      <family val="2"/>
      <scheme val="minor"/>
    </font>
  </fonts>
  <fills count="10">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70C0"/>
        <bgColor indexed="64"/>
      </patternFill>
    </fill>
    <fill>
      <patternFill patternType="solid">
        <fgColor rgb="FFFFFF99"/>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9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4">
    <xf numFmtId="0" fontId="0" fillId="0" borderId="0" xfId="0"/>
    <xf numFmtId="0" fontId="0" fillId="0" borderId="0" xfId="0" applyAlignment="1">
      <alignment wrapText="1"/>
    </xf>
    <xf numFmtId="0" fontId="0" fillId="0" borderId="0" xfId="0" applyFill="1" applyAlignment="1">
      <alignment wrapText="1"/>
    </xf>
    <xf numFmtId="0" fontId="3" fillId="0" borderId="0" xfId="0" applyFont="1" applyAlignment="1"/>
    <xf numFmtId="0" fontId="0" fillId="0" borderId="0" xfId="0" applyFill="1" applyAlignment="1"/>
    <xf numFmtId="0" fontId="0" fillId="0" borderId="0" xfId="0" applyAlignment="1"/>
    <xf numFmtId="0" fontId="4" fillId="0" borderId="0" xfId="0" applyFont="1" applyAlignment="1">
      <alignment wrapText="1"/>
    </xf>
    <xf numFmtId="0" fontId="5" fillId="2" borderId="0" xfId="0" applyFont="1" applyFill="1" applyAlignment="1">
      <alignment wrapText="1"/>
    </xf>
    <xf numFmtId="0" fontId="6" fillId="2" borderId="0" xfId="0" applyFont="1" applyFill="1" applyAlignment="1">
      <alignment wrapText="1"/>
    </xf>
    <xf numFmtId="0" fontId="6" fillId="0" borderId="0" xfId="0" applyFont="1" applyFill="1" applyAlignment="1">
      <alignment wrapText="1"/>
    </xf>
    <xf numFmtId="0" fontId="7" fillId="3" borderId="0" xfId="0" applyFont="1" applyFill="1" applyAlignment="1">
      <alignment wrapText="1"/>
    </xf>
    <xf numFmtId="0" fontId="0" fillId="3" borderId="0" xfId="0" applyFill="1" applyAlignment="1">
      <alignment wrapText="1"/>
    </xf>
    <xf numFmtId="0" fontId="7" fillId="0" borderId="1" xfId="0" applyFont="1" applyBorder="1" applyAlignment="1">
      <alignment wrapText="1"/>
    </xf>
    <xf numFmtId="0" fontId="8" fillId="4" borderId="1" xfId="0" applyFont="1" applyFill="1" applyBorder="1" applyAlignment="1">
      <alignment wrapText="1"/>
    </xf>
    <xf numFmtId="0" fontId="7" fillId="0" borderId="0" xfId="0" applyFont="1" applyAlignment="1">
      <alignment wrapText="1"/>
    </xf>
    <xf numFmtId="0" fontId="8" fillId="4" borderId="1" xfId="0" applyFont="1" applyFill="1" applyBorder="1" applyAlignment="1">
      <alignment horizontal="left" wrapText="1"/>
    </xf>
    <xf numFmtId="0" fontId="9" fillId="0" borderId="0" xfId="0" applyFont="1" applyAlignment="1">
      <alignment wrapText="1"/>
    </xf>
    <xf numFmtId="0" fontId="5" fillId="2" borderId="0" xfId="0" applyFont="1" applyFill="1" applyAlignment="1"/>
    <xf numFmtId="0" fontId="6" fillId="2" borderId="0" xfId="0" applyFont="1" applyFill="1" applyAlignment="1"/>
    <xf numFmtId="0" fontId="6" fillId="0" borderId="0" xfId="0" applyFont="1" applyFill="1" applyAlignment="1"/>
    <xf numFmtId="0" fontId="7" fillId="5" borderId="1" xfId="0" applyFont="1" applyFill="1" applyBorder="1" applyAlignment="1">
      <alignment wrapText="1"/>
    </xf>
    <xf numFmtId="0" fontId="7" fillId="5" borderId="1" xfId="0" applyFont="1" applyFill="1" applyBorder="1" applyAlignment="1">
      <alignment horizontal="center" wrapText="1"/>
    </xf>
    <xf numFmtId="0" fontId="10" fillId="0" borderId="0" xfId="0" applyFont="1" applyBorder="1" applyAlignment="1">
      <alignment wrapText="1"/>
    </xf>
    <xf numFmtId="0" fontId="0" fillId="0" borderId="1" xfId="0" applyFont="1" applyBorder="1" applyAlignment="1">
      <alignment wrapText="1"/>
    </xf>
    <xf numFmtId="3" fontId="8" fillId="4" borderId="1" xfId="0" applyNumberFormat="1" applyFont="1" applyFill="1" applyBorder="1" applyAlignment="1">
      <alignment horizontal="center" wrapText="1"/>
    </xf>
    <xf numFmtId="0" fontId="8" fillId="4" borderId="1" xfId="0" applyFont="1" applyFill="1" applyBorder="1" applyAlignment="1">
      <alignment horizontal="center" wrapText="1"/>
    </xf>
    <xf numFmtId="0" fontId="0" fillId="0" borderId="1" xfId="0" applyFont="1" applyFill="1" applyBorder="1" applyAlignment="1">
      <alignment wrapText="1"/>
    </xf>
    <xf numFmtId="0" fontId="0" fillId="0" borderId="2" xfId="0" applyFont="1" applyFill="1" applyBorder="1" applyAlignment="1">
      <alignment wrapText="1"/>
    </xf>
    <xf numFmtId="0" fontId="8" fillId="4" borderId="2" xfId="0" applyFont="1" applyFill="1" applyBorder="1" applyAlignment="1">
      <alignment horizontal="center" wrapText="1"/>
    </xf>
    <xf numFmtId="0" fontId="10" fillId="0" borderId="1" xfId="0" applyFont="1" applyBorder="1" applyAlignment="1">
      <alignment wrapText="1"/>
    </xf>
    <xf numFmtId="0" fontId="0" fillId="0" borderId="1" xfId="0" applyFill="1" applyBorder="1" applyAlignment="1">
      <alignment wrapText="1"/>
    </xf>
    <xf numFmtId="0" fontId="0" fillId="0" borderId="1" xfId="0" applyBorder="1" applyAlignment="1">
      <alignment wrapText="1"/>
    </xf>
    <xf numFmtId="0" fontId="0" fillId="6" borderId="0" xfId="0" applyFont="1" applyFill="1" applyBorder="1" applyAlignment="1">
      <alignment wrapText="1"/>
    </xf>
    <xf numFmtId="0" fontId="11" fillId="6" borderId="0" xfId="0" applyFont="1" applyFill="1" applyBorder="1" applyAlignment="1">
      <alignment horizontal="center" wrapText="1"/>
    </xf>
    <xf numFmtId="0" fontId="10" fillId="6" borderId="0" xfId="0" applyFont="1" applyFill="1" applyBorder="1" applyAlignment="1">
      <alignment wrapText="1"/>
    </xf>
    <xf numFmtId="0" fontId="0" fillId="6" borderId="0" xfId="0" applyFill="1" applyAlignment="1">
      <alignment wrapText="1"/>
    </xf>
    <xf numFmtId="3" fontId="8" fillId="6" borderId="1" xfId="0" applyNumberFormat="1" applyFont="1" applyFill="1" applyBorder="1" applyAlignment="1">
      <alignment horizontal="center" wrapText="1"/>
    </xf>
    <xf numFmtId="0" fontId="8" fillId="6" borderId="1" xfId="0" applyFont="1" applyFill="1" applyBorder="1" applyAlignment="1">
      <alignment horizontal="center" wrapText="1"/>
    </xf>
    <xf numFmtId="3" fontId="8" fillId="6" borderId="2" xfId="0" applyNumberFormat="1" applyFont="1" applyFill="1" applyBorder="1" applyAlignment="1">
      <alignment horizontal="center" wrapText="1"/>
    </xf>
    <xf numFmtId="0" fontId="8" fillId="6" borderId="2" xfId="0" applyFont="1" applyFill="1" applyBorder="1" applyAlignment="1">
      <alignment horizontal="center" wrapText="1"/>
    </xf>
    <xf numFmtId="0" fontId="0" fillId="0" borderId="0" xfId="0" applyFont="1" applyFill="1" applyBorder="1" applyAlignment="1">
      <alignment wrapText="1"/>
    </xf>
    <xf numFmtId="0" fontId="8" fillId="6" borderId="0" xfId="0" applyFont="1" applyFill="1" applyBorder="1" applyAlignment="1">
      <alignment horizontal="center" wrapText="1"/>
    </xf>
    <xf numFmtId="0" fontId="0" fillId="0" borderId="0" xfId="0" applyFill="1" applyBorder="1" applyAlignment="1">
      <alignment wrapText="1"/>
    </xf>
    <xf numFmtId="0" fontId="0" fillId="0" borderId="0" xfId="0" applyBorder="1" applyAlignment="1">
      <alignment wrapText="1"/>
    </xf>
    <xf numFmtId="0" fontId="6" fillId="6" borderId="0" xfId="0" applyFont="1" applyFill="1" applyAlignment="1"/>
    <xf numFmtId="0" fontId="7" fillId="6" borderId="1" xfId="0" applyFont="1" applyFill="1" applyBorder="1" applyAlignment="1">
      <alignment horizontal="center" wrapText="1"/>
    </xf>
    <xf numFmtId="3" fontId="8" fillId="4" borderId="2" xfId="0" applyNumberFormat="1" applyFont="1" applyFill="1" applyBorder="1" applyAlignment="1">
      <alignment horizontal="center" wrapText="1"/>
    </xf>
    <xf numFmtId="3" fontId="8" fillId="6" borderId="0" xfId="0" applyNumberFormat="1" applyFont="1" applyFill="1" applyBorder="1" applyAlignment="1">
      <alignment horizontal="center" wrapText="1"/>
    </xf>
    <xf numFmtId="0" fontId="12" fillId="0" borderId="1" xfId="0" applyFont="1" applyFill="1" applyBorder="1" applyAlignment="1">
      <alignment vertical="center" wrapText="1"/>
    </xf>
    <xf numFmtId="3"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0" borderId="0" xfId="0" applyFill="1" applyAlignment="1">
      <alignment vertical="center" wrapText="1"/>
    </xf>
    <xf numFmtId="0" fontId="0" fillId="0" borderId="0" xfId="0" applyAlignment="1">
      <alignment vertical="center" wrapText="1"/>
    </xf>
    <xf numFmtId="0" fontId="13" fillId="0" borderId="1" xfId="0" applyFont="1" applyFill="1" applyBorder="1" applyAlignment="1">
      <alignment vertical="center" wrapText="1"/>
    </xf>
    <xf numFmtId="0" fontId="14" fillId="0" borderId="0" xfId="0" applyFont="1" applyAlignment="1">
      <alignment wrapText="1"/>
    </xf>
    <xf numFmtId="0" fontId="7" fillId="0" borderId="1" xfId="0" applyFont="1" applyFill="1" applyBorder="1" applyAlignment="1">
      <alignment vertical="center" wrapText="1"/>
    </xf>
    <xf numFmtId="0" fontId="0" fillId="0" borderId="1" xfId="0" applyBorder="1" applyAlignment="1">
      <alignment horizontal="center" vertical="center" wrapText="1"/>
    </xf>
    <xf numFmtId="49" fontId="0" fillId="6" borderId="1" xfId="0" applyNumberFormat="1" applyFill="1" applyBorder="1" applyAlignment="1">
      <alignment horizontal="center" vertical="center" wrapText="1"/>
    </xf>
    <xf numFmtId="0" fontId="7" fillId="0" borderId="1" xfId="0" applyFont="1" applyFill="1" applyBorder="1" applyAlignment="1">
      <alignment horizontal="left"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15" fillId="0" borderId="1" xfId="0" applyFont="1" applyFill="1" applyBorder="1" applyAlignment="1">
      <alignment vertical="center" wrapText="1"/>
    </xf>
    <xf numFmtId="0" fontId="16" fillId="7" borderId="0" xfId="0" applyFont="1" applyFill="1" applyAlignment="1">
      <alignment horizontal="center"/>
    </xf>
    <xf numFmtId="0" fontId="16" fillId="2" borderId="0" xfId="0" applyFont="1" applyFill="1" applyAlignment="1">
      <alignment horizontal="center"/>
    </xf>
    <xf numFmtId="0" fontId="16" fillId="0" borderId="0" xfId="0" applyFont="1" applyFill="1"/>
    <xf numFmtId="0" fontId="0" fillId="0" borderId="1" xfId="0" applyBorder="1" applyAlignment="1">
      <alignment horizontal="right"/>
    </xf>
    <xf numFmtId="0" fontId="7" fillId="0" borderId="1" xfId="0" applyFont="1" applyBorder="1" applyAlignment="1">
      <alignment horizontal="center"/>
    </xf>
    <xf numFmtId="0" fontId="0" fillId="0" borderId="1" xfId="0" applyBorder="1" applyAlignment="1">
      <alignment horizontal="left"/>
    </xf>
    <xf numFmtId="0" fontId="7" fillId="0" borderId="0" xfId="0" applyFont="1"/>
    <xf numFmtId="0" fontId="0" fillId="8" borderId="1" xfId="0" applyFill="1" applyBorder="1" applyAlignment="1">
      <alignment horizontal="right"/>
    </xf>
    <xf numFmtId="0" fontId="0" fillId="8" borderId="1" xfId="0" applyFill="1" applyBorder="1"/>
    <xf numFmtId="0" fontId="16" fillId="9" borderId="1" xfId="0" applyFont="1" applyFill="1" applyBorder="1"/>
    <xf numFmtId="0" fontId="16" fillId="9" borderId="1" xfId="0" applyFont="1" applyFill="1" applyBorder="1" applyAlignment="1">
      <alignment horizontal="center"/>
    </xf>
    <xf numFmtId="0" fontId="7" fillId="0" borderId="1" xfId="0" applyFont="1" applyBorder="1"/>
    <xf numFmtId="0" fontId="0" fillId="0" borderId="1" xfId="0" applyBorder="1" applyAlignment="1">
      <alignment horizontal="center"/>
    </xf>
    <xf numFmtId="0" fontId="17" fillId="0" borderId="3" xfId="0" applyFont="1" applyBorder="1" applyAlignment="1">
      <alignment horizontal="center" wrapText="1"/>
    </xf>
    <xf numFmtId="0" fontId="17" fillId="0" borderId="4" xfId="0" applyFont="1" applyBorder="1" applyAlignment="1">
      <alignment horizontal="center" wrapText="1"/>
    </xf>
    <xf numFmtId="0" fontId="0" fillId="0" borderId="1" xfId="0" applyBorder="1" applyAlignment="1" applyProtection="1">
      <alignment horizontal="center"/>
      <protection locked="0" hidden="1"/>
    </xf>
    <xf numFmtId="0" fontId="18" fillId="0" borderId="1" xfId="0" applyFont="1" applyBorder="1"/>
    <xf numFmtId="0" fontId="19" fillId="0" borderId="0" xfId="0" applyFont="1"/>
    <xf numFmtId="0" fontId="20" fillId="0" borderId="0" xfId="0" quotePrefix="1" applyFont="1"/>
    <xf numFmtId="0" fontId="20" fillId="0" borderId="0" xfId="0" applyFont="1"/>
    <xf numFmtId="0" fontId="0" fillId="0" borderId="0" xfId="0" quotePrefix="1"/>
    <xf numFmtId="0" fontId="16" fillId="7" borderId="0" xfId="0" applyFont="1" applyFill="1" applyAlignment="1">
      <alignment horizontal="center"/>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 Id="rId2"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8</xdr:col>
      <xdr:colOff>13609</xdr:colOff>
      <xdr:row>2</xdr:row>
      <xdr:rowOff>27212</xdr:rowOff>
    </xdr:from>
    <xdr:to>
      <xdr:col>14</xdr:col>
      <xdr:colOff>67379</xdr:colOff>
      <xdr:row>39</xdr:row>
      <xdr:rowOff>40055</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stretch>
          <a:fillRect/>
        </a:stretch>
      </xdr:blipFill>
      <xdr:spPr>
        <a:xfrm>
          <a:off x="17866180" y="27212"/>
          <a:ext cx="11837554" cy="60415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25400</xdr:colOff>
          <xdr:row>2</xdr:row>
          <xdr:rowOff>25400</xdr:rowOff>
        </xdr:from>
        <xdr:to>
          <xdr:col>4</xdr:col>
          <xdr:colOff>939800</xdr:colOff>
          <xdr:row>5</xdr:row>
          <xdr:rowOff>139700</xdr:rowOff>
        </xdr:to>
        <xdr:sp macro="" textlink="">
          <xdr:nvSpPr>
            <xdr:cNvPr id="3073" name="Object 1" hidden="1">
              <a:extLst>
                <a:ext uri="{63B3BB69-23CF-44E3-9099-C40C66FF867C}">
                  <a14:compatExt spid="_x0000_s3073"/>
                </a:ext>
                <a:ext uri="{FF2B5EF4-FFF2-40B4-BE49-F238E27FC236}">
                  <a16:creationId xmlns:a16="http://schemas.microsoft.com/office/drawing/2014/main" xmlns="" id="{00000000-0008-0000-01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12</xdr:row>
          <xdr:rowOff>0</xdr:rowOff>
        </xdr:from>
        <xdr:to>
          <xdr:col>4</xdr:col>
          <xdr:colOff>939800</xdr:colOff>
          <xdr:row>15</xdr:row>
          <xdr:rowOff>101600</xdr:rowOff>
        </xdr:to>
        <xdr:sp macro="" textlink="">
          <xdr:nvSpPr>
            <xdr:cNvPr id="3074" name="Object 2" hidden="1">
              <a:extLst>
                <a:ext uri="{63B3BB69-23CF-44E3-9099-C40C66FF867C}">
                  <a14:compatExt spid="_x0000_s3074"/>
                </a:ext>
                <a:ext uri="{FF2B5EF4-FFF2-40B4-BE49-F238E27FC236}">
                  <a16:creationId xmlns:a16="http://schemas.microsoft.com/office/drawing/2014/main" xmlns="" id="{00000000-0008-0000-01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4</xdr:col>
      <xdr:colOff>1156607</xdr:colOff>
      <xdr:row>2</xdr:row>
      <xdr:rowOff>0</xdr:rowOff>
    </xdr:from>
    <xdr:to>
      <xdr:col>9</xdr:col>
      <xdr:colOff>523369</xdr:colOff>
      <xdr:row>10</xdr:row>
      <xdr:rowOff>47429</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9021536" y="381000"/>
          <a:ext cx="4047619" cy="1571429"/>
        </a:xfrm>
        <a:prstGeom prst="rect">
          <a:avLst/>
        </a:prstGeom>
      </xdr:spPr>
    </xdr:pic>
    <xdr:clientData/>
  </xdr:twoCellAnchor>
  <xdr:twoCellAnchor editAs="oneCell">
    <xdr:from>
      <xdr:col>4</xdr:col>
      <xdr:colOff>1074964</xdr:colOff>
      <xdr:row>11</xdr:row>
      <xdr:rowOff>163286</xdr:rowOff>
    </xdr:from>
    <xdr:to>
      <xdr:col>6</xdr:col>
      <xdr:colOff>278691</xdr:colOff>
      <xdr:row>20</xdr:row>
      <xdr:rowOff>88461</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stretch>
          <a:fillRect/>
        </a:stretch>
      </xdr:blipFill>
      <xdr:spPr>
        <a:xfrm>
          <a:off x="8939893" y="2258786"/>
          <a:ext cx="2047619" cy="16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4" Type="http://schemas.openxmlformats.org/officeDocument/2006/relationships/image" Target="../media/image2.emf"/><Relationship Id="rId5" Type="http://schemas.openxmlformats.org/officeDocument/2006/relationships/oleObject" Target="../embeddings/oleObject2.bin"/><Relationship Id="rId6" Type="http://schemas.openxmlformats.org/officeDocument/2006/relationships/image" Target="../media/image3.emf"/><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tabSelected="1" zoomScale="85" zoomScaleNormal="85" zoomScalePageLayoutView="85" workbookViewId="0">
      <selection activeCell="D21" sqref="D21"/>
    </sheetView>
  </sheetViews>
  <sheetFormatPr baseColWidth="10" defaultColWidth="8.83203125" defaultRowHeight="15" x14ac:dyDescent="0.2"/>
  <cols>
    <col min="1" max="1" width="68.33203125" style="1" customWidth="1"/>
    <col min="2" max="2" width="69.6640625" style="1" customWidth="1"/>
    <col min="3" max="3" width="47.1640625" style="1" customWidth="1"/>
    <col min="4" max="4" width="46" style="1" customWidth="1"/>
    <col min="5" max="5" width="56.5" style="1" customWidth="1"/>
    <col min="6" max="6" width="24.1640625" style="1" customWidth="1"/>
    <col min="7" max="7" width="25" style="1" customWidth="1"/>
    <col min="8" max="8" width="34.5" style="1" customWidth="1"/>
    <col min="9" max="9" width="22.33203125" style="2" customWidth="1"/>
    <col min="10" max="10" width="38.5" style="2" customWidth="1"/>
    <col min="11" max="11" width="19.6640625" style="2" customWidth="1"/>
    <col min="12" max="12" width="28.1640625" style="2" customWidth="1"/>
    <col min="13" max="13" width="51" style="2" customWidth="1"/>
    <col min="14" max="14" width="17.1640625" style="2" customWidth="1"/>
    <col min="15" max="16384" width="8.83203125" style="2"/>
  </cols>
  <sheetData>
    <row r="1" spans="1:18" s="5" customFormat="1" ht="21" x14ac:dyDescent="0.25">
      <c r="A1" s="3" t="s">
        <v>0</v>
      </c>
      <c r="I1" s="4"/>
      <c r="J1" s="4"/>
      <c r="K1" s="4"/>
      <c r="L1" s="4"/>
      <c r="M1" s="4"/>
      <c r="N1" s="4"/>
      <c r="O1" s="4"/>
      <c r="P1" s="4"/>
      <c r="Q1" s="4"/>
      <c r="R1" s="4"/>
    </row>
    <row r="2" spans="1:18" x14ac:dyDescent="0.2">
      <c r="A2" s="6" t="s">
        <v>1</v>
      </c>
    </row>
    <row r="3" spans="1:18" ht="21" x14ac:dyDescent="0.25">
      <c r="A3" s="7" t="s">
        <v>2</v>
      </c>
      <c r="B3" s="8"/>
      <c r="C3" s="8"/>
      <c r="D3" s="8"/>
      <c r="E3" s="8"/>
      <c r="F3" s="8"/>
      <c r="G3" s="8"/>
      <c r="H3" s="8"/>
      <c r="I3" s="9"/>
      <c r="J3" s="9"/>
      <c r="K3" s="9"/>
      <c r="L3" s="9"/>
      <c r="M3" s="9"/>
      <c r="N3" s="9"/>
    </row>
    <row r="4" spans="1:18" x14ac:dyDescent="0.2">
      <c r="A4" s="10" t="s">
        <v>3</v>
      </c>
      <c r="B4" s="10" t="s">
        <v>4</v>
      </c>
      <c r="C4" s="10"/>
      <c r="D4" s="11"/>
      <c r="E4" s="11"/>
      <c r="F4" s="11"/>
      <c r="G4" s="11"/>
      <c r="H4" s="11"/>
    </row>
    <row r="5" spans="1:18" x14ac:dyDescent="0.2">
      <c r="A5" s="12" t="s">
        <v>5</v>
      </c>
      <c r="B5" s="13" t="s">
        <v>6</v>
      </c>
    </row>
    <row r="6" spans="1:18" x14ac:dyDescent="0.2">
      <c r="A6" s="12" t="s">
        <v>7</v>
      </c>
      <c r="B6" s="13" t="s">
        <v>8</v>
      </c>
    </row>
    <row r="7" spans="1:18" x14ac:dyDescent="0.2">
      <c r="A7" s="12" t="s">
        <v>9</v>
      </c>
      <c r="B7" s="13" t="s">
        <v>10</v>
      </c>
      <c r="C7" s="14" t="s">
        <v>11</v>
      </c>
    </row>
    <row r="8" spans="1:18" x14ac:dyDescent="0.2">
      <c r="A8" s="12" t="s">
        <v>12</v>
      </c>
      <c r="B8" s="13" t="s">
        <v>13</v>
      </c>
      <c r="C8" s="14" t="s">
        <v>14</v>
      </c>
      <c r="E8" s="6"/>
    </row>
    <row r="9" spans="1:18" ht="45" x14ac:dyDescent="0.2">
      <c r="A9" s="12" t="s">
        <v>15</v>
      </c>
      <c r="B9" s="15" t="s">
        <v>16</v>
      </c>
      <c r="C9" s="14"/>
      <c r="E9" s="16"/>
    </row>
    <row r="10" spans="1:18" ht="30" x14ac:dyDescent="0.2">
      <c r="A10" s="12" t="s">
        <v>17</v>
      </c>
      <c r="B10" s="15" t="s">
        <v>18</v>
      </c>
      <c r="C10" s="14"/>
      <c r="E10" s="16"/>
    </row>
    <row r="11" spans="1:18" x14ac:dyDescent="0.2">
      <c r="A11" s="12" t="s">
        <v>19</v>
      </c>
      <c r="B11" s="15" t="s">
        <v>20</v>
      </c>
      <c r="C11" s="14"/>
      <c r="E11" s="16"/>
    </row>
    <row r="13" spans="1:18" s="5" customFormat="1" ht="21" x14ac:dyDescent="0.25">
      <c r="A13" s="17" t="s">
        <v>21</v>
      </c>
      <c r="B13" s="18"/>
      <c r="C13" s="18"/>
      <c r="D13" s="18"/>
      <c r="E13" s="18"/>
      <c r="F13" s="19"/>
      <c r="G13" s="19"/>
      <c r="H13" s="19"/>
      <c r="I13" s="19"/>
      <c r="J13" s="19"/>
      <c r="K13" s="19"/>
      <c r="L13" s="4"/>
      <c r="M13" s="4"/>
      <c r="N13" s="4"/>
      <c r="O13" s="4"/>
    </row>
    <row r="14" spans="1:18" x14ac:dyDescent="0.2">
      <c r="A14" s="20" t="s">
        <v>22</v>
      </c>
      <c r="B14" s="21" t="s">
        <v>23</v>
      </c>
      <c r="C14" s="21" t="s">
        <v>24</v>
      </c>
      <c r="D14" s="21" t="s">
        <v>25</v>
      </c>
      <c r="E14" s="21" t="s">
        <v>26</v>
      </c>
      <c r="F14" s="22"/>
      <c r="G14" s="2"/>
      <c r="H14" s="2"/>
      <c r="Q14" s="1"/>
      <c r="R14" s="1"/>
    </row>
    <row r="15" spans="1:18" x14ac:dyDescent="0.2">
      <c r="A15" s="23" t="s">
        <v>27</v>
      </c>
      <c r="B15" s="24" t="s">
        <v>28</v>
      </c>
      <c r="C15" s="24" t="s">
        <v>29</v>
      </c>
      <c r="D15" s="25" t="s">
        <v>30</v>
      </c>
      <c r="E15" s="25" t="s">
        <v>31</v>
      </c>
      <c r="F15" s="22"/>
      <c r="G15" s="2"/>
      <c r="H15" s="2"/>
      <c r="Q15" s="1"/>
      <c r="R15" s="1"/>
    </row>
    <row r="16" spans="1:18" x14ac:dyDescent="0.2">
      <c r="A16" s="26" t="s">
        <v>32</v>
      </c>
      <c r="B16" s="25" t="s">
        <v>33</v>
      </c>
      <c r="C16" s="25" t="s">
        <v>34</v>
      </c>
      <c r="D16" s="25" t="s">
        <v>35</v>
      </c>
      <c r="E16" s="25" t="s">
        <v>36</v>
      </c>
      <c r="F16" s="22"/>
      <c r="G16" s="2"/>
      <c r="H16" s="2"/>
      <c r="Q16" s="1"/>
      <c r="R16" s="1"/>
    </row>
    <row r="17" spans="1:18" x14ac:dyDescent="0.2">
      <c r="A17" s="26" t="s">
        <v>37</v>
      </c>
      <c r="B17" s="25" t="s">
        <v>38</v>
      </c>
      <c r="C17" s="25" t="s">
        <v>34</v>
      </c>
      <c r="D17" s="25" t="s">
        <v>39</v>
      </c>
      <c r="E17" s="25" t="s">
        <v>40</v>
      </c>
      <c r="F17" s="22"/>
      <c r="G17" s="2"/>
      <c r="H17" s="2"/>
      <c r="Q17" s="1"/>
      <c r="R17" s="1"/>
    </row>
    <row r="18" spans="1:18" x14ac:dyDescent="0.2">
      <c r="A18" s="26" t="s">
        <v>41</v>
      </c>
      <c r="B18" s="25" t="s">
        <v>42</v>
      </c>
      <c r="C18" s="25" t="s">
        <v>34</v>
      </c>
      <c r="D18" s="25" t="s">
        <v>43</v>
      </c>
      <c r="E18" s="25" t="s">
        <v>44</v>
      </c>
      <c r="F18" s="22"/>
      <c r="G18" s="2"/>
      <c r="H18" s="2"/>
      <c r="Q18" s="1"/>
      <c r="R18" s="1"/>
    </row>
    <row r="19" spans="1:18" x14ac:dyDescent="0.2">
      <c r="A19" s="27" t="s">
        <v>45</v>
      </c>
      <c r="B19" s="25" t="s">
        <v>46</v>
      </c>
      <c r="C19" s="25" t="s">
        <v>34</v>
      </c>
      <c r="D19" s="25" t="s">
        <v>47</v>
      </c>
      <c r="E19" s="25" t="s">
        <v>48</v>
      </c>
      <c r="F19" s="22"/>
      <c r="G19" s="2"/>
      <c r="H19" s="2"/>
      <c r="Q19" s="1"/>
      <c r="R19" s="1"/>
    </row>
    <row r="20" spans="1:18" s="31" customFormat="1" x14ac:dyDescent="0.2">
      <c r="A20" s="26" t="s">
        <v>49</v>
      </c>
      <c r="B20" s="25" t="s">
        <v>50</v>
      </c>
      <c r="C20" s="28" t="s">
        <v>34</v>
      </c>
      <c r="D20" s="25" t="s">
        <v>51</v>
      </c>
      <c r="E20" s="25" t="s">
        <v>52</v>
      </c>
      <c r="F20" s="29"/>
      <c r="G20" s="30"/>
      <c r="H20" s="30"/>
      <c r="I20" s="30"/>
      <c r="J20" s="30"/>
      <c r="K20" s="30"/>
      <c r="L20" s="30"/>
      <c r="M20" s="30"/>
      <c r="N20" s="30"/>
      <c r="O20" s="30"/>
      <c r="P20" s="30"/>
    </row>
    <row r="21" spans="1:18" s="31" customFormat="1" x14ac:dyDescent="0.2">
      <c r="A21" s="26" t="s">
        <v>53</v>
      </c>
      <c r="B21" s="25" t="s">
        <v>54</v>
      </c>
      <c r="C21" s="28" t="s">
        <v>34</v>
      </c>
      <c r="D21" s="25" t="s">
        <v>55</v>
      </c>
      <c r="E21" s="25" t="s">
        <v>56</v>
      </c>
      <c r="F21" s="29"/>
      <c r="G21" s="30"/>
      <c r="H21" s="30"/>
      <c r="I21" s="30"/>
      <c r="J21" s="30"/>
      <c r="K21" s="30"/>
      <c r="L21" s="30"/>
      <c r="M21" s="30"/>
      <c r="N21" s="30"/>
      <c r="O21" s="30"/>
      <c r="P21" s="30"/>
    </row>
    <row r="22" spans="1:18" s="35" customFormat="1" x14ac:dyDescent="0.2">
      <c r="A22" s="32"/>
      <c r="B22" s="33"/>
      <c r="C22" s="33"/>
      <c r="D22" s="33"/>
      <c r="E22" s="33"/>
      <c r="F22" s="34"/>
    </row>
    <row r="23" spans="1:18" s="5" customFormat="1" ht="21" x14ac:dyDescent="0.25">
      <c r="A23" s="17" t="s">
        <v>57</v>
      </c>
      <c r="B23" s="18"/>
      <c r="C23" s="18"/>
      <c r="D23" s="18"/>
      <c r="E23" s="18"/>
      <c r="F23" s="19"/>
      <c r="G23" s="19"/>
      <c r="H23" s="19"/>
      <c r="I23" s="19"/>
      <c r="J23" s="19"/>
      <c r="K23" s="19"/>
      <c r="L23" s="4"/>
      <c r="M23" s="4"/>
      <c r="N23" s="4"/>
      <c r="O23" s="4"/>
    </row>
    <row r="24" spans="1:18" x14ac:dyDescent="0.2">
      <c r="A24" s="20" t="s">
        <v>22</v>
      </c>
      <c r="B24" s="21" t="s">
        <v>23</v>
      </c>
      <c r="C24" s="21" t="s">
        <v>24</v>
      </c>
      <c r="D24" s="21" t="s">
        <v>25</v>
      </c>
      <c r="E24" s="21" t="s">
        <v>26</v>
      </c>
      <c r="F24" s="22"/>
      <c r="G24" s="2"/>
      <c r="H24" s="2"/>
      <c r="Q24" s="1"/>
      <c r="R24" s="1"/>
    </row>
    <row r="25" spans="1:18" x14ac:dyDescent="0.2">
      <c r="A25" s="23" t="s">
        <v>32</v>
      </c>
      <c r="B25" s="36" t="s">
        <v>58</v>
      </c>
      <c r="C25" s="37" t="s">
        <v>34</v>
      </c>
      <c r="D25" s="37" t="s">
        <v>59</v>
      </c>
      <c r="E25" s="37" t="s">
        <v>60</v>
      </c>
      <c r="F25" s="22"/>
      <c r="G25" s="2"/>
      <c r="H25" s="2"/>
      <c r="Q25" s="1"/>
      <c r="R25" s="1"/>
    </row>
    <row r="26" spans="1:18" x14ac:dyDescent="0.2">
      <c r="A26" s="26" t="s">
        <v>37</v>
      </c>
      <c r="B26" s="36" t="s">
        <v>61</v>
      </c>
      <c r="C26" s="37" t="s">
        <v>34</v>
      </c>
      <c r="D26" s="37" t="s">
        <v>62</v>
      </c>
      <c r="E26" s="37" t="s">
        <v>63</v>
      </c>
      <c r="F26" s="22"/>
      <c r="G26" s="2"/>
      <c r="H26" s="2"/>
      <c r="Q26" s="1"/>
      <c r="R26" s="1"/>
    </row>
    <row r="27" spans="1:18" x14ac:dyDescent="0.2">
      <c r="A27" s="26" t="s">
        <v>41</v>
      </c>
      <c r="B27" s="36" t="s">
        <v>64</v>
      </c>
      <c r="C27" s="37" t="s">
        <v>34</v>
      </c>
      <c r="D27" s="37" t="s">
        <v>65</v>
      </c>
      <c r="E27" s="37" t="s">
        <v>66</v>
      </c>
      <c r="F27" s="22"/>
      <c r="G27" s="2"/>
      <c r="H27" s="2"/>
      <c r="Q27" s="1"/>
      <c r="R27" s="1"/>
    </row>
    <row r="28" spans="1:18" x14ac:dyDescent="0.2">
      <c r="A28" s="27" t="s">
        <v>45</v>
      </c>
      <c r="B28" s="38" t="s">
        <v>67</v>
      </c>
      <c r="C28" s="39" t="s">
        <v>34</v>
      </c>
      <c r="D28" s="39" t="s">
        <v>68</v>
      </c>
      <c r="E28" s="39" t="s">
        <v>69</v>
      </c>
      <c r="F28" s="22"/>
      <c r="G28" s="2"/>
      <c r="H28" s="2"/>
      <c r="Q28" s="1"/>
      <c r="R28" s="1"/>
    </row>
    <row r="29" spans="1:18" s="31" customFormat="1" x14ac:dyDescent="0.2">
      <c r="A29" s="26" t="s">
        <v>70</v>
      </c>
      <c r="B29" s="37" t="s">
        <v>71</v>
      </c>
      <c r="C29" s="37" t="s">
        <v>34</v>
      </c>
      <c r="D29" s="37" t="s">
        <v>72</v>
      </c>
      <c r="E29" s="37" t="s">
        <v>73</v>
      </c>
      <c r="F29" s="29"/>
      <c r="G29" s="30"/>
      <c r="H29" s="30"/>
      <c r="I29" s="30"/>
      <c r="J29" s="30"/>
      <c r="K29" s="30"/>
      <c r="L29" s="30"/>
      <c r="M29" s="30"/>
      <c r="N29" s="30"/>
      <c r="O29" s="30"/>
      <c r="P29" s="30"/>
    </row>
    <row r="30" spans="1:18" s="43" customFormat="1" x14ac:dyDescent="0.2">
      <c r="A30" s="40"/>
      <c r="B30" s="41"/>
      <c r="C30" s="41"/>
      <c r="D30" s="41"/>
      <c r="E30" s="41"/>
      <c r="F30" s="22"/>
      <c r="G30" s="42"/>
      <c r="H30" s="42"/>
      <c r="I30" s="42"/>
      <c r="J30" s="42"/>
      <c r="K30" s="42"/>
      <c r="L30" s="42"/>
      <c r="M30" s="42"/>
      <c r="N30" s="42"/>
      <c r="O30" s="42"/>
      <c r="P30" s="42"/>
    </row>
    <row r="31" spans="1:18" s="5" customFormat="1" ht="21" x14ac:dyDescent="0.25">
      <c r="A31" s="17" t="s">
        <v>74</v>
      </c>
      <c r="B31" s="18"/>
      <c r="C31" s="18"/>
      <c r="D31" s="18"/>
      <c r="E31" s="18"/>
      <c r="F31" s="19"/>
      <c r="G31" s="19"/>
      <c r="H31" s="19"/>
      <c r="I31" s="19"/>
      <c r="J31" s="19"/>
      <c r="K31" s="19"/>
      <c r="L31" s="4"/>
      <c r="M31" s="4"/>
      <c r="N31" s="4"/>
      <c r="O31" s="4"/>
    </row>
    <row r="32" spans="1:18" x14ac:dyDescent="0.2">
      <c r="A32" s="20" t="s">
        <v>22</v>
      </c>
      <c r="B32" s="21" t="s">
        <v>23</v>
      </c>
      <c r="C32" s="21" t="s">
        <v>24</v>
      </c>
      <c r="D32" s="21" t="s">
        <v>25</v>
      </c>
      <c r="E32" s="21" t="s">
        <v>26</v>
      </c>
      <c r="F32" s="22"/>
      <c r="G32" s="2"/>
      <c r="H32" s="2"/>
      <c r="Q32" s="1"/>
      <c r="R32" s="1"/>
    </row>
    <row r="33" spans="1:18" x14ac:dyDescent="0.2">
      <c r="A33" s="23" t="s">
        <v>75</v>
      </c>
      <c r="B33" s="24" t="s">
        <v>76</v>
      </c>
      <c r="C33" s="25" t="s">
        <v>34</v>
      </c>
      <c r="D33" s="25" t="s">
        <v>77</v>
      </c>
      <c r="E33" s="25" t="s">
        <v>78</v>
      </c>
      <c r="F33" s="22"/>
      <c r="G33" s="2"/>
      <c r="H33" s="2"/>
      <c r="Q33" s="1"/>
      <c r="R33" s="1"/>
    </row>
    <row r="34" spans="1:18" x14ac:dyDescent="0.2">
      <c r="A34" s="26" t="s">
        <v>37</v>
      </c>
      <c r="B34" s="24" t="s">
        <v>79</v>
      </c>
      <c r="C34" s="25" t="s">
        <v>34</v>
      </c>
      <c r="D34" s="25" t="s">
        <v>80</v>
      </c>
      <c r="E34" s="25" t="s">
        <v>81</v>
      </c>
      <c r="F34" s="22"/>
      <c r="G34" s="2"/>
      <c r="H34" s="2"/>
      <c r="Q34" s="1"/>
      <c r="R34" s="1"/>
    </row>
    <row r="35" spans="1:18" x14ac:dyDescent="0.2">
      <c r="A35" s="26" t="s">
        <v>41</v>
      </c>
      <c r="B35" s="24" t="s">
        <v>82</v>
      </c>
      <c r="C35" s="25" t="s">
        <v>34</v>
      </c>
      <c r="D35" s="25" t="s">
        <v>83</v>
      </c>
      <c r="E35" s="25" t="s">
        <v>84</v>
      </c>
      <c r="F35" s="22"/>
      <c r="G35" s="2"/>
      <c r="H35" s="2"/>
      <c r="Q35" s="1"/>
      <c r="R35" s="1"/>
    </row>
    <row r="37" spans="1:18" s="5" customFormat="1" ht="21" x14ac:dyDescent="0.25">
      <c r="A37" s="17" t="s">
        <v>85</v>
      </c>
      <c r="B37" s="18"/>
      <c r="C37" s="18"/>
      <c r="D37" s="18"/>
      <c r="E37" s="44"/>
      <c r="F37" s="19"/>
      <c r="G37" s="19"/>
      <c r="H37" s="19"/>
      <c r="I37" s="19"/>
      <c r="J37" s="19"/>
      <c r="K37" s="19"/>
      <c r="L37" s="4"/>
      <c r="M37" s="4"/>
      <c r="N37" s="4"/>
      <c r="O37" s="4"/>
    </row>
    <row r="38" spans="1:18" x14ac:dyDescent="0.2">
      <c r="A38" s="20" t="s">
        <v>22</v>
      </c>
      <c r="B38" s="21" t="s">
        <v>23</v>
      </c>
      <c r="C38" s="21" t="s">
        <v>24</v>
      </c>
      <c r="D38" s="21" t="s">
        <v>25</v>
      </c>
      <c r="E38" s="45"/>
      <c r="F38" s="22"/>
      <c r="G38" s="2"/>
      <c r="H38" s="2"/>
      <c r="Q38" s="1"/>
      <c r="R38" s="1"/>
    </row>
    <row r="39" spans="1:18" x14ac:dyDescent="0.2">
      <c r="A39" s="23" t="s">
        <v>86</v>
      </c>
      <c r="B39" s="24" t="s">
        <v>87</v>
      </c>
      <c r="C39" s="25" t="s">
        <v>34</v>
      </c>
      <c r="D39" s="25" t="s">
        <v>88</v>
      </c>
      <c r="E39" s="37"/>
      <c r="F39" s="22"/>
      <c r="G39" s="2"/>
      <c r="H39" s="2"/>
      <c r="Q39" s="1"/>
      <c r="R39" s="1"/>
    </row>
    <row r="40" spans="1:18" x14ac:dyDescent="0.2">
      <c r="A40" s="27" t="s">
        <v>89</v>
      </c>
      <c r="B40" s="46" t="s">
        <v>90</v>
      </c>
      <c r="C40" s="28" t="s">
        <v>34</v>
      </c>
      <c r="D40" s="28" t="s">
        <v>91</v>
      </c>
      <c r="E40" s="39"/>
      <c r="F40" s="22"/>
      <c r="G40" s="2"/>
      <c r="H40" s="2"/>
      <c r="Q40" s="1"/>
      <c r="R40" s="1"/>
    </row>
    <row r="41" spans="1:18" s="31" customFormat="1" x14ac:dyDescent="0.2">
      <c r="A41" s="26" t="s">
        <v>92</v>
      </c>
      <c r="B41" s="24" t="s">
        <v>93</v>
      </c>
      <c r="C41" s="25" t="s">
        <v>34</v>
      </c>
      <c r="D41" s="25" t="s">
        <v>94</v>
      </c>
      <c r="E41" s="37"/>
      <c r="F41" s="29"/>
      <c r="G41" s="30"/>
      <c r="H41" s="30"/>
      <c r="I41" s="30"/>
      <c r="J41" s="30"/>
      <c r="K41" s="30"/>
      <c r="L41" s="30"/>
      <c r="M41" s="30"/>
      <c r="N41" s="30"/>
      <c r="O41" s="30"/>
      <c r="P41" s="30"/>
    </row>
    <row r="42" spans="1:18" s="35" customFormat="1" x14ac:dyDescent="0.2">
      <c r="A42" s="32"/>
      <c r="B42" s="47"/>
      <c r="C42" s="41"/>
      <c r="D42" s="41"/>
      <c r="E42" s="41"/>
      <c r="F42" s="34"/>
    </row>
    <row r="43" spans="1:18" s="5" customFormat="1" ht="21" x14ac:dyDescent="0.25">
      <c r="A43" s="17" t="s">
        <v>95</v>
      </c>
      <c r="B43" s="18"/>
      <c r="C43" s="18"/>
      <c r="D43" s="18"/>
      <c r="E43" s="19"/>
      <c r="F43" s="19"/>
      <c r="G43" s="19"/>
      <c r="H43" s="19"/>
      <c r="I43" s="19"/>
      <c r="J43" s="19"/>
      <c r="K43" s="4"/>
      <c r="L43" s="4"/>
      <c r="M43" s="4"/>
      <c r="N43" s="4"/>
    </row>
    <row r="44" spans="1:18" ht="15" customHeight="1" x14ac:dyDescent="0.2">
      <c r="A44" s="20" t="s">
        <v>96</v>
      </c>
      <c r="B44" s="21" t="s">
        <v>97</v>
      </c>
      <c r="C44" s="21" t="s">
        <v>98</v>
      </c>
      <c r="D44" s="21" t="s">
        <v>99</v>
      </c>
      <c r="E44" s="2"/>
      <c r="F44" s="2"/>
      <c r="G44" s="2"/>
      <c r="H44" s="2"/>
      <c r="K44" s="1"/>
      <c r="L44" s="1"/>
      <c r="M44" s="1"/>
      <c r="N44" s="1"/>
      <c r="O44" s="1"/>
      <c r="P44" s="1"/>
      <c r="Q44" s="1"/>
      <c r="R44" s="1"/>
    </row>
    <row r="45" spans="1:18" s="52" customFormat="1" ht="60" customHeight="1" x14ac:dyDescent="0.2">
      <c r="A45" s="48" t="s">
        <v>100</v>
      </c>
      <c r="B45" s="49" t="str">
        <f>CONCATENATE(B25," : ",D25,CHAR(10),B26," : ", D26,CHAR(10),B27," : ",D27,CHAR(10),B28," : ",D28,CHAR(10),B29," : ",D29)</f>
        <v>sla-p-ms-bpm-wdc04 : 10.148.11.182
sla-p-ms-chef-wdc04 : 10.148.11.187
sla-p-ms-ee-wdc04 : 10.148.11.147
sla-p-ms-asb-wdc04 : 10.148.11.160
sla-p-ms-dr-wdc04 : 10.148.11.133</v>
      </c>
      <c r="C45" s="49"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D45" s="50" t="s">
        <v>101</v>
      </c>
      <c r="E45" s="51" t="s">
        <v>102</v>
      </c>
      <c r="F45" s="51"/>
      <c r="G45" s="51"/>
      <c r="H45" s="51"/>
      <c r="I45" s="51"/>
      <c r="J45" s="51"/>
    </row>
    <row r="46" spans="1:18" s="52" customFormat="1" ht="60" customHeight="1" x14ac:dyDescent="0.2">
      <c r="A46" s="48" t="s">
        <v>103</v>
      </c>
      <c r="B46" s="49" t="str">
        <f>CONCATENATE(B33," : ",D33,CHAR(10),B34," : ",D34,CHAR(10),B35," : ",D35)</f>
        <v>&lt;R1SOFT Name&gt; : &lt;R1SOFT Private IP&gt;
&lt;ELK Name&gt; : &lt;ELK Private IP&gt;
&lt;APIE Name&gt; : &lt;APIE Private IP&gt;</v>
      </c>
      <c r="C46" s="49"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D46" s="50" t="s">
        <v>101</v>
      </c>
      <c r="E46" s="51" t="s">
        <v>102</v>
      </c>
      <c r="F46" s="51"/>
      <c r="G46" s="51"/>
      <c r="H46" s="51"/>
      <c r="I46" s="51"/>
      <c r="J46" s="51"/>
    </row>
    <row r="47" spans="1:18" s="52" customFormat="1" x14ac:dyDescent="0.2">
      <c r="A47" s="48" t="s">
        <v>104</v>
      </c>
      <c r="B47" s="49"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C47" s="50" t="str">
        <f>CONCATENATE(B25," : ",D25,CHAR(10),B26," : ", D26,CHAR(10),B27," : ",D27,CHAR(10),B28," : ",D28,CHAR(10),B29," : ",D29)</f>
        <v>sla-p-ms-bpm-wdc04 : 10.148.11.182
sla-p-ms-chef-wdc04 : 10.148.11.187
sla-p-ms-ee-wdc04 : 10.148.11.147
sla-p-ms-asb-wdc04 : 10.148.11.160
sla-p-ms-dr-wdc04 : 10.148.11.133</v>
      </c>
      <c r="D47" s="50" t="s">
        <v>101</v>
      </c>
      <c r="E47" s="51" t="s">
        <v>102</v>
      </c>
      <c r="F47" s="51"/>
      <c r="G47" s="51"/>
      <c r="H47" s="51"/>
      <c r="I47" s="51"/>
      <c r="J47" s="51"/>
    </row>
    <row r="48" spans="1:18" s="52" customFormat="1" ht="42" customHeight="1" x14ac:dyDescent="0.2">
      <c r="A48" s="48" t="s">
        <v>105</v>
      </c>
      <c r="B48" s="49"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C48" s="50" t="str">
        <f>CONCATENATE(B33," : ",D33,CHAR(10),B34," : ",D34,CHAR(10),B35," : ",D35)</f>
        <v>&lt;R1SOFT Name&gt; : &lt;R1SOFT Private IP&gt;
&lt;ELK Name&gt; : &lt;ELK Private IP&gt;
&lt;APIE Name&gt; : &lt;APIE Private IP&gt;</v>
      </c>
      <c r="D48" s="50" t="s">
        <v>101</v>
      </c>
      <c r="E48" s="51" t="s">
        <v>102</v>
      </c>
      <c r="F48" s="51"/>
      <c r="G48" s="51"/>
      <c r="H48" s="51"/>
      <c r="I48" s="51"/>
      <c r="J48" s="51"/>
    </row>
    <row r="50" spans="1:18" s="5" customFormat="1" ht="21" x14ac:dyDescent="0.25">
      <c r="A50" s="17" t="s">
        <v>106</v>
      </c>
      <c r="B50" s="18"/>
      <c r="C50" s="18"/>
      <c r="D50" s="18"/>
      <c r="E50" s="19"/>
      <c r="F50" s="19"/>
      <c r="G50" s="19"/>
      <c r="H50" s="19"/>
      <c r="I50" s="19"/>
      <c r="J50" s="19"/>
      <c r="K50" s="4"/>
      <c r="L50" s="4"/>
      <c r="M50" s="4"/>
      <c r="N50" s="4"/>
    </row>
    <row r="51" spans="1:18" ht="15" customHeight="1" x14ac:dyDescent="0.2">
      <c r="A51" s="20" t="s">
        <v>96</v>
      </c>
      <c r="B51" s="21" t="s">
        <v>97</v>
      </c>
      <c r="C51" s="21" t="s">
        <v>98</v>
      </c>
      <c r="D51" s="21" t="s">
        <v>99</v>
      </c>
      <c r="E51" s="2"/>
      <c r="F51" s="2"/>
      <c r="G51" s="2"/>
      <c r="H51" s="2"/>
      <c r="K51" s="1"/>
      <c r="L51" s="1"/>
      <c r="M51" s="1"/>
      <c r="N51" s="1"/>
      <c r="O51" s="1"/>
      <c r="P51" s="1"/>
      <c r="Q51" s="1"/>
      <c r="R51" s="1"/>
    </row>
    <row r="52" spans="1:18" s="52" customFormat="1" ht="45" x14ac:dyDescent="0.2">
      <c r="A52" s="53" t="s">
        <v>107</v>
      </c>
      <c r="B52" s="50" t="str">
        <f>CONCATENATE(B16," : ",D16,CHAR(10),B17," : ",D17,CHAR(10),B18," : ",D18,CHAR(10),B19," : ",D19)</f>
        <v>sla-p-na037-bpm-dal09.sdad.sl.ibm.com : 10.155.93.148
sla-p-na037-chef-dal09.sdad.sl.ibm.com : 10.155.93.162
sla-p-na037-ee-dal09.sdad.sl.ibm.com : 10.155.93.155
sla-p-na037-asb-dal09.sdad.sl.ibm.com : 10.155.93.248</v>
      </c>
      <c r="C52" s="50" t="str">
        <f>B9</f>
        <v>10.16.0.0/16_x000D_192.168.0.0/16_x000D_172.16.0.0/12</v>
      </c>
      <c r="D52" s="50" t="s">
        <v>108</v>
      </c>
      <c r="E52" s="51"/>
      <c r="F52" s="51"/>
      <c r="G52" s="51"/>
      <c r="H52" s="51"/>
      <c r="I52" s="51"/>
      <c r="J52" s="51"/>
    </row>
    <row r="53" spans="1:18" s="52" customFormat="1" x14ac:dyDescent="0.2">
      <c r="A53" s="53" t="s">
        <v>109</v>
      </c>
      <c r="B53" s="50" t="str">
        <f>B9</f>
        <v>10.16.0.0/16_x000D_192.168.0.0/16_x000D_172.16.0.0/12</v>
      </c>
      <c r="C53" s="50" t="str">
        <f>CONCATENATE(B16," : ",D16,CHAR(10),B17," : ",D17,CHAR(10),B18," : ",D18,CHAR(10),B19," : ",D19)</f>
        <v>sla-p-na037-bpm-dal09.sdad.sl.ibm.com : 10.155.93.148
sla-p-na037-chef-dal09.sdad.sl.ibm.com : 10.155.93.162
sla-p-na037-ee-dal09.sdad.sl.ibm.com : 10.155.93.155
sla-p-na037-asb-dal09.sdad.sl.ibm.com : 10.155.93.248</v>
      </c>
      <c r="D53" s="50" t="s">
        <v>110</v>
      </c>
      <c r="E53" s="51"/>
      <c r="F53" s="51"/>
      <c r="G53" s="51"/>
      <c r="H53" s="51"/>
      <c r="I53" s="51"/>
      <c r="J53" s="51"/>
    </row>
    <row r="54" spans="1:18" x14ac:dyDescent="0.2">
      <c r="A54" s="54"/>
    </row>
    <row r="55" spans="1:18" s="5" customFormat="1" ht="21" x14ac:dyDescent="0.25">
      <c r="A55" s="17" t="s">
        <v>111</v>
      </c>
      <c r="B55" s="18"/>
      <c r="C55" s="18"/>
      <c r="D55" s="18"/>
      <c r="E55" s="19"/>
      <c r="F55" s="19"/>
      <c r="G55" s="19"/>
      <c r="H55" s="19"/>
      <c r="I55" s="19"/>
      <c r="J55" s="19"/>
      <c r="K55" s="4"/>
      <c r="L55" s="4"/>
      <c r="M55" s="4"/>
      <c r="N55" s="4"/>
    </row>
    <row r="56" spans="1:18" ht="15" customHeight="1" x14ac:dyDescent="0.2">
      <c r="A56" s="20" t="s">
        <v>96</v>
      </c>
      <c r="B56" s="21" t="s">
        <v>97</v>
      </c>
      <c r="C56" s="21" t="s">
        <v>98</v>
      </c>
      <c r="D56" s="21" t="s">
        <v>99</v>
      </c>
      <c r="E56" s="2"/>
      <c r="F56" s="2"/>
      <c r="G56" s="2"/>
      <c r="H56" s="2"/>
      <c r="K56" s="1"/>
      <c r="L56" s="1"/>
      <c r="M56" s="1"/>
      <c r="N56" s="1"/>
      <c r="O56" s="1"/>
      <c r="P56" s="1"/>
      <c r="Q56" s="1"/>
      <c r="R56" s="1"/>
    </row>
    <row r="57" spans="1:18" s="52" customFormat="1" x14ac:dyDescent="0.2">
      <c r="A57" s="55" t="s">
        <v>112</v>
      </c>
      <c r="B57" s="56" t="str">
        <f>CONCATENATE(B25," : ",D25,CHAR(10),B26," : ", D26,CHAR(10),B27," : ",D27,CHAR(10),B28," : ",D28,CHAR(10),B29," : ",D29)</f>
        <v>sla-p-ms-bpm-wdc04 : 10.148.11.182
sla-p-ms-chef-wdc04 : 10.148.11.187
sla-p-ms-ee-wdc04 : 10.148.11.147
sla-p-ms-asb-wdc04 : 10.148.11.160
sla-p-ms-dr-wdc04 : 10.148.11.133</v>
      </c>
      <c r="C57" s="57" t="s">
        <v>113</v>
      </c>
      <c r="D57" s="57" t="s">
        <v>114</v>
      </c>
      <c r="E57" s="51"/>
      <c r="F57" s="51"/>
      <c r="G57" s="51"/>
      <c r="H57" s="51"/>
      <c r="I57" s="51"/>
      <c r="J57" s="51"/>
    </row>
    <row r="59" spans="1:18" s="5" customFormat="1" ht="21" x14ac:dyDescent="0.25">
      <c r="A59" s="17" t="s">
        <v>115</v>
      </c>
      <c r="B59" s="18"/>
      <c r="C59" s="18"/>
      <c r="D59" s="18"/>
      <c r="E59" s="19"/>
      <c r="F59" s="19"/>
      <c r="G59" s="19"/>
      <c r="H59" s="19"/>
      <c r="I59" s="19"/>
      <c r="J59" s="19"/>
      <c r="K59" s="4"/>
      <c r="L59" s="4"/>
      <c r="M59" s="4"/>
      <c r="N59" s="4"/>
    </row>
    <row r="60" spans="1:18" ht="15" customHeight="1" x14ac:dyDescent="0.2">
      <c r="A60" s="20" t="s">
        <v>96</v>
      </c>
      <c r="B60" s="21" t="s">
        <v>97</v>
      </c>
      <c r="C60" s="21" t="s">
        <v>98</v>
      </c>
      <c r="D60" s="21" t="s">
        <v>99</v>
      </c>
      <c r="E60" s="2"/>
      <c r="F60" s="2"/>
      <c r="G60" s="2"/>
      <c r="H60" s="2"/>
      <c r="K60" s="1"/>
      <c r="L60" s="1"/>
      <c r="M60" s="1"/>
      <c r="N60" s="1"/>
      <c r="O60" s="1"/>
      <c r="P60" s="1"/>
      <c r="Q60" s="1"/>
      <c r="R60" s="1"/>
    </row>
    <row r="61" spans="1:18" s="52" customFormat="1" x14ac:dyDescent="0.2">
      <c r="A61" s="55" t="s">
        <v>116</v>
      </c>
      <c r="B61" s="50"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C61" s="50"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D61" s="50" t="s">
        <v>101</v>
      </c>
      <c r="E61" s="51"/>
      <c r="F61" s="51"/>
      <c r="G61" s="51"/>
      <c r="H61" s="51"/>
      <c r="I61" s="51"/>
      <c r="J61" s="51"/>
    </row>
    <row r="63" spans="1:18" s="5" customFormat="1" ht="21" x14ac:dyDescent="0.25">
      <c r="A63" s="17" t="s">
        <v>117</v>
      </c>
      <c r="B63" s="18"/>
      <c r="C63" s="18"/>
      <c r="D63" s="18"/>
      <c r="E63" s="19"/>
      <c r="F63" s="19"/>
      <c r="G63" s="19"/>
      <c r="H63" s="19"/>
      <c r="I63" s="19"/>
      <c r="J63" s="19"/>
      <c r="K63" s="4"/>
      <c r="L63" s="4"/>
      <c r="M63" s="4"/>
      <c r="N63" s="4"/>
    </row>
    <row r="64" spans="1:18" ht="15" customHeight="1" x14ac:dyDescent="0.2">
      <c r="A64" s="20" t="s">
        <v>96</v>
      </c>
      <c r="B64" s="21" t="s">
        <v>97</v>
      </c>
      <c r="C64" s="21" t="s">
        <v>98</v>
      </c>
      <c r="D64" s="21" t="s">
        <v>99</v>
      </c>
      <c r="E64" s="2"/>
      <c r="F64" s="2"/>
      <c r="G64" s="2"/>
      <c r="H64" s="2"/>
      <c r="K64" s="1"/>
      <c r="L64" s="1"/>
      <c r="M64" s="1"/>
      <c r="N64" s="1"/>
      <c r="O64" s="1"/>
      <c r="P64" s="1"/>
      <c r="Q64" s="1"/>
      <c r="R64" s="1"/>
    </row>
    <row r="65" spans="1:18" s="60" customFormat="1" ht="90" customHeight="1" x14ac:dyDescent="0.2">
      <c r="A65" s="58" t="s">
        <v>118</v>
      </c>
      <c r="B65" s="50" t="s">
        <v>119</v>
      </c>
      <c r="C65" s="50" t="str">
        <f>CONCATENATE(B25," : ",D25,CHAR(10),B26," : ", D26,CHAR(10),B27," : ",D27,CHAR(10),B28," : ",D28,CHAR(10),B29," : ",D29,CHAR(10),B33," : ",D33,CHAR(10),B34," : ",D34,CHAR(10),B35," : ",D35)</f>
        <v>sla-p-ms-bpm-wdc04 : 10.148.11.182
sla-p-ms-chef-wdc04 : 10.148.11.187
sla-p-ms-ee-wdc04 : 10.148.11.147
sla-p-ms-asb-wdc04 : 10.148.11.160
sla-p-ms-dr-wdc04 : 10.148.11.133
&lt;R1SOFT Name&gt; : &lt;R1SOFT Private IP&gt;
&lt;ELK Name&gt; : &lt;ELK Private IP&gt;
&lt;APIE Name&gt; : &lt;APIE Private IP&gt;</v>
      </c>
      <c r="D65" s="50" t="s">
        <v>120</v>
      </c>
      <c r="E65" s="59"/>
      <c r="F65" s="59"/>
      <c r="G65" s="59"/>
      <c r="H65" s="59"/>
      <c r="I65" s="59"/>
      <c r="J65" s="59"/>
    </row>
    <row r="66" spans="1:18" s="60" customFormat="1" ht="63" customHeight="1" x14ac:dyDescent="0.2">
      <c r="A66" s="58" t="s">
        <v>121</v>
      </c>
      <c r="B66" s="50" t="str">
        <f>CONCATENATE(B25," : ",D25,CHAR(10),B26," : ", D26,CHAR(10),B27," : ",D27,CHAR(10),B28," : ",D28,CHAR(10),B29," : ",D29,CHAR(10),B33," : ",D33,CHAR(10),B34," : ",D34,CHAR(10),B35," : ",D35)</f>
        <v>sla-p-ms-bpm-wdc04 : 10.148.11.182
sla-p-ms-chef-wdc04 : 10.148.11.187
sla-p-ms-ee-wdc04 : 10.148.11.147
sla-p-ms-asb-wdc04 : 10.148.11.160
sla-p-ms-dr-wdc04 : 10.148.11.133
&lt;R1SOFT Name&gt; : &lt;R1SOFT Private IP&gt;
&lt;ELK Name&gt; : &lt;ELK Private IP&gt;
&lt;APIE Name&gt; : &lt;APIE Private IP&gt;</v>
      </c>
      <c r="C66" s="50" t="s">
        <v>122</v>
      </c>
      <c r="D66" s="50" t="s">
        <v>123</v>
      </c>
      <c r="E66" s="59"/>
      <c r="F66" s="59"/>
      <c r="G66" s="59"/>
      <c r="H66" s="59"/>
      <c r="I66" s="59"/>
      <c r="J66" s="59"/>
    </row>
    <row r="67" spans="1:18" s="60" customFormat="1" ht="82" customHeight="1" x14ac:dyDescent="0.2">
      <c r="A67" s="58" t="s">
        <v>118</v>
      </c>
      <c r="B67" s="50" t="s">
        <v>124</v>
      </c>
      <c r="C67" s="50" t="str">
        <f>CONCATENATE(B25," : ",D25,CHAR(10),B26," : ",D26,CHAR(10),B27," : ",D27,CHAR(10),B28," : ",D28,CHAR(10),B29," : ",D29,CHAR(10),B33," : ",D33,CHAR(10),B34," : ",D34,CHAR(10),B35," : ",D35)</f>
        <v>sla-p-ms-bpm-wdc04 : 10.148.11.182
sla-p-ms-chef-wdc04 : 10.148.11.187
sla-p-ms-ee-wdc04 : 10.148.11.147
sla-p-ms-asb-wdc04 : 10.148.11.160
sla-p-ms-dr-wdc04 : 10.148.11.133
&lt;R1SOFT Name&gt; : &lt;R1SOFT Private IP&gt;
&lt;ELK Name&gt; : &lt;ELK Private IP&gt;
&lt;APIE Name&gt; : &lt;APIE Private IP&gt;</v>
      </c>
      <c r="D67" s="50" t="s">
        <v>125</v>
      </c>
      <c r="E67" s="59"/>
      <c r="F67" s="59"/>
      <c r="G67" s="59"/>
      <c r="H67" s="59"/>
      <c r="I67" s="59"/>
      <c r="J67" s="59"/>
    </row>
    <row r="68" spans="1:18" s="60" customFormat="1" ht="64" customHeight="1" x14ac:dyDescent="0.2">
      <c r="A68" s="58" t="s">
        <v>121</v>
      </c>
      <c r="B68" s="50" t="str">
        <f>CONCATENATE(B25," : ",D25,CHAR(10),B26," : ", D26,CHAR(10),B27," : ",D27,CHAR(10),B28," : ",D28,CHAR(10),B29," : ",D29,CHAR(10),B33," : ",D33,CHAR(10),B34," : ",D34,CHAR(10),B35," : ",D35)</f>
        <v>sla-p-ms-bpm-wdc04 : 10.148.11.182
sla-p-ms-chef-wdc04 : 10.148.11.187
sla-p-ms-ee-wdc04 : 10.148.11.147
sla-p-ms-asb-wdc04 : 10.148.11.160
sla-p-ms-dr-wdc04 : 10.148.11.133
&lt;R1SOFT Name&gt; : &lt;R1SOFT Private IP&gt;
&lt;ELK Name&gt; : &lt;ELK Private IP&gt;
&lt;APIE Name&gt; : &lt;APIE Private IP&gt;</v>
      </c>
      <c r="C68" s="50" t="s">
        <v>124</v>
      </c>
      <c r="D68" s="50" t="s">
        <v>126</v>
      </c>
      <c r="E68" s="59"/>
      <c r="F68" s="59"/>
      <c r="G68" s="59"/>
      <c r="H68" s="59"/>
      <c r="I68" s="59"/>
      <c r="J68" s="59"/>
    </row>
    <row r="69" spans="1:18" s="60" customFormat="1" ht="42" customHeight="1" x14ac:dyDescent="0.2">
      <c r="A69" s="58" t="s">
        <v>118</v>
      </c>
      <c r="B69" s="50" t="s">
        <v>127</v>
      </c>
      <c r="C69" s="50" t="str">
        <f>CONCATENATE(CHAR(10),B29," : ",D29)</f>
        <v xml:space="preserve">
sla-p-ms-dr-wdc04 : 10.148.11.133</v>
      </c>
      <c r="D69" s="50" t="s">
        <v>128</v>
      </c>
      <c r="E69" s="59"/>
      <c r="F69" s="59"/>
      <c r="G69" s="59"/>
      <c r="H69" s="59"/>
      <c r="I69" s="59"/>
      <c r="J69" s="59"/>
    </row>
    <row r="70" spans="1:18" s="60" customFormat="1" ht="68" customHeight="1" x14ac:dyDescent="0.2">
      <c r="A70" s="58" t="s">
        <v>129</v>
      </c>
      <c r="B70" s="50" t="str">
        <f>CONCATENATE(B25," : ",D25,CHAR(10),B26," : ", D26,CHAR(10),B27," : ",D27,CHAR(10),B28," : ",D28,CHAR(10),B29," : ",D29,CHAR(10),B33," : ",D33,CHAR(10),B34," : ",D34,CHAR(10),B35," : ",D35)</f>
        <v>sla-p-ms-bpm-wdc04 : 10.148.11.182
sla-p-ms-chef-wdc04 : 10.148.11.187
sla-p-ms-ee-wdc04 : 10.148.11.147
sla-p-ms-asb-wdc04 : 10.148.11.160
sla-p-ms-dr-wdc04 : 10.148.11.133
&lt;R1SOFT Name&gt; : &lt;R1SOFT Private IP&gt;
&lt;ELK Name&gt; : &lt;ELK Private IP&gt;
&lt;APIE Name&gt; : &lt;APIE Private IP&gt;</v>
      </c>
      <c r="C70" s="50" t="s">
        <v>130</v>
      </c>
      <c r="D70" s="50" t="s">
        <v>131</v>
      </c>
      <c r="E70" s="59"/>
      <c r="F70" s="59"/>
      <c r="G70" s="59"/>
      <c r="H70" s="59"/>
      <c r="I70" s="59"/>
      <c r="J70" s="59"/>
    </row>
    <row r="72" spans="1:18" s="5" customFormat="1" ht="21" x14ac:dyDescent="0.25">
      <c r="A72" s="17" t="s">
        <v>132</v>
      </c>
      <c r="B72" s="18"/>
      <c r="C72" s="18"/>
      <c r="D72" s="18"/>
      <c r="E72" s="19"/>
      <c r="F72" s="19"/>
      <c r="G72" s="19"/>
      <c r="H72" s="19"/>
      <c r="I72" s="19"/>
      <c r="J72" s="19"/>
      <c r="K72" s="4"/>
      <c r="L72" s="4"/>
      <c r="M72" s="4"/>
      <c r="N72" s="4"/>
    </row>
    <row r="73" spans="1:18" ht="15" customHeight="1" x14ac:dyDescent="0.2">
      <c r="A73" s="20" t="s">
        <v>96</v>
      </c>
      <c r="B73" s="21" t="s">
        <v>97</v>
      </c>
      <c r="C73" s="21" t="s">
        <v>98</v>
      </c>
      <c r="D73" s="21" t="s">
        <v>99</v>
      </c>
      <c r="E73" s="2"/>
      <c r="F73" s="2"/>
      <c r="G73" s="2"/>
      <c r="H73" s="2"/>
      <c r="K73" s="1"/>
      <c r="L73" s="1"/>
      <c r="M73" s="1"/>
      <c r="N73" s="1"/>
      <c r="O73" s="1"/>
      <c r="P73" s="1"/>
      <c r="Q73" s="1"/>
      <c r="R73" s="1"/>
    </row>
    <row r="74" spans="1:18" s="52" customFormat="1" ht="54" customHeight="1" x14ac:dyDescent="0.2">
      <c r="A74" s="61" t="s">
        <v>133</v>
      </c>
      <c r="B74" s="50" t="s">
        <v>119</v>
      </c>
      <c r="C74" s="50" t="str">
        <f>CONCATENATE(B16," : ",E16,CHAR(10),B17," : ",E17,CHAR(10),B18," : ",E18,CHAR(10),B19," : ",E19,CHAR(10),B20," : ",E20,CHAR(10),B21," : ",E21)</f>
        <v>sla-p-na037-bpm-dal09.sdad.sl.ibm.com : 158.87.38.36
sla-p-na037-chef-dal09.sdad.sl.ibm.com : 158.87.38.37
sla-p-na037-ee-dal09.sdad.sl.ibm.com : 158.87.38.38
sla-p-na037-asb-dal09.sdad.sl.ibm.com : 158.87.38.39
sla-p-na037-rcp-bpm-dal09.sdad.sl.ibm.com : 158.87.38.47
sla-p-na037-rcp-ror-dal09.sdad.sl.ibm.com : 158.87.38.48</v>
      </c>
      <c r="D74" s="50" t="s">
        <v>120</v>
      </c>
      <c r="E74" s="51"/>
      <c r="F74" s="51"/>
      <c r="G74" s="51"/>
      <c r="H74" s="51"/>
      <c r="I74" s="51"/>
      <c r="J74" s="51"/>
    </row>
    <row r="76" spans="1:18" s="5" customFormat="1" ht="21" x14ac:dyDescent="0.25">
      <c r="A76" s="17" t="s">
        <v>134</v>
      </c>
      <c r="B76" s="18"/>
      <c r="C76" s="18"/>
      <c r="D76" s="18"/>
      <c r="E76" s="19"/>
      <c r="F76" s="19"/>
      <c r="G76" s="19"/>
      <c r="H76" s="19"/>
      <c r="I76" s="19"/>
      <c r="J76" s="19"/>
      <c r="K76" s="4"/>
      <c r="L76" s="4"/>
      <c r="M76" s="4"/>
      <c r="N76" s="4"/>
    </row>
    <row r="77" spans="1:18" ht="15" customHeight="1" x14ac:dyDescent="0.2">
      <c r="A77" s="20" t="s">
        <v>96</v>
      </c>
      <c r="B77" s="21" t="s">
        <v>97</v>
      </c>
      <c r="C77" s="21" t="s">
        <v>98</v>
      </c>
      <c r="D77" s="21" t="s">
        <v>99</v>
      </c>
      <c r="E77" s="2"/>
      <c r="F77" s="2"/>
      <c r="G77" s="2"/>
      <c r="H77" s="2"/>
      <c r="K77" s="1"/>
      <c r="L77" s="1"/>
      <c r="M77" s="1"/>
      <c r="N77" s="1"/>
      <c r="O77" s="1"/>
      <c r="P77" s="1"/>
      <c r="Q77" s="1"/>
      <c r="R77" s="1"/>
    </row>
    <row r="78" spans="1:18" s="52" customFormat="1" ht="60" customHeight="1" x14ac:dyDescent="0.2">
      <c r="A78" s="58" t="s">
        <v>135</v>
      </c>
      <c r="B78" s="50" t="str">
        <f>CONCATENATE(B25," : ",D25,CHAR(10),B26," : ", D26,CHAR(10),B27," : ",D27,CHAR(10),B28," : ",D28,CHAR(10),B29," : ",D29,CHAR(10),B33," : ",D33,CHAR(10),B34," : ",D34,CHAR(10),B35," : ",D35)</f>
        <v>sla-p-ms-bpm-wdc04 : 10.148.11.182
sla-p-ms-chef-wdc04 : 10.148.11.187
sla-p-ms-ee-wdc04 : 10.148.11.147
sla-p-ms-asb-wdc04 : 10.148.11.160
sla-p-ms-dr-wdc04 : 10.148.11.133
&lt;R1SOFT Name&gt; : &lt;R1SOFT Private IP&gt;
&lt;ELK Name&gt; : &lt;ELK Private IP&gt;
&lt;APIE Name&gt; : &lt;APIE Private IP&gt;</v>
      </c>
      <c r="C78" s="50" t="s">
        <v>136</v>
      </c>
      <c r="D78" s="50" t="s">
        <v>137</v>
      </c>
      <c r="E78" s="51"/>
      <c r="F78" s="51"/>
      <c r="G78" s="51"/>
      <c r="H78" s="51"/>
      <c r="I78" s="51"/>
      <c r="J78" s="51"/>
    </row>
    <row r="79" spans="1:18" s="52" customFormat="1" ht="69" customHeight="1" x14ac:dyDescent="0.2">
      <c r="A79" s="58" t="s">
        <v>135</v>
      </c>
      <c r="B79" s="50" t="str">
        <f>CONCATENATE(B25," : ",D25,CHAR(10),B26," : ", D26,CHAR(10),B27," : ",D27,CHAR(10),B28," : ",D28,CHAR(10),B29," : ",D29,CHAR(10),B33," : ",D33,CHAR(10),B34," : ",D34,CHAR(10),B35," : ",D35)</f>
        <v>sla-p-ms-bpm-wdc04 : 10.148.11.182
sla-p-ms-chef-wdc04 : 10.148.11.187
sla-p-ms-ee-wdc04 : 10.148.11.147
sla-p-ms-asb-wdc04 : 10.148.11.160
sla-p-ms-dr-wdc04 : 10.148.11.133
&lt;R1SOFT Name&gt; : &lt;R1SOFT Private IP&gt;
&lt;ELK Name&gt; : &lt;ELK Private IP&gt;
&lt;APIE Name&gt; : &lt;APIE Private IP&gt;</v>
      </c>
      <c r="C79" s="50" t="s">
        <v>138</v>
      </c>
      <c r="D79" s="50" t="s">
        <v>139</v>
      </c>
      <c r="E79" s="51"/>
      <c r="F79" s="51"/>
      <c r="G79" s="51"/>
      <c r="H79" s="51"/>
      <c r="I79" s="51"/>
      <c r="J79" s="51"/>
    </row>
    <row r="81" spans="1:18" s="5" customFormat="1" ht="21" x14ac:dyDescent="0.25">
      <c r="A81" s="17" t="s">
        <v>140</v>
      </c>
      <c r="B81" s="18"/>
      <c r="C81" s="18"/>
      <c r="D81" s="18"/>
      <c r="E81" s="19"/>
      <c r="F81" s="19"/>
      <c r="G81" s="19"/>
      <c r="H81" s="19"/>
      <c r="I81" s="19"/>
      <c r="J81" s="19"/>
      <c r="K81" s="4"/>
      <c r="L81" s="4"/>
      <c r="M81" s="4"/>
      <c r="N81" s="4"/>
    </row>
    <row r="82" spans="1:18" ht="15" customHeight="1" x14ac:dyDescent="0.2">
      <c r="A82" s="20" t="s">
        <v>96</v>
      </c>
      <c r="B82" s="21" t="s">
        <v>97</v>
      </c>
      <c r="C82" s="21" t="s">
        <v>98</v>
      </c>
      <c r="D82" s="21" t="s">
        <v>99</v>
      </c>
      <c r="E82" s="2"/>
      <c r="F82" s="2"/>
      <c r="G82" s="2"/>
      <c r="H82" s="2"/>
      <c r="K82" s="1"/>
      <c r="L82" s="1"/>
      <c r="M82" s="1"/>
      <c r="N82" s="1"/>
      <c r="O82" s="1"/>
      <c r="P82" s="1"/>
      <c r="Q82" s="1"/>
      <c r="R82" s="1"/>
    </row>
    <row r="83" spans="1:18" s="52" customFormat="1" ht="44" customHeight="1" x14ac:dyDescent="0.2">
      <c r="A83" s="61" t="s">
        <v>141</v>
      </c>
      <c r="B83" s="50"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C83" s="50" t="s">
        <v>136</v>
      </c>
      <c r="D83" s="50" t="s">
        <v>142</v>
      </c>
      <c r="E83" s="51"/>
      <c r="F83" s="51"/>
      <c r="G83" s="51"/>
      <c r="H83" s="51"/>
      <c r="I83" s="51"/>
      <c r="J83" s="51"/>
    </row>
    <row r="84" spans="1:18" s="52" customFormat="1" ht="44" customHeight="1" x14ac:dyDescent="0.2">
      <c r="A84" s="58" t="s">
        <v>143</v>
      </c>
      <c r="B84" s="50" t="s">
        <v>136</v>
      </c>
      <c r="C84" s="50" t="str">
        <f>CONCATENATE(B16," : ",D16,CHAR(10))</f>
        <v xml:space="preserve">sla-p-na037-bpm-dal09.sdad.sl.ibm.com : 10.155.93.148
</v>
      </c>
      <c r="D84" s="50" t="s">
        <v>137</v>
      </c>
      <c r="E84" s="51"/>
      <c r="F84" s="51"/>
      <c r="G84" s="51"/>
      <c r="H84" s="51"/>
      <c r="I84" s="51"/>
      <c r="J84" s="51"/>
    </row>
    <row r="86" spans="1:18" s="5" customFormat="1" ht="21" x14ac:dyDescent="0.25">
      <c r="A86" s="17" t="s">
        <v>144</v>
      </c>
      <c r="B86" s="18"/>
      <c r="C86" s="18"/>
      <c r="D86" s="18"/>
      <c r="E86" s="19"/>
      <c r="F86" s="19"/>
      <c r="G86" s="19"/>
      <c r="H86" s="19"/>
      <c r="I86" s="19"/>
      <c r="J86" s="19"/>
      <c r="K86" s="4"/>
      <c r="L86" s="4"/>
      <c r="M86" s="4"/>
      <c r="N86" s="4"/>
    </row>
    <row r="87" spans="1:18" ht="15" customHeight="1" x14ac:dyDescent="0.2">
      <c r="A87" s="20" t="s">
        <v>96</v>
      </c>
      <c r="B87" s="21" t="s">
        <v>97</v>
      </c>
      <c r="C87" s="21" t="s">
        <v>98</v>
      </c>
      <c r="D87" s="21" t="s">
        <v>99</v>
      </c>
      <c r="E87" s="2"/>
      <c r="F87" s="2"/>
      <c r="G87" s="2"/>
      <c r="H87" s="2"/>
      <c r="K87" s="1"/>
      <c r="L87" s="1"/>
      <c r="M87" s="1"/>
      <c r="N87" s="1"/>
      <c r="O87" s="1"/>
      <c r="P87" s="1"/>
      <c r="Q87" s="1"/>
      <c r="R87" s="1"/>
    </row>
    <row r="88" spans="1:18" s="52" customFormat="1" ht="44" customHeight="1" x14ac:dyDescent="0.2">
      <c r="A88" s="61" t="s">
        <v>145</v>
      </c>
      <c r="B88" s="50"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C88" s="50" t="str">
        <f>CONCATENATE(B39," : ",D39)</f>
        <v>&lt;BIGFIX Name&gt; : &lt;BIGFIX IP&gt;</v>
      </c>
      <c r="D88" s="50" t="s">
        <v>146</v>
      </c>
      <c r="E88" s="51"/>
      <c r="F88" s="51"/>
      <c r="G88" s="51"/>
      <c r="H88" s="51"/>
      <c r="I88" s="51"/>
      <c r="J88" s="51"/>
    </row>
    <row r="89" spans="1:18" s="52" customFormat="1" ht="44" customHeight="1" x14ac:dyDescent="0.2">
      <c r="A89" s="61" t="s">
        <v>147</v>
      </c>
      <c r="B89" s="50"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C89" s="50" t="str">
        <f>CONCATENATE(B40," : ",D40)</f>
        <v>&lt;GACDW Name&gt; : &lt;GACDW IP&gt;</v>
      </c>
      <c r="D89" s="50" t="s">
        <v>148</v>
      </c>
      <c r="E89" s="51"/>
      <c r="F89" s="51"/>
      <c r="G89" s="51"/>
      <c r="H89" s="51"/>
      <c r="I89" s="51"/>
      <c r="J89" s="51"/>
    </row>
    <row r="90" spans="1:18" s="52" customFormat="1" ht="44" customHeight="1" x14ac:dyDescent="0.2">
      <c r="A90" s="61" t="s">
        <v>149</v>
      </c>
      <c r="B90" s="50" t="str">
        <f>CONCATENATE(B16," : ",D16,CHAR(10),B17," : ",D17,CHAR(10),B18," : ",D18,CHAR(10),B19," : ",D19,CHAR(10),B20," : ",D20,CHAR(10),B21," : ",D21)</f>
        <v>sla-p-na037-bpm-dal09.sdad.sl.ibm.com : 10.155.93.148
sla-p-na037-chef-dal09.sdad.sl.ibm.com : 10.155.93.162
sla-p-na037-ee-dal09.sdad.sl.ibm.com : 10.155.93.155
sla-p-na037-asb-dal09.sdad.sl.ibm.com : 10.155.93.248
sla-p-na037-rcp-bpm-dal09.sdad.sl.ibm.com : 10.155.93.244
sla-p-na037-rcp-ror-dal09.sdad.sl.ibm.com : 10.155.93.245</v>
      </c>
      <c r="C90" s="50" t="str">
        <f>CONCATENATE(B41," : ",D41)</f>
        <v>&lt;SCoA Name&gt; : &lt;SCoA IP&gt;</v>
      </c>
      <c r="D90" s="50" t="s">
        <v>137</v>
      </c>
      <c r="E90" s="51"/>
      <c r="F90" s="51"/>
      <c r="G90" s="51"/>
      <c r="H90" s="51"/>
      <c r="I90" s="51"/>
      <c r="J90" s="51"/>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2"/>
  <sheetViews>
    <sheetView zoomScale="120" zoomScaleNormal="120" zoomScaleSheetLayoutView="80" zoomScalePageLayoutView="120" workbookViewId="0">
      <selection activeCell="A14" sqref="A14:C22"/>
    </sheetView>
  </sheetViews>
  <sheetFormatPr baseColWidth="10" defaultColWidth="8.83203125" defaultRowHeight="15" x14ac:dyDescent="0.2"/>
  <cols>
    <col min="1" max="1" width="28.33203125" customWidth="1"/>
    <col min="2" max="2" width="33.5" customWidth="1"/>
    <col min="3" max="3" width="27.83203125" customWidth="1"/>
    <col min="4" max="4" width="28.1640625" customWidth="1"/>
    <col min="5" max="5" width="33.5" customWidth="1"/>
  </cols>
  <sheetData>
    <row r="1" spans="1:5" x14ac:dyDescent="0.2">
      <c r="A1" s="62" t="s">
        <v>150</v>
      </c>
      <c r="B1" s="63" t="s">
        <v>151</v>
      </c>
      <c r="C1" s="62" t="s">
        <v>152</v>
      </c>
      <c r="D1" s="83" t="s">
        <v>153</v>
      </c>
      <c r="E1" s="83"/>
    </row>
    <row r="2" spans="1:5" x14ac:dyDescent="0.2">
      <c r="A2" s="64"/>
      <c r="B2" s="64"/>
      <c r="C2" s="64"/>
    </row>
    <row r="3" spans="1:5" x14ac:dyDescent="0.2">
      <c r="A3" s="65" t="s">
        <v>154</v>
      </c>
      <c r="B3" s="66" t="s">
        <v>155</v>
      </c>
      <c r="C3" s="67" t="s">
        <v>154</v>
      </c>
      <c r="D3" s="68" t="s">
        <v>156</v>
      </c>
    </row>
    <row r="4" spans="1:5" x14ac:dyDescent="0.2">
      <c r="A4" s="65" t="s">
        <v>157</v>
      </c>
      <c r="B4" s="66" t="s">
        <v>158</v>
      </c>
      <c r="C4" s="67" t="s">
        <v>157</v>
      </c>
    </row>
    <row r="5" spans="1:5" x14ac:dyDescent="0.2">
      <c r="A5" s="69" t="s">
        <v>159</v>
      </c>
      <c r="B5" s="66" t="s">
        <v>160</v>
      </c>
      <c r="C5" s="70" t="s">
        <v>161</v>
      </c>
    </row>
    <row r="6" spans="1:5" x14ac:dyDescent="0.2">
      <c r="A6" s="65">
        <v>443</v>
      </c>
      <c r="B6" s="66" t="s">
        <v>162</v>
      </c>
      <c r="C6" s="67">
        <v>443</v>
      </c>
    </row>
    <row r="7" spans="1:5" x14ac:dyDescent="0.2">
      <c r="A7" s="65" t="s">
        <v>163</v>
      </c>
      <c r="B7" s="66" t="s">
        <v>164</v>
      </c>
      <c r="C7" s="67" t="s">
        <v>165</v>
      </c>
    </row>
    <row r="8" spans="1:5" x14ac:dyDescent="0.2">
      <c r="A8" s="65" t="s">
        <v>166</v>
      </c>
      <c r="B8" s="66" t="s">
        <v>167</v>
      </c>
      <c r="C8" s="67" t="s">
        <v>166</v>
      </c>
    </row>
    <row r="9" spans="1:5" x14ac:dyDescent="0.2">
      <c r="A9" s="65" t="s">
        <v>168</v>
      </c>
      <c r="B9" s="66" t="s">
        <v>169</v>
      </c>
      <c r="C9" s="67" t="s">
        <v>170</v>
      </c>
    </row>
    <row r="10" spans="1:5" x14ac:dyDescent="0.2">
      <c r="A10" s="65" t="s">
        <v>171</v>
      </c>
      <c r="B10" s="66" t="s">
        <v>172</v>
      </c>
      <c r="C10" s="70" t="s">
        <v>173</v>
      </c>
    </row>
    <row r="11" spans="1:5" x14ac:dyDescent="0.2">
      <c r="A11" s="69" t="s">
        <v>174</v>
      </c>
      <c r="B11" s="66" t="s">
        <v>175</v>
      </c>
      <c r="C11" s="67" t="s">
        <v>171</v>
      </c>
    </row>
    <row r="12" spans="1:5" x14ac:dyDescent="0.2">
      <c r="A12" s="69"/>
      <c r="B12" s="66" t="s">
        <v>176</v>
      </c>
      <c r="C12" s="70"/>
    </row>
    <row r="13" spans="1:5" x14ac:dyDescent="0.2">
      <c r="D13" s="68" t="s">
        <v>177</v>
      </c>
    </row>
    <row r="14" spans="1:5" ht="16" thickBot="1" x14ac:dyDescent="0.25">
      <c r="A14" s="71" t="s">
        <v>178</v>
      </c>
      <c r="B14" s="72" t="s">
        <v>179</v>
      </c>
      <c r="C14" s="71" t="s">
        <v>180</v>
      </c>
    </row>
    <row r="15" spans="1:5" ht="16" thickBot="1" x14ac:dyDescent="0.25">
      <c r="A15" s="73" t="s">
        <v>181</v>
      </c>
      <c r="B15" s="74" t="s">
        <v>182</v>
      </c>
      <c r="C15" s="75" t="s">
        <v>183</v>
      </c>
    </row>
    <row r="16" spans="1:5" ht="16" thickBot="1" x14ac:dyDescent="0.25">
      <c r="A16" s="73" t="s">
        <v>184</v>
      </c>
      <c r="B16" s="74" t="s">
        <v>185</v>
      </c>
      <c r="C16" s="76" t="s">
        <v>186</v>
      </c>
    </row>
    <row r="17" spans="1:3" ht="16" thickBot="1" x14ac:dyDescent="0.25">
      <c r="A17" s="73" t="s">
        <v>187</v>
      </c>
      <c r="B17" s="77" t="s">
        <v>188</v>
      </c>
      <c r="C17" s="76" t="s">
        <v>189</v>
      </c>
    </row>
    <row r="18" spans="1:3" ht="16" thickBot="1" x14ac:dyDescent="0.25">
      <c r="A18" s="73" t="s">
        <v>190</v>
      </c>
      <c r="B18" s="77" t="s">
        <v>191</v>
      </c>
      <c r="C18" s="76" t="s">
        <v>192</v>
      </c>
    </row>
    <row r="19" spans="1:3" ht="16" thickBot="1" x14ac:dyDescent="0.25">
      <c r="A19" s="78" t="s">
        <v>193</v>
      </c>
      <c r="B19" s="77" t="s">
        <v>194</v>
      </c>
      <c r="C19" s="76" t="s">
        <v>195</v>
      </c>
    </row>
    <row r="20" spans="1:3" ht="16" thickBot="1" x14ac:dyDescent="0.25">
      <c r="A20" s="78" t="s">
        <v>196</v>
      </c>
      <c r="B20" s="77" t="s">
        <v>197</v>
      </c>
      <c r="C20" s="76" t="s">
        <v>198</v>
      </c>
    </row>
    <row r="21" spans="1:3" ht="16" thickBot="1" x14ac:dyDescent="0.25">
      <c r="A21" s="78" t="s">
        <v>199</v>
      </c>
      <c r="B21" s="77" t="s">
        <v>200</v>
      </c>
      <c r="C21" s="76" t="s">
        <v>201</v>
      </c>
    </row>
    <row r="22" spans="1:3" ht="16" thickBot="1" x14ac:dyDescent="0.25">
      <c r="A22" s="78" t="s">
        <v>202</v>
      </c>
      <c r="B22" s="77" t="s">
        <v>203</v>
      </c>
      <c r="C22" s="76" t="s">
        <v>204</v>
      </c>
    </row>
  </sheetData>
  <mergeCells count="1">
    <mergeCell ref="D1:E1"/>
  </mergeCells>
  <pageMargins left="0.7" right="0.7" top="0.75" bottom="0.75" header="0.3" footer="0.3"/>
  <pageSetup orientation="portrait"/>
  <drawing r:id="rId1"/>
  <legacyDrawing r:id="rId2"/>
  <oleObjects>
    <mc:AlternateContent xmlns:mc="http://schemas.openxmlformats.org/markup-compatibility/2006">
      <mc:Choice Requires="x14">
        <oleObject progId="Acrobat Document" dvAspect="DVASPECT_ICON" shapeId="3073" r:id="rId3">
          <objectPr defaultSize="0" autoPict="0" r:id="rId4">
            <anchor moveWithCells="1">
              <from>
                <xdr:col>4</xdr:col>
                <xdr:colOff>25400</xdr:colOff>
                <xdr:row>2</xdr:row>
                <xdr:rowOff>25400</xdr:rowOff>
              </from>
              <to>
                <xdr:col>4</xdr:col>
                <xdr:colOff>939800</xdr:colOff>
                <xdr:row>5</xdr:row>
                <xdr:rowOff>139700</xdr:rowOff>
              </to>
            </anchor>
          </objectPr>
        </oleObject>
      </mc:Choice>
      <mc:Fallback>
        <oleObject progId="Acrobat Document" dvAspect="DVASPECT_ICON" shapeId="3073" r:id="rId3"/>
      </mc:Fallback>
    </mc:AlternateContent>
    <mc:AlternateContent xmlns:mc="http://schemas.openxmlformats.org/markup-compatibility/2006">
      <mc:Choice Requires="x14">
        <oleObject progId="Acrobat Document" dvAspect="DVASPECT_ICON" shapeId="3074" r:id="rId5">
          <objectPr defaultSize="0" autoPict="0" r:id="rId6">
            <anchor moveWithCells="1">
              <from>
                <xdr:col>4</xdr:col>
                <xdr:colOff>25400</xdr:colOff>
                <xdr:row>12</xdr:row>
                <xdr:rowOff>0</xdr:rowOff>
              </from>
              <to>
                <xdr:col>4</xdr:col>
                <xdr:colOff>939800</xdr:colOff>
                <xdr:row>15</xdr:row>
                <xdr:rowOff>101600</xdr:rowOff>
              </to>
            </anchor>
          </objectPr>
        </oleObject>
      </mc:Choice>
      <mc:Fallback>
        <oleObject progId="Acrobat Document" dvAspect="DVASPECT_ICON" shapeId="3074"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9" sqref="B9"/>
    </sheetView>
  </sheetViews>
  <sheetFormatPr baseColWidth="10" defaultColWidth="11.5" defaultRowHeight="15" x14ac:dyDescent="0.2"/>
  <cols>
    <col min="2" max="2" width="64" customWidth="1"/>
    <col min="3" max="3" width="23.33203125" customWidth="1"/>
  </cols>
  <sheetData>
    <row r="1" spans="1:3" ht="16" x14ac:dyDescent="0.2">
      <c r="A1" s="79" t="s">
        <v>205</v>
      </c>
      <c r="B1" s="79" t="s">
        <v>206</v>
      </c>
      <c r="C1" s="79" t="s">
        <v>207</v>
      </c>
    </row>
    <row r="2" spans="1:3" ht="16" x14ac:dyDescent="0.2">
      <c r="A2" s="80" t="s">
        <v>208</v>
      </c>
      <c r="B2" s="81" t="s">
        <v>209</v>
      </c>
      <c r="C2" s="81" t="s">
        <v>210</v>
      </c>
    </row>
    <row r="3" spans="1:3" ht="16" x14ac:dyDescent="0.2">
      <c r="A3" s="80" t="s">
        <v>211</v>
      </c>
      <c r="B3" s="81" t="s">
        <v>212</v>
      </c>
      <c r="C3" s="81" t="s">
        <v>210</v>
      </c>
    </row>
    <row r="4" spans="1:3" x14ac:dyDescent="0.2">
      <c r="A4" s="82" t="s">
        <v>213</v>
      </c>
      <c r="B4" t="s">
        <v>214</v>
      </c>
      <c r="C4" t="s">
        <v>210</v>
      </c>
    </row>
    <row r="5" spans="1:3" x14ac:dyDescent="0.2">
      <c r="A5" s="82" t="s">
        <v>215</v>
      </c>
      <c r="B5" t="s">
        <v>216</v>
      </c>
      <c r="C5" t="s">
        <v>210</v>
      </c>
    </row>
    <row r="6" spans="1:3" ht="135" x14ac:dyDescent="0.2">
      <c r="A6" s="82" t="s">
        <v>217</v>
      </c>
      <c r="B6" s="1" t="s">
        <v>218</v>
      </c>
      <c r="C6" t="s">
        <v>210</v>
      </c>
    </row>
    <row r="7" spans="1:3" ht="60" x14ac:dyDescent="0.2">
      <c r="A7" s="82" t="s">
        <v>219</v>
      </c>
      <c r="B7" s="1" t="s">
        <v>220</v>
      </c>
      <c r="C7" t="s">
        <v>210</v>
      </c>
    </row>
    <row r="8" spans="1:3" ht="90" x14ac:dyDescent="0.2">
      <c r="A8" s="82" t="s">
        <v>221</v>
      </c>
      <c r="B8" s="1" t="s">
        <v>222</v>
      </c>
      <c r="C8" t="s">
        <v>210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Account Details</vt:lpstr>
      <vt:lpstr>OpenVPN</vt:lpstr>
      <vt:lpstr>Doc Control</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Microsoft Office User</cp:lastModifiedBy>
  <dcterms:created xsi:type="dcterms:W3CDTF">2016-03-23T13:36:28Z</dcterms:created>
  <dcterms:modified xsi:type="dcterms:W3CDTF">2016-11-16T16:00:34Z</dcterms:modified>
</cp:coreProperties>
</file>