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VaultWorkspace\dcb282\Vault\Draft\archive\6000\6084\6084-000 OSC Layouts and Supports\"/>
    </mc:Choice>
  </mc:AlternateContent>
  <bookViews>
    <workbookView xWindow="0" yWindow="0" windowWidth="18990" windowHeight="10695"/>
  </bookViews>
  <sheets>
    <sheet name="Linked" sheetId="2" r:id="rId1"/>
    <sheet name="cesr" sheetId="1" r:id="rId2"/>
    <sheet name="iLogic" sheetId="3" r:id="rId3"/>
    <sheet name="Sheet1" sheetId="4" r:id="rId4"/>
  </sheets>
  <externalReferences>
    <externalReference r:id="rId5"/>
  </externalReferences>
  <definedNames>
    <definedName name="_xlnm._FilterDatabase" localSheetId="1" hidden="1">cesr!$A$3:$U$595</definedName>
    <definedName name="_xlnm._FilterDatabase" localSheetId="3" hidden="1">Sheet1!$A$1:$D$1</definedName>
    <definedName name="cesr_transformed" localSheetId="1">cesr!$A$1:$S$595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2" i="3" l="1"/>
  <c r="A483" i="3"/>
  <c r="A484" i="3"/>
  <c r="A485" i="3"/>
  <c r="A486" i="3"/>
  <c r="A487" i="3"/>
  <c r="A488" i="3"/>
  <c r="A489" i="3"/>
  <c r="A490" i="3"/>
  <c r="A491" i="3"/>
  <c r="A492" i="3"/>
  <c r="A493" i="3"/>
  <c r="A493" i="2"/>
  <c r="A487" i="2"/>
  <c r="A492" i="2"/>
  <c r="A486" i="2"/>
  <c r="A491" i="2"/>
  <c r="A485" i="2"/>
  <c r="A490" i="2"/>
  <c r="A484" i="2"/>
  <c r="A489" i="2"/>
  <c r="A483" i="2"/>
  <c r="A488" i="2"/>
  <c r="A482" i="2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75" i="2"/>
  <c r="A481" i="2"/>
  <c r="A474" i="2"/>
  <c r="A480" i="2"/>
  <c r="A473" i="2"/>
  <c r="A479" i="2"/>
  <c r="A469" i="2"/>
  <c r="A468" i="2"/>
  <c r="A467" i="2"/>
  <c r="A466" i="2"/>
  <c r="A472" i="2"/>
  <c r="A478" i="2"/>
  <c r="A465" i="2"/>
  <c r="A471" i="2"/>
  <c r="A477" i="2"/>
  <c r="A460" i="2"/>
  <c r="A459" i="2"/>
  <c r="A470" i="2"/>
  <c r="A476" i="2"/>
  <c r="A464" i="2"/>
  <c r="K3" i="2" l="1"/>
  <c r="K4" i="2"/>
  <c r="K5" i="2"/>
  <c r="K6" i="2"/>
  <c r="K7" i="2"/>
  <c r="B43" i="2" s="1"/>
  <c r="K8" i="2"/>
  <c r="B49" i="2" s="1"/>
  <c r="K9" i="2"/>
  <c r="B55" i="2" s="1"/>
  <c r="K10" i="2"/>
  <c r="B61" i="2" s="1"/>
  <c r="K11" i="2"/>
  <c r="K12" i="2"/>
  <c r="K13" i="2"/>
  <c r="K14" i="2"/>
  <c r="K15" i="2"/>
  <c r="B91" i="2" s="1"/>
  <c r="K16" i="2"/>
  <c r="B97" i="2" s="1"/>
  <c r="K17" i="2"/>
  <c r="B103" i="2" s="1"/>
  <c r="K18" i="2"/>
  <c r="B109" i="2" s="1"/>
  <c r="K19" i="2"/>
  <c r="K20" i="2"/>
  <c r="K21" i="2"/>
  <c r="K22" i="2"/>
  <c r="K23" i="2"/>
  <c r="K24" i="2"/>
  <c r="B145" i="2" s="1"/>
  <c r="K25" i="2"/>
  <c r="B151" i="2" s="1"/>
  <c r="K26" i="2"/>
  <c r="B157" i="2" s="1"/>
  <c r="K27" i="2"/>
  <c r="K28" i="2"/>
  <c r="K29" i="2"/>
  <c r="K30" i="2"/>
  <c r="K31" i="2"/>
  <c r="K32" i="2"/>
  <c r="B193" i="2" s="1"/>
  <c r="K33" i="2"/>
  <c r="B199" i="2" s="1"/>
  <c r="K34" i="2"/>
  <c r="B205" i="2" s="1"/>
  <c r="K35" i="2"/>
  <c r="K36" i="2"/>
  <c r="K37" i="2"/>
  <c r="K38" i="2"/>
  <c r="K39" i="2"/>
  <c r="B235" i="2" s="1"/>
  <c r="K40" i="2"/>
  <c r="B241" i="2" s="1"/>
  <c r="K41" i="2"/>
  <c r="B247" i="2" s="1"/>
  <c r="K42" i="2"/>
  <c r="B253" i="2" s="1"/>
  <c r="K43" i="2"/>
  <c r="K44" i="2"/>
  <c r="K45" i="2"/>
  <c r="K46" i="2"/>
  <c r="K47" i="2"/>
  <c r="B283" i="2" s="1"/>
  <c r="K48" i="2"/>
  <c r="B289" i="2" s="1"/>
  <c r="K49" i="2"/>
  <c r="B295" i="2" s="1"/>
  <c r="K50" i="2"/>
  <c r="B301" i="2" s="1"/>
  <c r="K51" i="2"/>
  <c r="K52" i="2"/>
  <c r="K53" i="2"/>
  <c r="K54" i="2"/>
  <c r="K55" i="2"/>
  <c r="B331" i="2" s="1"/>
  <c r="K56" i="2"/>
  <c r="B337" i="2" s="1"/>
  <c r="K57" i="2"/>
  <c r="B343" i="2" s="1"/>
  <c r="K58" i="2"/>
  <c r="B349" i="2" s="1"/>
  <c r="K59" i="2"/>
  <c r="K60" i="2"/>
  <c r="K61" i="2"/>
  <c r="K62" i="2"/>
  <c r="K63" i="2"/>
  <c r="B379" i="2" s="1"/>
  <c r="K64" i="2"/>
  <c r="B385" i="2" s="1"/>
  <c r="K65" i="2"/>
  <c r="B391" i="2" s="1"/>
  <c r="K66" i="2"/>
  <c r="B397" i="2" s="1"/>
  <c r="K67" i="2"/>
  <c r="K68" i="2"/>
  <c r="K69" i="2"/>
  <c r="K70" i="2"/>
  <c r="K71" i="2"/>
  <c r="K72" i="2"/>
  <c r="B433" i="2" s="1"/>
  <c r="K73" i="2"/>
  <c r="B439" i="2" s="1"/>
  <c r="K74" i="2"/>
  <c r="B445" i="2" s="1"/>
  <c r="K75" i="2"/>
  <c r="B451" i="2" s="1"/>
  <c r="K76" i="2"/>
  <c r="K77" i="2"/>
  <c r="B463" i="2" s="1"/>
  <c r="K78" i="2"/>
  <c r="B469" i="2" s="1"/>
  <c r="K79" i="2"/>
  <c r="B475" i="2" s="1"/>
  <c r="K80" i="2"/>
  <c r="B481" i="2" s="1"/>
  <c r="K81" i="2"/>
  <c r="B487" i="2" s="1"/>
  <c r="K82" i="2"/>
  <c r="B493" i="2" s="1"/>
  <c r="K83" i="2"/>
  <c r="E501" i="2" s="1"/>
  <c r="K84" i="2"/>
  <c r="E507" i="2" s="1"/>
  <c r="K85" i="2"/>
  <c r="K86" i="2"/>
  <c r="E519" i="2" s="1"/>
  <c r="K87" i="2"/>
  <c r="E525" i="2" s="1"/>
  <c r="K88" i="2"/>
  <c r="E531" i="2" s="1"/>
  <c r="K89" i="2"/>
  <c r="E537" i="2" s="1"/>
  <c r="K90" i="2"/>
  <c r="E543" i="2" s="1"/>
  <c r="K91" i="2"/>
  <c r="E549" i="2" s="1"/>
  <c r="K92" i="2"/>
  <c r="K93" i="2"/>
  <c r="K94" i="2"/>
  <c r="K95" i="2"/>
  <c r="E573" i="2" s="1"/>
  <c r="K96" i="2"/>
  <c r="E579" i="2" s="1"/>
  <c r="K97" i="2"/>
  <c r="E585" i="2" s="1"/>
  <c r="K98" i="2"/>
  <c r="E591" i="2" s="1"/>
  <c r="K99" i="2"/>
  <c r="K100" i="2"/>
  <c r="K101" i="2"/>
  <c r="K102" i="2"/>
  <c r="K103" i="2"/>
  <c r="E601" i="2" s="1"/>
  <c r="K104" i="2"/>
  <c r="E607" i="2" s="1"/>
  <c r="K105" i="2"/>
  <c r="E613" i="2" s="1"/>
  <c r="K106" i="2"/>
  <c r="E619" i="2" s="1"/>
  <c r="K107" i="2"/>
  <c r="E625" i="2" s="1"/>
  <c r="K108" i="2"/>
  <c r="K109" i="2"/>
  <c r="K110" i="2"/>
  <c r="E643" i="2" s="1"/>
  <c r="K111" i="2"/>
  <c r="E649" i="2" s="1"/>
  <c r="K112" i="2"/>
  <c r="E655" i="2" s="1"/>
  <c r="K113" i="2"/>
  <c r="E661" i="2" s="1"/>
  <c r="K114" i="2"/>
  <c r="E667" i="2" s="1"/>
  <c r="K115" i="2"/>
  <c r="E673" i="2" s="1"/>
  <c r="K116" i="2"/>
  <c r="K117" i="2"/>
  <c r="K118" i="2"/>
  <c r="E691" i="2" s="1"/>
  <c r="K119" i="2"/>
  <c r="E697" i="2" s="1"/>
  <c r="K120" i="2"/>
  <c r="E703" i="2" s="1"/>
  <c r="K121" i="2"/>
  <c r="E709" i="2" s="1"/>
  <c r="K122" i="2"/>
  <c r="E715" i="2" s="1"/>
  <c r="K123" i="2"/>
  <c r="E721" i="2" s="1"/>
  <c r="K124" i="2"/>
  <c r="E727" i="2" s="1"/>
  <c r="K125" i="2"/>
  <c r="K126" i="2"/>
  <c r="E739" i="2" s="1"/>
  <c r="K127" i="2"/>
  <c r="E745" i="2" s="1"/>
  <c r="K128" i="2"/>
  <c r="K129" i="2"/>
  <c r="K130" i="2"/>
  <c r="K131" i="2"/>
  <c r="K2" i="2"/>
  <c r="B25" i="2"/>
  <c r="B373" i="2"/>
  <c r="B427" i="2"/>
  <c r="A451" i="3"/>
  <c r="A450" i="3"/>
  <c r="A443" i="3"/>
  <c r="A442" i="3"/>
  <c r="A435" i="3"/>
  <c r="A434" i="3"/>
  <c r="A427" i="3"/>
  <c r="A426" i="3"/>
  <c r="A419" i="3"/>
  <c r="A418" i="3"/>
  <c r="A411" i="3"/>
  <c r="A410" i="3"/>
  <c r="A403" i="3"/>
  <c r="A402" i="3"/>
  <c r="A395" i="3"/>
  <c r="A394" i="3"/>
  <c r="A387" i="3"/>
  <c r="A386" i="3"/>
  <c r="A379" i="3"/>
  <c r="A378" i="3"/>
  <c r="A371" i="3"/>
  <c r="A370" i="3"/>
  <c r="A363" i="3"/>
  <c r="A362" i="3"/>
  <c r="A355" i="3"/>
  <c r="A354" i="3"/>
  <c r="A347" i="3"/>
  <c r="A346" i="3"/>
  <c r="A339" i="3"/>
  <c r="A338" i="3"/>
  <c r="A331" i="3"/>
  <c r="A330" i="3"/>
  <c r="A323" i="3"/>
  <c r="A322" i="3"/>
  <c r="A315" i="3"/>
  <c r="A314" i="3"/>
  <c r="A307" i="3"/>
  <c r="A306" i="3"/>
  <c r="A299" i="3"/>
  <c r="A298" i="3"/>
  <c r="A291" i="3"/>
  <c r="A290" i="3"/>
  <c r="A283" i="3"/>
  <c r="A282" i="3"/>
  <c r="A275" i="3"/>
  <c r="A274" i="3"/>
  <c r="A267" i="3"/>
  <c r="A266" i="3"/>
  <c r="A259" i="3"/>
  <c r="A258" i="3"/>
  <c r="A251" i="3"/>
  <c r="A250" i="3"/>
  <c r="A243" i="3"/>
  <c r="A242" i="3"/>
  <c r="A235" i="3"/>
  <c r="A234" i="3"/>
  <c r="A227" i="3"/>
  <c r="A226" i="3"/>
  <c r="A219" i="3"/>
  <c r="A218" i="3"/>
  <c r="A211" i="3"/>
  <c r="A210" i="3"/>
  <c r="A203" i="3"/>
  <c r="A202" i="3"/>
  <c r="A195" i="3"/>
  <c r="A194" i="3"/>
  <c r="A187" i="3"/>
  <c r="A186" i="3"/>
  <c r="A179" i="3"/>
  <c r="A178" i="3"/>
  <c r="A171" i="3"/>
  <c r="A170" i="3"/>
  <c r="A163" i="3"/>
  <c r="A162" i="3"/>
  <c r="A155" i="3"/>
  <c r="A154" i="3"/>
  <c r="A147" i="3"/>
  <c r="A146" i="3"/>
  <c r="A139" i="3"/>
  <c r="A138" i="3"/>
  <c r="A131" i="3"/>
  <c r="A130" i="3"/>
  <c r="A123" i="3"/>
  <c r="A122" i="3"/>
  <c r="A115" i="3"/>
  <c r="A114" i="3"/>
  <c r="A107" i="3"/>
  <c r="A106" i="3"/>
  <c r="A99" i="3"/>
  <c r="A98" i="3"/>
  <c r="A91" i="3"/>
  <c r="A90" i="3"/>
  <c r="A83" i="3"/>
  <c r="A82" i="3"/>
  <c r="A75" i="3"/>
  <c r="A74" i="3"/>
  <c r="A67" i="3"/>
  <c r="A66" i="3"/>
  <c r="A59" i="3"/>
  <c r="A58" i="3"/>
  <c r="A51" i="3"/>
  <c r="A50" i="3"/>
  <c r="A43" i="3"/>
  <c r="A42" i="3"/>
  <c r="A35" i="3"/>
  <c r="A34" i="3"/>
  <c r="A27" i="3"/>
  <c r="A26" i="3"/>
  <c r="A19" i="3"/>
  <c r="A18" i="3"/>
  <c r="A11" i="3"/>
  <c r="A10" i="3"/>
  <c r="A457" i="3"/>
  <c r="A456" i="3"/>
  <c r="A455" i="3"/>
  <c r="A454" i="3"/>
  <c r="A453" i="3"/>
  <c r="A452" i="3"/>
  <c r="A449" i="3"/>
  <c r="A448" i="3"/>
  <c r="A447" i="3"/>
  <c r="A446" i="3"/>
  <c r="A445" i="3"/>
  <c r="A444" i="3"/>
  <c r="A441" i="3"/>
  <c r="A440" i="3"/>
  <c r="A439" i="3"/>
  <c r="A438" i="3"/>
  <c r="A437" i="3"/>
  <c r="A436" i="3"/>
  <c r="A433" i="3"/>
  <c r="A432" i="3"/>
  <c r="A431" i="3"/>
  <c r="A430" i="3"/>
  <c r="A429" i="3"/>
  <c r="A428" i="3"/>
  <c r="A425" i="3"/>
  <c r="A424" i="3"/>
  <c r="A423" i="3"/>
  <c r="A422" i="3"/>
  <c r="A421" i="3"/>
  <c r="A420" i="3"/>
  <c r="A417" i="3"/>
  <c r="A416" i="3"/>
  <c r="A415" i="3"/>
  <c r="A414" i="3"/>
  <c r="A413" i="3"/>
  <c r="A412" i="3"/>
  <c r="A409" i="3"/>
  <c r="A408" i="3"/>
  <c r="A407" i="3"/>
  <c r="A406" i="3"/>
  <c r="A405" i="3"/>
  <c r="A404" i="3"/>
  <c r="A401" i="3"/>
  <c r="A400" i="3"/>
  <c r="A399" i="3"/>
  <c r="A398" i="3"/>
  <c r="A397" i="3"/>
  <c r="A396" i="3"/>
  <c r="A393" i="3"/>
  <c r="A392" i="3"/>
  <c r="A391" i="3"/>
  <c r="A390" i="3"/>
  <c r="A389" i="3"/>
  <c r="A388" i="3"/>
  <c r="A385" i="3"/>
  <c r="A384" i="3"/>
  <c r="A383" i="3"/>
  <c r="A382" i="3"/>
  <c r="A381" i="3"/>
  <c r="A380" i="3"/>
  <c r="A377" i="3"/>
  <c r="A376" i="3"/>
  <c r="A375" i="3"/>
  <c r="A374" i="3"/>
  <c r="A373" i="3"/>
  <c r="A372" i="3"/>
  <c r="A369" i="3"/>
  <c r="A368" i="3"/>
  <c r="A367" i="3"/>
  <c r="A366" i="3"/>
  <c r="A365" i="3"/>
  <c r="A364" i="3"/>
  <c r="A361" i="3"/>
  <c r="A360" i="3"/>
  <c r="A359" i="3"/>
  <c r="A358" i="3"/>
  <c r="A357" i="3"/>
  <c r="A356" i="3"/>
  <c r="A353" i="3"/>
  <c r="A352" i="3"/>
  <c r="A351" i="3"/>
  <c r="A350" i="3"/>
  <c r="A349" i="3"/>
  <c r="A348" i="3"/>
  <c r="A345" i="3"/>
  <c r="A344" i="3"/>
  <c r="A343" i="3"/>
  <c r="A342" i="3"/>
  <c r="A341" i="3"/>
  <c r="A340" i="3"/>
  <c r="A337" i="3"/>
  <c r="A336" i="3"/>
  <c r="A335" i="3"/>
  <c r="A334" i="3"/>
  <c r="A333" i="3"/>
  <c r="A332" i="3"/>
  <c r="A329" i="3"/>
  <c r="A328" i="3"/>
  <c r="A327" i="3"/>
  <c r="A326" i="3"/>
  <c r="A325" i="3"/>
  <c r="A324" i="3"/>
  <c r="A321" i="3"/>
  <c r="A320" i="3"/>
  <c r="A319" i="3"/>
  <c r="A318" i="3"/>
  <c r="A317" i="3"/>
  <c r="A316" i="3"/>
  <c r="A313" i="3"/>
  <c r="A312" i="3"/>
  <c r="A311" i="3"/>
  <c r="A310" i="3"/>
  <c r="A309" i="3"/>
  <c r="A308" i="3"/>
  <c r="A305" i="3"/>
  <c r="A304" i="3"/>
  <c r="A303" i="3"/>
  <c r="A302" i="3"/>
  <c r="A301" i="3"/>
  <c r="A300" i="3"/>
  <c r="A297" i="3"/>
  <c r="A296" i="3"/>
  <c r="A295" i="3"/>
  <c r="A294" i="3"/>
  <c r="A293" i="3"/>
  <c r="A292" i="3"/>
  <c r="A289" i="3"/>
  <c r="A288" i="3"/>
  <c r="A287" i="3"/>
  <c r="A286" i="3"/>
  <c r="A285" i="3"/>
  <c r="A284" i="3"/>
  <c r="A281" i="3"/>
  <c r="A280" i="3"/>
  <c r="A279" i="3"/>
  <c r="A278" i="3"/>
  <c r="A277" i="3"/>
  <c r="A276" i="3"/>
  <c r="A273" i="3"/>
  <c r="A272" i="3"/>
  <c r="A271" i="3"/>
  <c r="A270" i="3"/>
  <c r="A269" i="3"/>
  <c r="A268" i="3"/>
  <c r="A265" i="3"/>
  <c r="A264" i="3"/>
  <c r="A263" i="3"/>
  <c r="A262" i="3"/>
  <c r="A261" i="3"/>
  <c r="A260" i="3"/>
  <c r="A257" i="3"/>
  <c r="A256" i="3"/>
  <c r="A255" i="3"/>
  <c r="A254" i="3"/>
  <c r="A253" i="3"/>
  <c r="A252" i="3"/>
  <c r="A249" i="3"/>
  <c r="A248" i="3"/>
  <c r="A247" i="3"/>
  <c r="A246" i="3"/>
  <c r="A245" i="3"/>
  <c r="A244" i="3"/>
  <c r="A241" i="3"/>
  <c r="A240" i="3"/>
  <c r="A239" i="3"/>
  <c r="A238" i="3"/>
  <c r="A237" i="3"/>
  <c r="A236" i="3"/>
  <c r="A233" i="3"/>
  <c r="A232" i="3"/>
  <c r="A231" i="3"/>
  <c r="A230" i="3"/>
  <c r="A229" i="3"/>
  <c r="A228" i="3"/>
  <c r="A225" i="3"/>
  <c r="A224" i="3"/>
  <c r="A223" i="3"/>
  <c r="A222" i="3"/>
  <c r="A221" i="3"/>
  <c r="A220" i="3"/>
  <c r="A217" i="3"/>
  <c r="A216" i="3"/>
  <c r="A215" i="3"/>
  <c r="A214" i="3"/>
  <c r="A213" i="3"/>
  <c r="A212" i="3"/>
  <c r="A209" i="3"/>
  <c r="A208" i="3"/>
  <c r="A207" i="3"/>
  <c r="A206" i="3"/>
  <c r="A205" i="3"/>
  <c r="A204" i="3"/>
  <c r="A201" i="3"/>
  <c r="A200" i="3"/>
  <c r="A199" i="3"/>
  <c r="A198" i="3"/>
  <c r="A197" i="3"/>
  <c r="A196" i="3"/>
  <c r="A193" i="3"/>
  <c r="A192" i="3"/>
  <c r="A191" i="3"/>
  <c r="A190" i="3"/>
  <c r="A189" i="3"/>
  <c r="A188" i="3"/>
  <c r="A185" i="3"/>
  <c r="A184" i="3"/>
  <c r="A183" i="3"/>
  <c r="A182" i="3"/>
  <c r="A181" i="3"/>
  <c r="A180" i="3"/>
  <c r="A177" i="3"/>
  <c r="A176" i="3"/>
  <c r="A175" i="3"/>
  <c r="A174" i="3"/>
  <c r="A173" i="3"/>
  <c r="A172" i="3"/>
  <c r="A169" i="3"/>
  <c r="A168" i="3"/>
  <c r="A167" i="3"/>
  <c r="A166" i="3"/>
  <c r="A165" i="3"/>
  <c r="A164" i="3"/>
  <c r="A161" i="3"/>
  <c r="A160" i="3"/>
  <c r="A159" i="3"/>
  <c r="A158" i="3"/>
  <c r="A157" i="3"/>
  <c r="A156" i="3"/>
  <c r="A153" i="3"/>
  <c r="A152" i="3"/>
  <c r="A151" i="3"/>
  <c r="A150" i="3"/>
  <c r="A149" i="3"/>
  <c r="A148" i="3"/>
  <c r="A145" i="3"/>
  <c r="A144" i="3"/>
  <c r="A143" i="3"/>
  <c r="A142" i="3"/>
  <c r="A141" i="3"/>
  <c r="A140" i="3"/>
  <c r="A137" i="3"/>
  <c r="A136" i="3"/>
  <c r="A135" i="3"/>
  <c r="A134" i="3"/>
  <c r="A133" i="3"/>
  <c r="A132" i="3"/>
  <c r="A129" i="3"/>
  <c r="A128" i="3"/>
  <c r="A127" i="3"/>
  <c r="A126" i="3"/>
  <c r="A125" i="3"/>
  <c r="A124" i="3"/>
  <c r="A121" i="3"/>
  <c r="A120" i="3"/>
  <c r="A119" i="3"/>
  <c r="A118" i="3"/>
  <c r="A117" i="3"/>
  <c r="A116" i="3"/>
  <c r="A113" i="3"/>
  <c r="A112" i="3"/>
  <c r="A111" i="3"/>
  <c r="A110" i="3"/>
  <c r="A109" i="3"/>
  <c r="A108" i="3"/>
  <c r="A105" i="3"/>
  <c r="A104" i="3"/>
  <c r="A103" i="3"/>
  <c r="A102" i="3"/>
  <c r="A101" i="3"/>
  <c r="A100" i="3"/>
  <c r="A97" i="3"/>
  <c r="A96" i="3"/>
  <c r="A95" i="3"/>
  <c r="A94" i="3"/>
  <c r="A93" i="3"/>
  <c r="A92" i="3"/>
  <c r="A89" i="3"/>
  <c r="A88" i="3"/>
  <c r="A87" i="3"/>
  <c r="A86" i="3"/>
  <c r="A85" i="3"/>
  <c r="A84" i="3"/>
  <c r="A81" i="3"/>
  <c r="A80" i="3"/>
  <c r="A79" i="3"/>
  <c r="A78" i="3"/>
  <c r="A77" i="3"/>
  <c r="A76" i="3"/>
  <c r="A73" i="3"/>
  <c r="A72" i="3"/>
  <c r="A71" i="3"/>
  <c r="A70" i="3"/>
  <c r="A69" i="3"/>
  <c r="A68" i="3"/>
  <c r="A65" i="3"/>
  <c r="A64" i="3"/>
  <c r="A63" i="3"/>
  <c r="A62" i="3"/>
  <c r="A61" i="3"/>
  <c r="A60" i="3"/>
  <c r="A57" i="3"/>
  <c r="A56" i="3"/>
  <c r="A55" i="3"/>
  <c r="A54" i="3"/>
  <c r="A53" i="3"/>
  <c r="A52" i="3"/>
  <c r="A49" i="3"/>
  <c r="A48" i="3"/>
  <c r="A47" i="3"/>
  <c r="A46" i="3"/>
  <c r="A45" i="3"/>
  <c r="A44" i="3"/>
  <c r="A41" i="3"/>
  <c r="A40" i="3"/>
  <c r="A39" i="3"/>
  <c r="A38" i="3"/>
  <c r="A37" i="3"/>
  <c r="A36" i="3"/>
  <c r="A33" i="3"/>
  <c r="A32" i="3"/>
  <c r="A31" i="3"/>
  <c r="A30" i="3"/>
  <c r="A29" i="3"/>
  <c r="A28" i="3"/>
  <c r="A25" i="3"/>
  <c r="A24" i="3"/>
  <c r="A23" i="3"/>
  <c r="A22" i="3"/>
  <c r="A21" i="3"/>
  <c r="A20" i="3"/>
  <c r="A17" i="3"/>
  <c r="A16" i="3"/>
  <c r="A15" i="3"/>
  <c r="A14" i="3"/>
  <c r="A13" i="3"/>
  <c r="A12" i="3"/>
  <c r="A9" i="3"/>
  <c r="A8" i="3"/>
  <c r="A7" i="3"/>
  <c r="A6" i="3"/>
  <c r="A5" i="3"/>
  <c r="A4" i="3"/>
  <c r="A3" i="3"/>
  <c r="A2" i="3"/>
  <c r="F3" i="2"/>
  <c r="B14" i="2" s="1"/>
  <c r="G3" i="2"/>
  <c r="B15" i="2" s="1"/>
  <c r="H3" i="2"/>
  <c r="B16" i="2" s="1"/>
  <c r="I3" i="2"/>
  <c r="B17" i="2" s="1"/>
  <c r="J3" i="2"/>
  <c r="F4" i="2"/>
  <c r="B20" i="2" s="1"/>
  <c r="G4" i="2"/>
  <c r="B21" i="2" s="1"/>
  <c r="H4" i="2"/>
  <c r="B22" i="2" s="1"/>
  <c r="I4" i="2"/>
  <c r="B23" i="2" s="1"/>
  <c r="J4" i="2"/>
  <c r="B24" i="2" s="1"/>
  <c r="F5" i="2"/>
  <c r="B26" i="2" s="1"/>
  <c r="G5" i="2"/>
  <c r="B27" i="2" s="1"/>
  <c r="H5" i="2"/>
  <c r="I5" i="2"/>
  <c r="B29" i="2" s="1"/>
  <c r="J5" i="2"/>
  <c r="B30" i="2" s="1"/>
  <c r="F6" i="2"/>
  <c r="B32" i="2" s="1"/>
  <c r="G6" i="2"/>
  <c r="B33" i="2" s="1"/>
  <c r="H6" i="2"/>
  <c r="B34" i="2" s="1"/>
  <c r="I6" i="2"/>
  <c r="B35" i="2" s="1"/>
  <c r="J6" i="2"/>
  <c r="B36" i="2" s="1"/>
  <c r="B37" i="2"/>
  <c r="F7" i="2"/>
  <c r="B38" i="2" s="1"/>
  <c r="G7" i="2"/>
  <c r="B39" i="2" s="1"/>
  <c r="H7" i="2"/>
  <c r="I7" i="2"/>
  <c r="B41" i="2" s="1"/>
  <c r="J7" i="2"/>
  <c r="F8" i="2"/>
  <c r="B44" i="2" s="1"/>
  <c r="G8" i="2"/>
  <c r="B45" i="2" s="1"/>
  <c r="H8" i="2"/>
  <c r="I8" i="2"/>
  <c r="B47" i="2" s="1"/>
  <c r="J8" i="2"/>
  <c r="B48" i="2" s="1"/>
  <c r="F9" i="2"/>
  <c r="G9" i="2"/>
  <c r="B51" i="2" s="1"/>
  <c r="H9" i="2"/>
  <c r="B52" i="2" s="1"/>
  <c r="I9" i="2"/>
  <c r="B53" i="2" s="1"/>
  <c r="J9" i="2"/>
  <c r="B54" i="2" s="1"/>
  <c r="F10" i="2"/>
  <c r="G10" i="2"/>
  <c r="B57" i="2" s="1"/>
  <c r="H10" i="2"/>
  <c r="B58" i="2" s="1"/>
  <c r="I10" i="2"/>
  <c r="J10" i="2"/>
  <c r="B60" i="2" s="1"/>
  <c r="F11" i="2"/>
  <c r="B62" i="2" s="1"/>
  <c r="G11" i="2"/>
  <c r="B63" i="2" s="1"/>
  <c r="H11" i="2"/>
  <c r="B64" i="2" s="1"/>
  <c r="I11" i="2"/>
  <c r="J11" i="2"/>
  <c r="B66" i="2" s="1"/>
  <c r="F12" i="2"/>
  <c r="B68" i="2" s="1"/>
  <c r="G12" i="2"/>
  <c r="B69" i="2" s="1"/>
  <c r="H12" i="2"/>
  <c r="B70" i="2" s="1"/>
  <c r="I12" i="2"/>
  <c r="B71" i="2" s="1"/>
  <c r="J12" i="2"/>
  <c r="B72" i="2" s="1"/>
  <c r="F13" i="2"/>
  <c r="B74" i="2" s="1"/>
  <c r="G13" i="2"/>
  <c r="H13" i="2"/>
  <c r="B76" i="2" s="1"/>
  <c r="I13" i="2"/>
  <c r="B77" i="2" s="1"/>
  <c r="J13" i="2"/>
  <c r="B78" i="2" s="1"/>
  <c r="F14" i="2"/>
  <c r="B80" i="2" s="1"/>
  <c r="G14" i="2"/>
  <c r="B81" i="2" s="1"/>
  <c r="H14" i="2"/>
  <c r="B82" i="2" s="1"/>
  <c r="I14" i="2"/>
  <c r="B83" i="2" s="1"/>
  <c r="J14" i="2"/>
  <c r="F15" i="2"/>
  <c r="B86" i="2" s="1"/>
  <c r="G15" i="2"/>
  <c r="B87" i="2" s="1"/>
  <c r="H15" i="2"/>
  <c r="I15" i="2"/>
  <c r="B89" i="2" s="1"/>
  <c r="J15" i="2"/>
  <c r="B90" i="2" s="1"/>
  <c r="F16" i="2"/>
  <c r="B92" i="2" s="1"/>
  <c r="G16" i="2"/>
  <c r="B93" i="2" s="1"/>
  <c r="H16" i="2"/>
  <c r="I16" i="2"/>
  <c r="B95" i="2" s="1"/>
  <c r="J16" i="2"/>
  <c r="B96" i="2" s="1"/>
  <c r="F17" i="2"/>
  <c r="G17" i="2"/>
  <c r="B99" i="2" s="1"/>
  <c r="H17" i="2"/>
  <c r="B100" i="2" s="1"/>
  <c r="I17" i="2"/>
  <c r="B101" i="2" s="1"/>
  <c r="J17" i="2"/>
  <c r="B102" i="2" s="1"/>
  <c r="F18" i="2"/>
  <c r="G18" i="2"/>
  <c r="B105" i="2" s="1"/>
  <c r="H18" i="2"/>
  <c r="B106" i="2" s="1"/>
  <c r="I18" i="2"/>
  <c r="J18" i="2"/>
  <c r="B108" i="2" s="1"/>
  <c r="F19" i="2"/>
  <c r="G19" i="2"/>
  <c r="B111" i="2" s="1"/>
  <c r="H19" i="2"/>
  <c r="B112" i="2" s="1"/>
  <c r="I19" i="2"/>
  <c r="J19" i="2"/>
  <c r="B114" i="2" s="1"/>
  <c r="F20" i="2"/>
  <c r="B116" i="2" s="1"/>
  <c r="G20" i="2"/>
  <c r="B117" i="2" s="1"/>
  <c r="H20" i="2"/>
  <c r="B118" i="2" s="1"/>
  <c r="I20" i="2"/>
  <c r="B119" i="2" s="1"/>
  <c r="J20" i="2"/>
  <c r="B120" i="2" s="1"/>
  <c r="F21" i="2"/>
  <c r="B122" i="2" s="1"/>
  <c r="G21" i="2"/>
  <c r="H21" i="2"/>
  <c r="B124" i="2" s="1"/>
  <c r="I21" i="2"/>
  <c r="B125" i="2" s="1"/>
  <c r="J21" i="2"/>
  <c r="F22" i="2"/>
  <c r="B128" i="2" s="1"/>
  <c r="G22" i="2"/>
  <c r="B129" i="2" s="1"/>
  <c r="H22" i="2"/>
  <c r="B130" i="2" s="1"/>
  <c r="I22" i="2"/>
  <c r="B131" i="2" s="1"/>
  <c r="J22" i="2"/>
  <c r="F23" i="2"/>
  <c r="B134" i="2" s="1"/>
  <c r="G23" i="2"/>
  <c r="B135" i="2" s="1"/>
  <c r="H23" i="2"/>
  <c r="B136" i="2" s="1"/>
  <c r="I23" i="2"/>
  <c r="B137" i="2" s="1"/>
  <c r="J23" i="2"/>
  <c r="B138" i="2" s="1"/>
  <c r="F24" i="2"/>
  <c r="B140" i="2" s="1"/>
  <c r="G24" i="2"/>
  <c r="B141" i="2" s="1"/>
  <c r="H24" i="2"/>
  <c r="I24" i="2"/>
  <c r="B143" i="2" s="1"/>
  <c r="J24" i="2"/>
  <c r="B144" i="2" s="1"/>
  <c r="F25" i="2"/>
  <c r="G25" i="2"/>
  <c r="B147" i="2" s="1"/>
  <c r="H25" i="2"/>
  <c r="B148" i="2" s="1"/>
  <c r="I25" i="2"/>
  <c r="B149" i="2" s="1"/>
  <c r="J25" i="2"/>
  <c r="B150" i="2" s="1"/>
  <c r="F26" i="2"/>
  <c r="G26" i="2"/>
  <c r="B153" i="2" s="1"/>
  <c r="H26" i="2"/>
  <c r="B154" i="2" s="1"/>
  <c r="I26" i="2"/>
  <c r="B155" i="2" s="1"/>
  <c r="J26" i="2"/>
  <c r="B156" i="2" s="1"/>
  <c r="F27" i="2"/>
  <c r="B158" i="2" s="1"/>
  <c r="G27" i="2"/>
  <c r="B159" i="2" s="1"/>
  <c r="H27" i="2"/>
  <c r="B160" i="2" s="1"/>
  <c r="I27" i="2"/>
  <c r="J27" i="2"/>
  <c r="B162" i="2" s="1"/>
  <c r="F28" i="2"/>
  <c r="B164" i="2" s="1"/>
  <c r="G28" i="2"/>
  <c r="B165" i="2" s="1"/>
  <c r="H28" i="2"/>
  <c r="B166" i="2" s="1"/>
  <c r="I28" i="2"/>
  <c r="B167" i="2" s="1"/>
  <c r="J28" i="2"/>
  <c r="B168" i="2" s="1"/>
  <c r="F29" i="2"/>
  <c r="B170" i="2" s="1"/>
  <c r="G29" i="2"/>
  <c r="H29" i="2"/>
  <c r="B172" i="2" s="1"/>
  <c r="I29" i="2"/>
  <c r="B173" i="2" s="1"/>
  <c r="J29" i="2"/>
  <c r="F30" i="2"/>
  <c r="B176" i="2" s="1"/>
  <c r="G30" i="2"/>
  <c r="B177" i="2" s="1"/>
  <c r="H30" i="2"/>
  <c r="B178" i="2" s="1"/>
  <c r="I30" i="2"/>
  <c r="B179" i="2" s="1"/>
  <c r="J30" i="2"/>
  <c r="F31" i="2"/>
  <c r="B182" i="2" s="1"/>
  <c r="G31" i="2"/>
  <c r="B183" i="2" s="1"/>
  <c r="H31" i="2"/>
  <c r="I31" i="2"/>
  <c r="B185" i="2" s="1"/>
  <c r="J31" i="2"/>
  <c r="B186" i="2" s="1"/>
  <c r="F32" i="2"/>
  <c r="B188" i="2" s="1"/>
  <c r="G32" i="2"/>
  <c r="B189" i="2" s="1"/>
  <c r="H32" i="2"/>
  <c r="I32" i="2"/>
  <c r="B191" i="2" s="1"/>
  <c r="J32" i="2"/>
  <c r="B192" i="2" s="1"/>
  <c r="F33" i="2"/>
  <c r="B194" i="2" s="1"/>
  <c r="G33" i="2"/>
  <c r="B195" i="2" s="1"/>
  <c r="H33" i="2"/>
  <c r="B196" i="2" s="1"/>
  <c r="I33" i="2"/>
  <c r="B197" i="2" s="1"/>
  <c r="J33" i="2"/>
  <c r="B198" i="2" s="1"/>
  <c r="F34" i="2"/>
  <c r="G34" i="2"/>
  <c r="B201" i="2" s="1"/>
  <c r="H34" i="2"/>
  <c r="B202" i="2" s="1"/>
  <c r="I34" i="2"/>
  <c r="J34" i="2"/>
  <c r="B204" i="2" s="1"/>
  <c r="F35" i="2"/>
  <c r="B206" i="2" s="1"/>
  <c r="G35" i="2"/>
  <c r="B207" i="2" s="1"/>
  <c r="H35" i="2"/>
  <c r="B208" i="2" s="1"/>
  <c r="I35" i="2"/>
  <c r="J35" i="2"/>
  <c r="B210" i="2" s="1"/>
  <c r="F36" i="2"/>
  <c r="B212" i="2" s="1"/>
  <c r="G36" i="2"/>
  <c r="B213" i="2" s="1"/>
  <c r="H36" i="2"/>
  <c r="B214" i="2" s="1"/>
  <c r="I36" i="2"/>
  <c r="B215" i="2" s="1"/>
  <c r="J36" i="2"/>
  <c r="B216" i="2" s="1"/>
  <c r="F37" i="2"/>
  <c r="B218" i="2" s="1"/>
  <c r="G37" i="2"/>
  <c r="H37" i="2"/>
  <c r="I37" i="2"/>
  <c r="B221" i="2" s="1"/>
  <c r="J37" i="2"/>
  <c r="B222" i="2" s="1"/>
  <c r="F38" i="2"/>
  <c r="B224" i="2" s="1"/>
  <c r="G38" i="2"/>
  <c r="B225" i="2" s="1"/>
  <c r="H38" i="2"/>
  <c r="B226" i="2" s="1"/>
  <c r="I38" i="2"/>
  <c r="B227" i="2" s="1"/>
  <c r="J38" i="2"/>
  <c r="B229" i="2"/>
  <c r="F39" i="2"/>
  <c r="B230" i="2" s="1"/>
  <c r="G39" i="2"/>
  <c r="H39" i="2"/>
  <c r="B232" i="2" s="1"/>
  <c r="I39" i="2"/>
  <c r="B233" i="2" s="1"/>
  <c r="J39" i="2"/>
  <c r="B234" i="2" s="1"/>
  <c r="F40" i="2"/>
  <c r="B236" i="2" s="1"/>
  <c r="G40" i="2"/>
  <c r="H40" i="2"/>
  <c r="B238" i="2" s="1"/>
  <c r="I40" i="2"/>
  <c r="B239" i="2" s="1"/>
  <c r="J40" i="2"/>
  <c r="F41" i="2"/>
  <c r="B242" i="2" s="1"/>
  <c r="G41" i="2"/>
  <c r="B243" i="2" s="1"/>
  <c r="H41" i="2"/>
  <c r="B244" i="2" s="1"/>
  <c r="I41" i="2"/>
  <c r="B245" i="2" s="1"/>
  <c r="J41" i="2"/>
  <c r="F42" i="2"/>
  <c r="B248" i="2" s="1"/>
  <c r="G42" i="2"/>
  <c r="B249" i="2" s="1"/>
  <c r="H42" i="2"/>
  <c r="I42" i="2"/>
  <c r="B251" i="2" s="1"/>
  <c r="J42" i="2"/>
  <c r="B252" i="2" s="1"/>
  <c r="F43" i="2"/>
  <c r="B254" i="2" s="1"/>
  <c r="G43" i="2"/>
  <c r="B255" i="2" s="1"/>
  <c r="H43" i="2"/>
  <c r="I43" i="2"/>
  <c r="B257" i="2" s="1"/>
  <c r="J43" i="2"/>
  <c r="B258" i="2" s="1"/>
  <c r="F44" i="2"/>
  <c r="B260" i="2" s="1"/>
  <c r="G44" i="2"/>
  <c r="B261" i="2" s="1"/>
  <c r="H44" i="2"/>
  <c r="B262" i="2" s="1"/>
  <c r="I44" i="2"/>
  <c r="B263" i="2" s="1"/>
  <c r="J44" i="2"/>
  <c r="B264" i="2" s="1"/>
  <c r="F45" i="2"/>
  <c r="G45" i="2"/>
  <c r="B267" i="2" s="1"/>
  <c r="H45" i="2"/>
  <c r="B268" i="2" s="1"/>
  <c r="I45" i="2"/>
  <c r="B269" i="2" s="1"/>
  <c r="J45" i="2"/>
  <c r="B270" i="2" s="1"/>
  <c r="F46" i="2"/>
  <c r="B272" i="2" s="1"/>
  <c r="G46" i="2"/>
  <c r="B273" i="2" s="1"/>
  <c r="H46" i="2"/>
  <c r="B274" i="2" s="1"/>
  <c r="I46" i="2"/>
  <c r="J46" i="2"/>
  <c r="B276" i="2" s="1"/>
  <c r="B277" i="2"/>
  <c r="F47" i="2"/>
  <c r="G47" i="2"/>
  <c r="B279" i="2" s="1"/>
  <c r="H47" i="2"/>
  <c r="B280" i="2" s="1"/>
  <c r="I47" i="2"/>
  <c r="B281" i="2" s="1"/>
  <c r="J47" i="2"/>
  <c r="B282" i="2" s="1"/>
  <c r="F48" i="2"/>
  <c r="B284" i="2" s="1"/>
  <c r="G48" i="2"/>
  <c r="B285" i="2" s="1"/>
  <c r="H48" i="2"/>
  <c r="B286" i="2" s="1"/>
  <c r="I48" i="2"/>
  <c r="B287" i="2" s="1"/>
  <c r="J48" i="2"/>
  <c r="B288" i="2" s="1"/>
  <c r="F49" i="2"/>
  <c r="B290" i="2" s="1"/>
  <c r="G49" i="2"/>
  <c r="B291" i="2" s="1"/>
  <c r="H49" i="2"/>
  <c r="B292" i="2" s="1"/>
  <c r="I49" i="2"/>
  <c r="B293" i="2" s="1"/>
  <c r="J49" i="2"/>
  <c r="B294" i="2" s="1"/>
  <c r="F50" i="2"/>
  <c r="B296" i="2" s="1"/>
  <c r="G50" i="2"/>
  <c r="B297" i="2" s="1"/>
  <c r="H50" i="2"/>
  <c r="B298" i="2" s="1"/>
  <c r="I50" i="2"/>
  <c r="B299" i="2" s="1"/>
  <c r="J50" i="2"/>
  <c r="B300" i="2" s="1"/>
  <c r="F51" i="2"/>
  <c r="B302" i="2" s="1"/>
  <c r="G51" i="2"/>
  <c r="H51" i="2"/>
  <c r="B304" i="2" s="1"/>
  <c r="I51" i="2"/>
  <c r="B305" i="2" s="1"/>
  <c r="J51" i="2"/>
  <c r="F52" i="2"/>
  <c r="B308" i="2" s="1"/>
  <c r="G52" i="2"/>
  <c r="B309" i="2" s="1"/>
  <c r="H52" i="2"/>
  <c r="B310" i="2" s="1"/>
  <c r="I52" i="2"/>
  <c r="B311" i="2" s="1"/>
  <c r="J52" i="2"/>
  <c r="F53" i="2"/>
  <c r="B314" i="2" s="1"/>
  <c r="G53" i="2"/>
  <c r="B315" i="2" s="1"/>
  <c r="H53" i="2"/>
  <c r="B316" i="2" s="1"/>
  <c r="I53" i="2"/>
  <c r="B317" i="2" s="1"/>
  <c r="J53" i="2"/>
  <c r="B318" i="2" s="1"/>
  <c r="F54" i="2"/>
  <c r="B320" i="2" s="1"/>
  <c r="G54" i="2"/>
  <c r="B321" i="2" s="1"/>
  <c r="H54" i="2"/>
  <c r="I54" i="2"/>
  <c r="B323" i="2" s="1"/>
  <c r="J54" i="2"/>
  <c r="B324" i="2" s="1"/>
  <c r="F55" i="2"/>
  <c r="B326" i="2" s="1"/>
  <c r="G55" i="2"/>
  <c r="B327" i="2" s="1"/>
  <c r="H55" i="2"/>
  <c r="B328" i="2" s="1"/>
  <c r="I55" i="2"/>
  <c r="B329" i="2" s="1"/>
  <c r="J55" i="2"/>
  <c r="B330" i="2" s="1"/>
  <c r="F56" i="2"/>
  <c r="G56" i="2"/>
  <c r="B333" i="2" s="1"/>
  <c r="H56" i="2"/>
  <c r="B334" i="2" s="1"/>
  <c r="I56" i="2"/>
  <c r="B335" i="2" s="1"/>
  <c r="J56" i="2"/>
  <c r="B336" i="2" s="1"/>
  <c r="F57" i="2"/>
  <c r="B338" i="2" s="1"/>
  <c r="G57" i="2"/>
  <c r="B339" i="2" s="1"/>
  <c r="H57" i="2"/>
  <c r="B340" i="2" s="1"/>
  <c r="I57" i="2"/>
  <c r="B341" i="2" s="1"/>
  <c r="J57" i="2"/>
  <c r="B342" i="2" s="1"/>
  <c r="F58" i="2"/>
  <c r="B344" i="2" s="1"/>
  <c r="G58" i="2"/>
  <c r="B345" i="2" s="1"/>
  <c r="H58" i="2"/>
  <c r="B346" i="2" s="1"/>
  <c r="I58" i="2"/>
  <c r="B347" i="2" s="1"/>
  <c r="J58" i="2"/>
  <c r="B348" i="2" s="1"/>
  <c r="F59" i="2"/>
  <c r="B350" i="2" s="1"/>
  <c r="G59" i="2"/>
  <c r="H59" i="2"/>
  <c r="B352" i="2" s="1"/>
  <c r="I59" i="2"/>
  <c r="B353" i="2" s="1"/>
  <c r="J59" i="2"/>
  <c r="B354" i="2" s="1"/>
  <c r="F60" i="2"/>
  <c r="B356" i="2" s="1"/>
  <c r="G60" i="2"/>
  <c r="B357" i="2" s="1"/>
  <c r="H60" i="2"/>
  <c r="B358" i="2" s="1"/>
  <c r="I60" i="2"/>
  <c r="B359" i="2" s="1"/>
  <c r="J60" i="2"/>
  <c r="B360" i="2" s="1"/>
  <c r="F61" i="2"/>
  <c r="B362" i="2" s="1"/>
  <c r="G61" i="2"/>
  <c r="B363" i="2" s="1"/>
  <c r="H61" i="2"/>
  <c r="B364" i="2" s="1"/>
  <c r="I61" i="2"/>
  <c r="B365" i="2" s="1"/>
  <c r="J61" i="2"/>
  <c r="B366" i="2" s="1"/>
  <c r="B367" i="2"/>
  <c r="F62" i="2"/>
  <c r="B368" i="2" s="1"/>
  <c r="G62" i="2"/>
  <c r="B369" i="2" s="1"/>
  <c r="H62" i="2"/>
  <c r="B370" i="2" s="1"/>
  <c r="I62" i="2"/>
  <c r="B371" i="2" s="1"/>
  <c r="J62" i="2"/>
  <c r="B372" i="2" s="1"/>
  <c r="F63" i="2"/>
  <c r="B374" i="2" s="1"/>
  <c r="G63" i="2"/>
  <c r="B375" i="2" s="1"/>
  <c r="H63" i="2"/>
  <c r="B376" i="2" s="1"/>
  <c r="I63" i="2"/>
  <c r="B377" i="2" s="1"/>
  <c r="J63" i="2"/>
  <c r="B378" i="2" s="1"/>
  <c r="F64" i="2"/>
  <c r="B380" i="2" s="1"/>
  <c r="G64" i="2"/>
  <c r="B381" i="2" s="1"/>
  <c r="H64" i="2"/>
  <c r="B382" i="2" s="1"/>
  <c r="I64" i="2"/>
  <c r="B383" i="2" s="1"/>
  <c r="J64" i="2"/>
  <c r="B384" i="2" s="1"/>
  <c r="F65" i="2"/>
  <c r="B386" i="2" s="1"/>
  <c r="G65" i="2"/>
  <c r="B387" i="2" s="1"/>
  <c r="H65" i="2"/>
  <c r="B388" i="2" s="1"/>
  <c r="I65" i="2"/>
  <c r="B389" i="2" s="1"/>
  <c r="J65" i="2"/>
  <c r="B390" i="2" s="1"/>
  <c r="F66" i="2"/>
  <c r="B392" i="2" s="1"/>
  <c r="G66" i="2"/>
  <c r="B393" i="2" s="1"/>
  <c r="H66" i="2"/>
  <c r="B394" i="2" s="1"/>
  <c r="I66" i="2"/>
  <c r="B395" i="2" s="1"/>
  <c r="J66" i="2"/>
  <c r="B396" i="2" s="1"/>
  <c r="F67" i="2"/>
  <c r="B398" i="2" s="1"/>
  <c r="G67" i="2"/>
  <c r="B399" i="2" s="1"/>
  <c r="H67" i="2"/>
  <c r="B400" i="2" s="1"/>
  <c r="I67" i="2"/>
  <c r="B401" i="2" s="1"/>
  <c r="J67" i="2"/>
  <c r="B402" i="2" s="1"/>
  <c r="F68" i="2"/>
  <c r="B404" i="2" s="1"/>
  <c r="G68" i="2"/>
  <c r="B405" i="2" s="1"/>
  <c r="H68" i="2"/>
  <c r="B406" i="2" s="1"/>
  <c r="I68" i="2"/>
  <c r="B407" i="2" s="1"/>
  <c r="J68" i="2"/>
  <c r="B408" i="2" s="1"/>
  <c r="F69" i="2"/>
  <c r="B410" i="2" s="1"/>
  <c r="G69" i="2"/>
  <c r="B411" i="2" s="1"/>
  <c r="H69" i="2"/>
  <c r="B412" i="2" s="1"/>
  <c r="I69" i="2"/>
  <c r="B413" i="2" s="1"/>
  <c r="J69" i="2"/>
  <c r="B414" i="2" s="1"/>
  <c r="F70" i="2"/>
  <c r="B416" i="2" s="1"/>
  <c r="G70" i="2"/>
  <c r="B417" i="2" s="1"/>
  <c r="H70" i="2"/>
  <c r="B418" i="2" s="1"/>
  <c r="I70" i="2"/>
  <c r="B419" i="2" s="1"/>
  <c r="J70" i="2"/>
  <c r="B420" i="2" s="1"/>
  <c r="B421" i="2"/>
  <c r="F71" i="2"/>
  <c r="B422" i="2" s="1"/>
  <c r="G71" i="2"/>
  <c r="B423" i="2" s="1"/>
  <c r="H71" i="2"/>
  <c r="B424" i="2" s="1"/>
  <c r="I71" i="2"/>
  <c r="B425" i="2" s="1"/>
  <c r="J71" i="2"/>
  <c r="B426" i="2" s="1"/>
  <c r="F72" i="2"/>
  <c r="B428" i="2" s="1"/>
  <c r="G72" i="2"/>
  <c r="B429" i="2" s="1"/>
  <c r="H72" i="2"/>
  <c r="B430" i="2" s="1"/>
  <c r="I72" i="2"/>
  <c r="B431" i="2" s="1"/>
  <c r="J72" i="2"/>
  <c r="B432" i="2" s="1"/>
  <c r="F73" i="2"/>
  <c r="B434" i="2" s="1"/>
  <c r="G73" i="2"/>
  <c r="B435" i="2" s="1"/>
  <c r="H73" i="2"/>
  <c r="B436" i="2" s="1"/>
  <c r="I73" i="2"/>
  <c r="B437" i="2" s="1"/>
  <c r="J73" i="2"/>
  <c r="B438" i="2" s="1"/>
  <c r="F74" i="2"/>
  <c r="B440" i="2" s="1"/>
  <c r="G74" i="2"/>
  <c r="B441" i="2" s="1"/>
  <c r="H74" i="2"/>
  <c r="B442" i="2" s="1"/>
  <c r="I74" i="2"/>
  <c r="B443" i="2" s="1"/>
  <c r="J74" i="2"/>
  <c r="F75" i="2"/>
  <c r="B446" i="2" s="1"/>
  <c r="G75" i="2"/>
  <c r="B447" i="2" s="1"/>
  <c r="H75" i="2"/>
  <c r="B448" i="2" s="1"/>
  <c r="I75" i="2"/>
  <c r="B449" i="2" s="1"/>
  <c r="J75" i="2"/>
  <c r="B450" i="2" s="1"/>
  <c r="F76" i="2"/>
  <c r="G76" i="2"/>
  <c r="B453" i="2" s="1"/>
  <c r="H76" i="2"/>
  <c r="I76" i="2"/>
  <c r="B455" i="2" s="1"/>
  <c r="J76" i="2"/>
  <c r="F77" i="2"/>
  <c r="G77" i="2"/>
  <c r="B459" i="2" s="1"/>
  <c r="H77" i="2"/>
  <c r="B460" i="2" s="1"/>
  <c r="I77" i="2"/>
  <c r="B461" i="2" s="1"/>
  <c r="J77" i="2"/>
  <c r="B462" i="2" s="1"/>
  <c r="F78" i="2"/>
  <c r="G78" i="2"/>
  <c r="B465" i="2" s="1"/>
  <c r="H78" i="2"/>
  <c r="I78" i="2"/>
  <c r="B467" i="2" s="1"/>
  <c r="J78" i="2"/>
  <c r="F79" i="2"/>
  <c r="G79" i="2"/>
  <c r="B471" i="2" s="1"/>
  <c r="H79" i="2"/>
  <c r="B472" i="2" s="1"/>
  <c r="I79" i="2"/>
  <c r="B473" i="2" s="1"/>
  <c r="J79" i="2"/>
  <c r="F80" i="2"/>
  <c r="G80" i="2"/>
  <c r="B477" i="2" s="1"/>
  <c r="H80" i="2"/>
  <c r="I80" i="2"/>
  <c r="B479" i="2" s="1"/>
  <c r="J80" i="2"/>
  <c r="F81" i="2"/>
  <c r="B482" i="2" s="1"/>
  <c r="G81" i="2"/>
  <c r="B483" i="2" s="1"/>
  <c r="H81" i="2"/>
  <c r="I81" i="2"/>
  <c r="B485" i="2" s="1"/>
  <c r="J81" i="2"/>
  <c r="F82" i="2"/>
  <c r="B488" i="2" s="1"/>
  <c r="G82" i="2"/>
  <c r="B489" i="2" s="1"/>
  <c r="H82" i="2"/>
  <c r="B490" i="2" s="1"/>
  <c r="I82" i="2"/>
  <c r="B491" i="2" s="1"/>
  <c r="J82" i="2"/>
  <c r="B492" i="2" s="1"/>
  <c r="F83" i="2"/>
  <c r="G83" i="2"/>
  <c r="E497" i="2" s="1"/>
  <c r="H83" i="2"/>
  <c r="E498" i="2" s="1"/>
  <c r="I83" i="2"/>
  <c r="E499" i="2" s="1"/>
  <c r="J83" i="2"/>
  <c r="F84" i="2"/>
  <c r="G84" i="2"/>
  <c r="E503" i="2" s="1"/>
  <c r="H84" i="2"/>
  <c r="E504" i="2" s="1"/>
  <c r="I84" i="2"/>
  <c r="E505" i="2" s="1"/>
  <c r="J84" i="2"/>
  <c r="E506" i="2" s="1"/>
  <c r="F85" i="2"/>
  <c r="G85" i="2"/>
  <c r="E509" i="2" s="1"/>
  <c r="H85" i="2"/>
  <c r="I85" i="2"/>
  <c r="E511" i="2" s="1"/>
  <c r="J85" i="2"/>
  <c r="F86" i="2"/>
  <c r="G86" i="2"/>
  <c r="E515" i="2" s="1"/>
  <c r="H86" i="2"/>
  <c r="E516" i="2" s="1"/>
  <c r="I86" i="2"/>
  <c r="E517" i="2" s="1"/>
  <c r="J86" i="2"/>
  <c r="F87" i="2"/>
  <c r="G87" i="2"/>
  <c r="E521" i="2" s="1"/>
  <c r="H87" i="2"/>
  <c r="E522" i="2" s="1"/>
  <c r="I87" i="2"/>
  <c r="E523" i="2" s="1"/>
  <c r="J87" i="2"/>
  <c r="F88" i="2"/>
  <c r="G88" i="2"/>
  <c r="E527" i="2" s="1"/>
  <c r="H88" i="2"/>
  <c r="I88" i="2"/>
  <c r="E529" i="2" s="1"/>
  <c r="J88" i="2"/>
  <c r="F89" i="2"/>
  <c r="E532" i="2" s="1"/>
  <c r="G89" i="2"/>
  <c r="E533" i="2" s="1"/>
  <c r="H89" i="2"/>
  <c r="I89" i="2"/>
  <c r="E535" i="2" s="1"/>
  <c r="J89" i="2"/>
  <c r="F90" i="2"/>
  <c r="E538" i="2" s="1"/>
  <c r="G90" i="2"/>
  <c r="E539" i="2" s="1"/>
  <c r="H90" i="2"/>
  <c r="E540" i="2" s="1"/>
  <c r="I90" i="2"/>
  <c r="E541" i="2" s="1"/>
  <c r="J90" i="2"/>
  <c r="E542" i="2" s="1"/>
  <c r="F91" i="2"/>
  <c r="G91" i="2"/>
  <c r="E545" i="2" s="1"/>
  <c r="H91" i="2"/>
  <c r="E546" i="2" s="1"/>
  <c r="I91" i="2"/>
  <c r="E547" i="2" s="1"/>
  <c r="J91" i="2"/>
  <c r="E548" i="2" s="1"/>
  <c r="F92" i="2"/>
  <c r="E550" i="2" s="1"/>
  <c r="G92" i="2"/>
  <c r="E551" i="2" s="1"/>
  <c r="H92" i="2"/>
  <c r="I92" i="2"/>
  <c r="E553" i="2" s="1"/>
  <c r="J92" i="2"/>
  <c r="F93" i="2"/>
  <c r="G93" i="2"/>
  <c r="E557" i="2" s="1"/>
  <c r="H93" i="2"/>
  <c r="I93" i="2"/>
  <c r="E559" i="2" s="1"/>
  <c r="J93" i="2"/>
  <c r="E561" i="2"/>
  <c r="F94" i="2"/>
  <c r="E562" i="2" s="1"/>
  <c r="G94" i="2"/>
  <c r="E563" i="2" s="1"/>
  <c r="H94" i="2"/>
  <c r="E564" i="2" s="1"/>
  <c r="I94" i="2"/>
  <c r="E565" i="2" s="1"/>
  <c r="J94" i="2"/>
  <c r="E566" i="2" s="1"/>
  <c r="E567" i="2"/>
  <c r="F95" i="2"/>
  <c r="G95" i="2"/>
  <c r="E569" i="2" s="1"/>
  <c r="H95" i="2"/>
  <c r="I95" i="2"/>
  <c r="E571" i="2" s="1"/>
  <c r="J95" i="2"/>
  <c r="F96" i="2"/>
  <c r="G96" i="2"/>
  <c r="E575" i="2" s="1"/>
  <c r="H96" i="2"/>
  <c r="E576" i="2" s="1"/>
  <c r="I96" i="2"/>
  <c r="E577" i="2" s="1"/>
  <c r="J96" i="2"/>
  <c r="F97" i="2"/>
  <c r="E580" i="2" s="1"/>
  <c r="G97" i="2"/>
  <c r="E581" i="2" s="1"/>
  <c r="H97" i="2"/>
  <c r="E582" i="2" s="1"/>
  <c r="I97" i="2"/>
  <c r="E583" i="2" s="1"/>
  <c r="J97" i="2"/>
  <c r="E584" i="2" s="1"/>
  <c r="F98" i="2"/>
  <c r="E586" i="2" s="1"/>
  <c r="G98" i="2"/>
  <c r="E587" i="2" s="1"/>
  <c r="H98" i="2"/>
  <c r="E588" i="2" s="1"/>
  <c r="I98" i="2"/>
  <c r="E589" i="2" s="1"/>
  <c r="J98" i="2"/>
  <c r="E590" i="2" s="1"/>
  <c r="F99" i="2"/>
  <c r="G99" i="2"/>
  <c r="H99" i="2"/>
  <c r="I99" i="2"/>
  <c r="J99" i="2"/>
  <c r="F100" i="2"/>
  <c r="G100" i="2"/>
  <c r="H100" i="2"/>
  <c r="I100" i="2"/>
  <c r="J100" i="2"/>
  <c r="F101" i="2"/>
  <c r="G101" i="2"/>
  <c r="H101" i="2"/>
  <c r="I101" i="2"/>
  <c r="J101" i="2"/>
  <c r="F102" i="2"/>
  <c r="G102" i="2"/>
  <c r="H102" i="2"/>
  <c r="I102" i="2"/>
  <c r="J102" i="2"/>
  <c r="F103" i="2"/>
  <c r="E596" i="2" s="1"/>
  <c r="G103" i="2"/>
  <c r="E597" i="2" s="1"/>
  <c r="H103" i="2"/>
  <c r="E598" i="2" s="1"/>
  <c r="I103" i="2"/>
  <c r="E599" i="2" s="1"/>
  <c r="J103" i="2"/>
  <c r="E600" i="2" s="1"/>
  <c r="F104" i="2"/>
  <c r="E602" i="2" s="1"/>
  <c r="G104" i="2"/>
  <c r="E603" i="2" s="1"/>
  <c r="H104" i="2"/>
  <c r="E604" i="2" s="1"/>
  <c r="I104" i="2"/>
  <c r="E605" i="2" s="1"/>
  <c r="J104" i="2"/>
  <c r="E606" i="2" s="1"/>
  <c r="F105" i="2"/>
  <c r="E608" i="2" s="1"/>
  <c r="G105" i="2"/>
  <c r="E609" i="2" s="1"/>
  <c r="H105" i="2"/>
  <c r="E610" i="2" s="1"/>
  <c r="I105" i="2"/>
  <c r="E611" i="2" s="1"/>
  <c r="J105" i="2"/>
  <c r="E612" i="2" s="1"/>
  <c r="F106" i="2"/>
  <c r="E614" i="2" s="1"/>
  <c r="G106" i="2"/>
  <c r="E615" i="2" s="1"/>
  <c r="H106" i="2"/>
  <c r="E616" i="2" s="1"/>
  <c r="I106" i="2"/>
  <c r="E617" i="2" s="1"/>
  <c r="J106" i="2"/>
  <c r="E618" i="2" s="1"/>
  <c r="F107" i="2"/>
  <c r="E620" i="2" s="1"/>
  <c r="G107" i="2"/>
  <c r="E621" i="2" s="1"/>
  <c r="H107" i="2"/>
  <c r="E622" i="2" s="1"/>
  <c r="I107" i="2"/>
  <c r="E623" i="2" s="1"/>
  <c r="J107" i="2"/>
  <c r="E624" i="2" s="1"/>
  <c r="F108" i="2"/>
  <c r="E626" i="2" s="1"/>
  <c r="G108" i="2"/>
  <c r="E627" i="2" s="1"/>
  <c r="H108" i="2"/>
  <c r="E628" i="2" s="1"/>
  <c r="I108" i="2"/>
  <c r="E629" i="2" s="1"/>
  <c r="J108" i="2"/>
  <c r="E630" i="2" s="1"/>
  <c r="F109" i="2"/>
  <c r="E632" i="2" s="1"/>
  <c r="G109" i="2"/>
  <c r="E633" i="2" s="1"/>
  <c r="H109" i="2"/>
  <c r="E634" i="2" s="1"/>
  <c r="I109" i="2"/>
  <c r="E635" i="2" s="1"/>
  <c r="J109" i="2"/>
  <c r="E636" i="2" s="1"/>
  <c r="E637" i="2"/>
  <c r="F110" i="2"/>
  <c r="E638" i="2" s="1"/>
  <c r="G110" i="2"/>
  <c r="E639" i="2" s="1"/>
  <c r="H110" i="2"/>
  <c r="E640" i="2" s="1"/>
  <c r="I110" i="2"/>
  <c r="E641" i="2" s="1"/>
  <c r="J110" i="2"/>
  <c r="E642" i="2" s="1"/>
  <c r="F111" i="2"/>
  <c r="E644" i="2" s="1"/>
  <c r="G111" i="2"/>
  <c r="E645" i="2" s="1"/>
  <c r="H111" i="2"/>
  <c r="E646" i="2" s="1"/>
  <c r="I111" i="2"/>
  <c r="E647" i="2" s="1"/>
  <c r="J111" i="2"/>
  <c r="E648" i="2" s="1"/>
  <c r="F112" i="2"/>
  <c r="E650" i="2" s="1"/>
  <c r="G112" i="2"/>
  <c r="E651" i="2" s="1"/>
  <c r="H112" i="2"/>
  <c r="E652" i="2" s="1"/>
  <c r="I112" i="2"/>
  <c r="E653" i="2" s="1"/>
  <c r="J112" i="2"/>
  <c r="E654" i="2" s="1"/>
  <c r="F113" i="2"/>
  <c r="E656" i="2" s="1"/>
  <c r="G113" i="2"/>
  <c r="E657" i="2" s="1"/>
  <c r="H113" i="2"/>
  <c r="E658" i="2" s="1"/>
  <c r="I113" i="2"/>
  <c r="E659" i="2" s="1"/>
  <c r="J113" i="2"/>
  <c r="E660" i="2" s="1"/>
  <c r="F114" i="2"/>
  <c r="E662" i="2" s="1"/>
  <c r="G114" i="2"/>
  <c r="E663" i="2" s="1"/>
  <c r="H114" i="2"/>
  <c r="E664" i="2" s="1"/>
  <c r="I114" i="2"/>
  <c r="E665" i="2" s="1"/>
  <c r="J114" i="2"/>
  <c r="E666" i="2" s="1"/>
  <c r="F115" i="2"/>
  <c r="E668" i="2" s="1"/>
  <c r="G115" i="2"/>
  <c r="E669" i="2" s="1"/>
  <c r="H115" i="2"/>
  <c r="E670" i="2" s="1"/>
  <c r="I115" i="2"/>
  <c r="E671" i="2" s="1"/>
  <c r="J115" i="2"/>
  <c r="E672" i="2" s="1"/>
  <c r="F116" i="2"/>
  <c r="E674" i="2" s="1"/>
  <c r="G116" i="2"/>
  <c r="E675" i="2" s="1"/>
  <c r="H116" i="2"/>
  <c r="E676" i="2" s="1"/>
  <c r="I116" i="2"/>
  <c r="E677" i="2" s="1"/>
  <c r="J116" i="2"/>
  <c r="E678" i="2" s="1"/>
  <c r="F117" i="2"/>
  <c r="E680" i="2" s="1"/>
  <c r="G117" i="2"/>
  <c r="E681" i="2" s="1"/>
  <c r="H117" i="2"/>
  <c r="E682" i="2" s="1"/>
  <c r="I117" i="2"/>
  <c r="E683" i="2" s="1"/>
  <c r="J117" i="2"/>
  <c r="E684" i="2" s="1"/>
  <c r="E685" i="2"/>
  <c r="F118" i="2"/>
  <c r="E686" i="2" s="1"/>
  <c r="G118" i="2"/>
  <c r="E687" i="2" s="1"/>
  <c r="H118" i="2"/>
  <c r="E688" i="2" s="1"/>
  <c r="I118" i="2"/>
  <c r="E689" i="2" s="1"/>
  <c r="J118" i="2"/>
  <c r="E690" i="2" s="1"/>
  <c r="F119" i="2"/>
  <c r="G119" i="2"/>
  <c r="E693" i="2" s="1"/>
  <c r="H119" i="2"/>
  <c r="I119" i="2"/>
  <c r="E695" i="2" s="1"/>
  <c r="J119" i="2"/>
  <c r="F120" i="2"/>
  <c r="G120" i="2"/>
  <c r="E699" i="2" s="1"/>
  <c r="H120" i="2"/>
  <c r="I120" i="2"/>
  <c r="E701" i="2" s="1"/>
  <c r="J120" i="2"/>
  <c r="F121" i="2"/>
  <c r="G121" i="2"/>
  <c r="E705" i="2" s="1"/>
  <c r="H121" i="2"/>
  <c r="I121" i="2"/>
  <c r="E707" i="2" s="1"/>
  <c r="J121" i="2"/>
  <c r="F122" i="2"/>
  <c r="G122" i="2"/>
  <c r="E711" i="2" s="1"/>
  <c r="H122" i="2"/>
  <c r="I122" i="2"/>
  <c r="E713" i="2" s="1"/>
  <c r="J122" i="2"/>
  <c r="F123" i="2"/>
  <c r="E716" i="2" s="1"/>
  <c r="G123" i="2"/>
  <c r="E717" i="2" s="1"/>
  <c r="H123" i="2"/>
  <c r="E718" i="2" s="1"/>
  <c r="I123" i="2"/>
  <c r="E719" i="2" s="1"/>
  <c r="J123" i="2"/>
  <c r="E720" i="2" s="1"/>
  <c r="F124" i="2"/>
  <c r="E722" i="2" s="1"/>
  <c r="G124" i="2"/>
  <c r="E723" i="2" s="1"/>
  <c r="H124" i="2"/>
  <c r="E724" i="2" s="1"/>
  <c r="I124" i="2"/>
  <c r="E725" i="2" s="1"/>
  <c r="J124" i="2"/>
  <c r="E726" i="2" s="1"/>
  <c r="F125" i="2"/>
  <c r="E728" i="2" s="1"/>
  <c r="G125" i="2"/>
  <c r="E729" i="2" s="1"/>
  <c r="H125" i="2"/>
  <c r="E730" i="2" s="1"/>
  <c r="I125" i="2"/>
  <c r="E731" i="2" s="1"/>
  <c r="J125" i="2"/>
  <c r="E732" i="2" s="1"/>
  <c r="E733" i="2"/>
  <c r="F126" i="2"/>
  <c r="E734" i="2" s="1"/>
  <c r="G126" i="2"/>
  <c r="E735" i="2" s="1"/>
  <c r="H126" i="2"/>
  <c r="E736" i="2" s="1"/>
  <c r="I126" i="2"/>
  <c r="E737" i="2" s="1"/>
  <c r="J126" i="2"/>
  <c r="E738" i="2" s="1"/>
  <c r="F127" i="2"/>
  <c r="E740" i="2" s="1"/>
  <c r="G127" i="2"/>
  <c r="E741" i="2" s="1"/>
  <c r="H127" i="2"/>
  <c r="E742" i="2" s="1"/>
  <c r="I127" i="2"/>
  <c r="E743" i="2" s="1"/>
  <c r="J127" i="2"/>
  <c r="E744" i="2" s="1"/>
  <c r="F128" i="2"/>
  <c r="G128" i="2"/>
  <c r="H128" i="2"/>
  <c r="I128" i="2"/>
  <c r="J128" i="2"/>
  <c r="F129" i="2"/>
  <c r="G129" i="2"/>
  <c r="H129" i="2"/>
  <c r="I129" i="2"/>
  <c r="J129" i="2"/>
  <c r="F130" i="2"/>
  <c r="G130" i="2"/>
  <c r="H130" i="2"/>
  <c r="I130" i="2"/>
  <c r="J130" i="2"/>
  <c r="F131" i="2"/>
  <c r="G131" i="2"/>
  <c r="H131" i="2"/>
  <c r="I131" i="2"/>
  <c r="J131" i="2"/>
  <c r="J2" i="2"/>
  <c r="B12" i="2" s="1"/>
  <c r="I2" i="2"/>
  <c r="B11" i="2" s="1"/>
  <c r="F2" i="2"/>
  <c r="B8" i="2" s="1"/>
  <c r="G2" i="2"/>
  <c r="B9" i="2" s="1"/>
  <c r="H2" i="2"/>
  <c r="B10" i="2" s="1"/>
  <c r="L3" i="2"/>
  <c r="A14" i="2" s="1"/>
  <c r="L2" i="2"/>
  <c r="A8" i="2" s="1"/>
  <c r="E679" i="2"/>
  <c r="E631" i="2"/>
  <c r="E595" i="2"/>
  <c r="E594" i="2"/>
  <c r="E593" i="2"/>
  <c r="E592" i="2"/>
  <c r="E555" i="2"/>
  <c r="E513" i="2"/>
  <c r="B457" i="2"/>
  <c r="B415" i="2"/>
  <c r="B409" i="2"/>
  <c r="B403" i="2"/>
  <c r="B361" i="2"/>
  <c r="B355" i="2"/>
  <c r="B325" i="2"/>
  <c r="B319" i="2"/>
  <c r="B313" i="2"/>
  <c r="B307" i="2"/>
  <c r="B275" i="2"/>
  <c r="B271" i="2"/>
  <c r="B265" i="2"/>
  <c r="B259" i="2"/>
  <c r="B223" i="2"/>
  <c r="B217" i="2"/>
  <c r="B211" i="2"/>
  <c r="B209" i="2"/>
  <c r="B203" i="2"/>
  <c r="B187" i="2"/>
  <c r="B181" i="2"/>
  <c r="B175" i="2"/>
  <c r="B169" i="2"/>
  <c r="B163" i="2"/>
  <c r="B161" i="2"/>
  <c r="B139" i="2"/>
  <c r="B133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B127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B121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B115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B113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B107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W99" i="2"/>
  <c r="V99" i="2"/>
  <c r="U99" i="2"/>
  <c r="T99" i="2"/>
  <c r="S99" i="2"/>
  <c r="R99" i="2"/>
  <c r="Q99" i="2"/>
  <c r="P99" i="2"/>
  <c r="O99" i="2"/>
  <c r="N99" i="2"/>
  <c r="M99" i="2"/>
  <c r="L99" i="2"/>
  <c r="W98" i="2"/>
  <c r="V98" i="2"/>
  <c r="U98" i="2"/>
  <c r="T98" i="2"/>
  <c r="S98" i="2"/>
  <c r="R98" i="2"/>
  <c r="Q98" i="2"/>
  <c r="P98" i="2"/>
  <c r="O98" i="2"/>
  <c r="N98" i="2"/>
  <c r="M98" i="2"/>
  <c r="L98" i="2"/>
  <c r="W97" i="2"/>
  <c r="V97" i="2"/>
  <c r="U97" i="2"/>
  <c r="T97" i="2"/>
  <c r="S97" i="2"/>
  <c r="R97" i="2"/>
  <c r="Q97" i="2"/>
  <c r="P97" i="2"/>
  <c r="O97" i="2"/>
  <c r="N97" i="2"/>
  <c r="M97" i="2"/>
  <c r="L97" i="2"/>
  <c r="W96" i="2"/>
  <c r="V96" i="2"/>
  <c r="U96" i="2"/>
  <c r="T96" i="2"/>
  <c r="S96" i="2"/>
  <c r="R96" i="2"/>
  <c r="Q96" i="2"/>
  <c r="P96" i="2"/>
  <c r="O96" i="2"/>
  <c r="N96" i="2"/>
  <c r="M96" i="2"/>
  <c r="L96" i="2"/>
  <c r="W95" i="2"/>
  <c r="V95" i="2"/>
  <c r="U95" i="2"/>
  <c r="T95" i="2"/>
  <c r="S95" i="2"/>
  <c r="R95" i="2"/>
  <c r="Q95" i="2"/>
  <c r="P95" i="2"/>
  <c r="O95" i="2"/>
  <c r="N95" i="2"/>
  <c r="M95" i="2"/>
  <c r="L95" i="2"/>
  <c r="W94" i="2"/>
  <c r="V94" i="2"/>
  <c r="U94" i="2"/>
  <c r="T94" i="2"/>
  <c r="S94" i="2"/>
  <c r="R94" i="2"/>
  <c r="Q94" i="2"/>
  <c r="P94" i="2"/>
  <c r="O94" i="2"/>
  <c r="N94" i="2"/>
  <c r="M94" i="2"/>
  <c r="L94" i="2"/>
  <c r="W93" i="2"/>
  <c r="V93" i="2"/>
  <c r="U93" i="2"/>
  <c r="T93" i="2"/>
  <c r="S93" i="2"/>
  <c r="R93" i="2"/>
  <c r="Q93" i="2"/>
  <c r="P93" i="2"/>
  <c r="O93" i="2"/>
  <c r="N93" i="2"/>
  <c r="M93" i="2"/>
  <c r="L93" i="2"/>
  <c r="W92" i="2"/>
  <c r="V92" i="2"/>
  <c r="U92" i="2"/>
  <c r="T92" i="2"/>
  <c r="S92" i="2"/>
  <c r="R92" i="2"/>
  <c r="Q92" i="2"/>
  <c r="P92" i="2"/>
  <c r="O92" i="2"/>
  <c r="N92" i="2"/>
  <c r="M92" i="2"/>
  <c r="L92" i="2"/>
  <c r="W91" i="2"/>
  <c r="V91" i="2"/>
  <c r="U91" i="2"/>
  <c r="T91" i="2"/>
  <c r="S91" i="2"/>
  <c r="R91" i="2"/>
  <c r="Q91" i="2"/>
  <c r="P91" i="2"/>
  <c r="O91" i="2"/>
  <c r="N91" i="2"/>
  <c r="M91" i="2"/>
  <c r="L91" i="2"/>
  <c r="W90" i="2"/>
  <c r="V90" i="2"/>
  <c r="U90" i="2"/>
  <c r="T90" i="2"/>
  <c r="S90" i="2"/>
  <c r="R90" i="2"/>
  <c r="Q90" i="2"/>
  <c r="P90" i="2"/>
  <c r="O90" i="2"/>
  <c r="N90" i="2"/>
  <c r="M90" i="2"/>
  <c r="L90" i="2"/>
  <c r="W89" i="2"/>
  <c r="V89" i="2"/>
  <c r="U89" i="2"/>
  <c r="T89" i="2"/>
  <c r="S89" i="2"/>
  <c r="R89" i="2"/>
  <c r="Q89" i="2"/>
  <c r="P89" i="2"/>
  <c r="O89" i="2"/>
  <c r="N89" i="2"/>
  <c r="M89" i="2"/>
  <c r="L89" i="2"/>
  <c r="W88" i="2"/>
  <c r="V88" i="2"/>
  <c r="U88" i="2"/>
  <c r="T88" i="2"/>
  <c r="S88" i="2"/>
  <c r="R88" i="2"/>
  <c r="Q88" i="2"/>
  <c r="P88" i="2"/>
  <c r="O88" i="2"/>
  <c r="N88" i="2"/>
  <c r="M88" i="2"/>
  <c r="L88" i="2"/>
  <c r="W87" i="2"/>
  <c r="V87" i="2"/>
  <c r="U87" i="2"/>
  <c r="T87" i="2"/>
  <c r="S87" i="2"/>
  <c r="R87" i="2"/>
  <c r="Q87" i="2"/>
  <c r="P87" i="2"/>
  <c r="O87" i="2"/>
  <c r="N87" i="2"/>
  <c r="M87" i="2"/>
  <c r="L87" i="2"/>
  <c r="W86" i="2"/>
  <c r="V86" i="2"/>
  <c r="U86" i="2"/>
  <c r="T86" i="2"/>
  <c r="S86" i="2"/>
  <c r="R86" i="2"/>
  <c r="Q86" i="2"/>
  <c r="P86" i="2"/>
  <c r="O86" i="2"/>
  <c r="N86" i="2"/>
  <c r="M86" i="2"/>
  <c r="L86" i="2"/>
  <c r="W85" i="2"/>
  <c r="V85" i="2"/>
  <c r="U85" i="2"/>
  <c r="T85" i="2"/>
  <c r="S85" i="2"/>
  <c r="R85" i="2"/>
  <c r="Q85" i="2"/>
  <c r="P85" i="2"/>
  <c r="O85" i="2"/>
  <c r="N85" i="2"/>
  <c r="M85" i="2"/>
  <c r="L85" i="2"/>
  <c r="B85" i="2"/>
  <c r="W84" i="2"/>
  <c r="V84" i="2"/>
  <c r="U84" i="2"/>
  <c r="T84" i="2"/>
  <c r="S84" i="2"/>
  <c r="R84" i="2"/>
  <c r="Q84" i="2"/>
  <c r="P84" i="2"/>
  <c r="O84" i="2"/>
  <c r="N84" i="2"/>
  <c r="M84" i="2"/>
  <c r="L84" i="2"/>
  <c r="W83" i="2"/>
  <c r="V83" i="2"/>
  <c r="U83" i="2"/>
  <c r="T83" i="2"/>
  <c r="S83" i="2"/>
  <c r="R83" i="2"/>
  <c r="Q83" i="2"/>
  <c r="P83" i="2"/>
  <c r="O83" i="2"/>
  <c r="N83" i="2"/>
  <c r="M83" i="2"/>
  <c r="L83" i="2"/>
  <c r="W82" i="2"/>
  <c r="V82" i="2"/>
  <c r="U82" i="2"/>
  <c r="T82" i="2"/>
  <c r="S82" i="2"/>
  <c r="R82" i="2"/>
  <c r="Q82" i="2"/>
  <c r="P82" i="2"/>
  <c r="O82" i="2"/>
  <c r="N82" i="2"/>
  <c r="M82" i="2"/>
  <c r="L82" i="2"/>
  <c r="W81" i="2"/>
  <c r="V81" i="2"/>
  <c r="U81" i="2"/>
  <c r="T81" i="2"/>
  <c r="S81" i="2"/>
  <c r="R81" i="2"/>
  <c r="Q81" i="2"/>
  <c r="P81" i="2"/>
  <c r="O81" i="2"/>
  <c r="N81" i="2"/>
  <c r="M81" i="2"/>
  <c r="L81" i="2"/>
  <c r="W80" i="2"/>
  <c r="V80" i="2"/>
  <c r="U80" i="2"/>
  <c r="T80" i="2"/>
  <c r="S80" i="2"/>
  <c r="R80" i="2"/>
  <c r="Q80" i="2"/>
  <c r="P80" i="2"/>
  <c r="O80" i="2"/>
  <c r="N80" i="2"/>
  <c r="M80" i="2"/>
  <c r="L80" i="2"/>
  <c r="W79" i="2"/>
  <c r="V79" i="2"/>
  <c r="U79" i="2"/>
  <c r="T79" i="2"/>
  <c r="S79" i="2"/>
  <c r="R79" i="2"/>
  <c r="Q79" i="2"/>
  <c r="P79" i="2"/>
  <c r="O79" i="2"/>
  <c r="N79" i="2"/>
  <c r="M79" i="2"/>
  <c r="L79" i="2"/>
  <c r="B79" i="2"/>
  <c r="W78" i="2"/>
  <c r="V78" i="2"/>
  <c r="U78" i="2"/>
  <c r="T78" i="2"/>
  <c r="S78" i="2"/>
  <c r="R78" i="2"/>
  <c r="Q78" i="2"/>
  <c r="P78" i="2"/>
  <c r="O78" i="2"/>
  <c r="N78" i="2"/>
  <c r="M78" i="2"/>
  <c r="L78" i="2"/>
  <c r="W77" i="2"/>
  <c r="V77" i="2"/>
  <c r="U77" i="2"/>
  <c r="T77" i="2"/>
  <c r="S77" i="2"/>
  <c r="R77" i="2"/>
  <c r="Q77" i="2"/>
  <c r="A463" i="2" s="1"/>
  <c r="P77" i="2"/>
  <c r="A462" i="2" s="1"/>
  <c r="O77" i="2"/>
  <c r="A461" i="2" s="1"/>
  <c r="N77" i="2"/>
  <c r="M77" i="2"/>
  <c r="L77" i="2"/>
  <c r="A458" i="2" s="1"/>
  <c r="W76" i="2"/>
  <c r="V76" i="2"/>
  <c r="U76" i="2"/>
  <c r="T76" i="2"/>
  <c r="S76" i="2"/>
  <c r="R76" i="2"/>
  <c r="Q76" i="2"/>
  <c r="A457" i="2" s="1"/>
  <c r="P76" i="2"/>
  <c r="A456" i="2" s="1"/>
  <c r="O76" i="2"/>
  <c r="A455" i="2" s="1"/>
  <c r="N76" i="2"/>
  <c r="A454" i="2" s="1"/>
  <c r="M76" i="2"/>
  <c r="A453" i="2" s="1"/>
  <c r="L76" i="2"/>
  <c r="A452" i="2" s="1"/>
  <c r="W75" i="2"/>
  <c r="V75" i="2"/>
  <c r="U75" i="2"/>
  <c r="T75" i="2"/>
  <c r="S75" i="2"/>
  <c r="R75" i="2"/>
  <c r="Q75" i="2"/>
  <c r="A451" i="2" s="1"/>
  <c r="P75" i="2"/>
  <c r="A450" i="2" s="1"/>
  <c r="O75" i="2"/>
  <c r="A449" i="2" s="1"/>
  <c r="N75" i="2"/>
  <c r="A448" i="2" s="1"/>
  <c r="M75" i="2"/>
  <c r="A447" i="2" s="1"/>
  <c r="L75" i="2"/>
  <c r="A446" i="2" s="1"/>
  <c r="W74" i="2"/>
  <c r="V74" i="2"/>
  <c r="U74" i="2"/>
  <c r="T74" i="2"/>
  <c r="S74" i="2"/>
  <c r="R74" i="2"/>
  <c r="Q74" i="2"/>
  <c r="A445" i="2" s="1"/>
  <c r="P74" i="2"/>
  <c r="A444" i="2" s="1"/>
  <c r="O74" i="2"/>
  <c r="A443" i="2" s="1"/>
  <c r="N74" i="2"/>
  <c r="A442" i="2" s="1"/>
  <c r="M74" i="2"/>
  <c r="A441" i="2" s="1"/>
  <c r="L74" i="2"/>
  <c r="A440" i="2" s="1"/>
  <c r="B444" i="2"/>
  <c r="W73" i="2"/>
  <c r="V73" i="2"/>
  <c r="U73" i="2"/>
  <c r="T73" i="2"/>
  <c r="S73" i="2"/>
  <c r="R73" i="2"/>
  <c r="Q73" i="2"/>
  <c r="A439" i="2" s="1"/>
  <c r="P73" i="2"/>
  <c r="A438" i="2" s="1"/>
  <c r="O73" i="2"/>
  <c r="A437" i="2" s="1"/>
  <c r="N73" i="2"/>
  <c r="A436" i="2" s="1"/>
  <c r="M73" i="2"/>
  <c r="A435" i="2" s="1"/>
  <c r="L73" i="2"/>
  <c r="A434" i="2" s="1"/>
  <c r="B73" i="2"/>
  <c r="W72" i="2"/>
  <c r="V72" i="2"/>
  <c r="U72" i="2"/>
  <c r="T72" i="2"/>
  <c r="S72" i="2"/>
  <c r="R72" i="2"/>
  <c r="Q72" i="2"/>
  <c r="A433" i="2" s="1"/>
  <c r="P72" i="2"/>
  <c r="A432" i="2" s="1"/>
  <c r="O72" i="2"/>
  <c r="A431" i="2" s="1"/>
  <c r="N72" i="2"/>
  <c r="A430" i="2" s="1"/>
  <c r="M72" i="2"/>
  <c r="A429" i="2" s="1"/>
  <c r="L72" i="2"/>
  <c r="A428" i="2" s="1"/>
  <c r="W71" i="2"/>
  <c r="V71" i="2"/>
  <c r="U71" i="2"/>
  <c r="T71" i="2"/>
  <c r="S71" i="2"/>
  <c r="R71" i="2"/>
  <c r="Q71" i="2"/>
  <c r="A427" i="2" s="1"/>
  <c r="P71" i="2"/>
  <c r="A426" i="2" s="1"/>
  <c r="O71" i="2"/>
  <c r="A425" i="2" s="1"/>
  <c r="N71" i="2"/>
  <c r="A424" i="2" s="1"/>
  <c r="M71" i="2"/>
  <c r="A423" i="2" s="1"/>
  <c r="L71" i="2"/>
  <c r="A422" i="2" s="1"/>
  <c r="W70" i="2"/>
  <c r="V70" i="2"/>
  <c r="U70" i="2"/>
  <c r="T70" i="2"/>
  <c r="S70" i="2"/>
  <c r="R70" i="2"/>
  <c r="Q70" i="2"/>
  <c r="A421" i="2" s="1"/>
  <c r="P70" i="2"/>
  <c r="A420" i="2" s="1"/>
  <c r="O70" i="2"/>
  <c r="A419" i="2" s="1"/>
  <c r="N70" i="2"/>
  <c r="A418" i="2" s="1"/>
  <c r="M70" i="2"/>
  <c r="A417" i="2" s="1"/>
  <c r="L70" i="2"/>
  <c r="A416" i="2" s="1"/>
  <c r="W69" i="2"/>
  <c r="V69" i="2"/>
  <c r="U69" i="2"/>
  <c r="T69" i="2"/>
  <c r="S69" i="2"/>
  <c r="R69" i="2"/>
  <c r="Q69" i="2"/>
  <c r="A415" i="2" s="1"/>
  <c r="P69" i="2"/>
  <c r="A414" i="2" s="1"/>
  <c r="O69" i="2"/>
  <c r="A413" i="2" s="1"/>
  <c r="N69" i="2"/>
  <c r="A412" i="2" s="1"/>
  <c r="M69" i="2"/>
  <c r="A411" i="2" s="1"/>
  <c r="L69" i="2"/>
  <c r="A410" i="2" s="1"/>
  <c r="W68" i="2"/>
  <c r="V68" i="2"/>
  <c r="U68" i="2"/>
  <c r="T68" i="2"/>
  <c r="S68" i="2"/>
  <c r="R68" i="2"/>
  <c r="Q68" i="2"/>
  <c r="A409" i="2" s="1"/>
  <c r="P68" i="2"/>
  <c r="A408" i="2" s="1"/>
  <c r="O68" i="2"/>
  <c r="A407" i="2" s="1"/>
  <c r="N68" i="2"/>
  <c r="A406" i="2" s="1"/>
  <c r="M68" i="2"/>
  <c r="A405" i="2" s="1"/>
  <c r="L68" i="2"/>
  <c r="A404" i="2" s="1"/>
  <c r="W67" i="2"/>
  <c r="V67" i="2"/>
  <c r="U67" i="2"/>
  <c r="T67" i="2"/>
  <c r="S67" i="2"/>
  <c r="R67" i="2"/>
  <c r="Q67" i="2"/>
  <c r="A403" i="2" s="1"/>
  <c r="P67" i="2"/>
  <c r="A402" i="2" s="1"/>
  <c r="O67" i="2"/>
  <c r="A401" i="2" s="1"/>
  <c r="N67" i="2"/>
  <c r="A400" i="2" s="1"/>
  <c r="M67" i="2"/>
  <c r="A399" i="2" s="1"/>
  <c r="L67" i="2"/>
  <c r="A398" i="2" s="1"/>
  <c r="B67" i="2"/>
  <c r="W66" i="2"/>
  <c r="V66" i="2"/>
  <c r="U66" i="2"/>
  <c r="T66" i="2"/>
  <c r="S66" i="2"/>
  <c r="R66" i="2"/>
  <c r="Q66" i="2"/>
  <c r="A397" i="2" s="1"/>
  <c r="P66" i="2"/>
  <c r="A396" i="2" s="1"/>
  <c r="O66" i="2"/>
  <c r="A395" i="2" s="1"/>
  <c r="N66" i="2"/>
  <c r="A394" i="2" s="1"/>
  <c r="M66" i="2"/>
  <c r="A393" i="2" s="1"/>
  <c r="L66" i="2"/>
  <c r="A392" i="2" s="1"/>
  <c r="W65" i="2"/>
  <c r="V65" i="2"/>
  <c r="U65" i="2"/>
  <c r="T65" i="2"/>
  <c r="S65" i="2"/>
  <c r="R65" i="2"/>
  <c r="Q65" i="2"/>
  <c r="A391" i="2" s="1"/>
  <c r="P65" i="2"/>
  <c r="A390" i="2" s="1"/>
  <c r="O65" i="2"/>
  <c r="A389" i="2" s="1"/>
  <c r="N65" i="2"/>
  <c r="A388" i="2" s="1"/>
  <c r="M65" i="2"/>
  <c r="A387" i="2" s="1"/>
  <c r="L65" i="2"/>
  <c r="A386" i="2" s="1"/>
  <c r="B65" i="2"/>
  <c r="W64" i="2"/>
  <c r="V64" i="2"/>
  <c r="U64" i="2"/>
  <c r="T64" i="2"/>
  <c r="S64" i="2"/>
  <c r="R64" i="2"/>
  <c r="Q64" i="2"/>
  <c r="A385" i="2" s="1"/>
  <c r="P64" i="2"/>
  <c r="A384" i="2" s="1"/>
  <c r="O64" i="2"/>
  <c r="A383" i="2" s="1"/>
  <c r="N64" i="2"/>
  <c r="A382" i="2" s="1"/>
  <c r="M64" i="2"/>
  <c r="A381" i="2" s="1"/>
  <c r="L64" i="2"/>
  <c r="A380" i="2" s="1"/>
  <c r="W63" i="2"/>
  <c r="V63" i="2"/>
  <c r="U63" i="2"/>
  <c r="T63" i="2"/>
  <c r="S63" i="2"/>
  <c r="R63" i="2"/>
  <c r="Q63" i="2"/>
  <c r="A379" i="2" s="1"/>
  <c r="P63" i="2"/>
  <c r="A378" i="2" s="1"/>
  <c r="O63" i="2"/>
  <c r="A377" i="2" s="1"/>
  <c r="N63" i="2"/>
  <c r="A376" i="2" s="1"/>
  <c r="M63" i="2"/>
  <c r="A375" i="2" s="1"/>
  <c r="L63" i="2"/>
  <c r="A374" i="2" s="1"/>
  <c r="W62" i="2"/>
  <c r="V62" i="2"/>
  <c r="U62" i="2"/>
  <c r="T62" i="2"/>
  <c r="S62" i="2"/>
  <c r="R62" i="2"/>
  <c r="Q62" i="2"/>
  <c r="A373" i="2" s="1"/>
  <c r="P62" i="2"/>
  <c r="A372" i="2" s="1"/>
  <c r="O62" i="2"/>
  <c r="A371" i="2" s="1"/>
  <c r="N62" i="2"/>
  <c r="A370" i="2" s="1"/>
  <c r="M62" i="2"/>
  <c r="A369" i="2" s="1"/>
  <c r="L62" i="2"/>
  <c r="A368" i="2" s="1"/>
  <c r="W61" i="2"/>
  <c r="V61" i="2"/>
  <c r="U61" i="2"/>
  <c r="T61" i="2"/>
  <c r="S61" i="2"/>
  <c r="R61" i="2"/>
  <c r="Q61" i="2"/>
  <c r="A367" i="2" s="1"/>
  <c r="P61" i="2"/>
  <c r="A366" i="2" s="1"/>
  <c r="O61" i="2"/>
  <c r="A365" i="2" s="1"/>
  <c r="N61" i="2"/>
  <c r="A364" i="2" s="1"/>
  <c r="M61" i="2"/>
  <c r="A363" i="2" s="1"/>
  <c r="L61" i="2"/>
  <c r="A362" i="2" s="1"/>
  <c r="W60" i="2"/>
  <c r="V60" i="2"/>
  <c r="U60" i="2"/>
  <c r="T60" i="2"/>
  <c r="S60" i="2"/>
  <c r="R60" i="2"/>
  <c r="Q60" i="2"/>
  <c r="A361" i="2" s="1"/>
  <c r="P60" i="2"/>
  <c r="A360" i="2" s="1"/>
  <c r="O60" i="2"/>
  <c r="A359" i="2" s="1"/>
  <c r="N60" i="2"/>
  <c r="A358" i="2" s="1"/>
  <c r="M60" i="2"/>
  <c r="A357" i="2" s="1"/>
  <c r="L60" i="2"/>
  <c r="A356" i="2" s="1"/>
  <c r="W59" i="2"/>
  <c r="V59" i="2"/>
  <c r="U59" i="2"/>
  <c r="T59" i="2"/>
  <c r="S59" i="2"/>
  <c r="R59" i="2"/>
  <c r="Q59" i="2"/>
  <c r="A355" i="2" s="1"/>
  <c r="P59" i="2"/>
  <c r="A354" i="2" s="1"/>
  <c r="O59" i="2"/>
  <c r="A353" i="2" s="1"/>
  <c r="N59" i="2"/>
  <c r="A352" i="2" s="1"/>
  <c r="M59" i="2"/>
  <c r="A351" i="2" s="1"/>
  <c r="L59" i="2"/>
  <c r="A350" i="2" s="1"/>
  <c r="B351" i="2"/>
  <c r="B59" i="2"/>
  <c r="W58" i="2"/>
  <c r="V58" i="2"/>
  <c r="U58" i="2"/>
  <c r="T58" i="2"/>
  <c r="S58" i="2"/>
  <c r="R58" i="2"/>
  <c r="Q58" i="2"/>
  <c r="A349" i="2" s="1"/>
  <c r="P58" i="2"/>
  <c r="A348" i="2" s="1"/>
  <c r="O58" i="2"/>
  <c r="A347" i="2" s="1"/>
  <c r="N58" i="2"/>
  <c r="A346" i="2" s="1"/>
  <c r="M58" i="2"/>
  <c r="A345" i="2" s="1"/>
  <c r="L58" i="2"/>
  <c r="A344" i="2" s="1"/>
  <c r="W57" i="2"/>
  <c r="V57" i="2"/>
  <c r="U57" i="2"/>
  <c r="T57" i="2"/>
  <c r="S57" i="2"/>
  <c r="R57" i="2"/>
  <c r="Q57" i="2"/>
  <c r="A343" i="2" s="1"/>
  <c r="P57" i="2"/>
  <c r="A342" i="2" s="1"/>
  <c r="O57" i="2"/>
  <c r="A341" i="2" s="1"/>
  <c r="N57" i="2"/>
  <c r="A340" i="2" s="1"/>
  <c r="M57" i="2"/>
  <c r="A339" i="2" s="1"/>
  <c r="L57" i="2"/>
  <c r="A338" i="2" s="1"/>
  <c r="W56" i="2"/>
  <c r="V56" i="2"/>
  <c r="U56" i="2"/>
  <c r="T56" i="2"/>
  <c r="S56" i="2"/>
  <c r="R56" i="2"/>
  <c r="Q56" i="2"/>
  <c r="A337" i="2" s="1"/>
  <c r="P56" i="2"/>
  <c r="A336" i="2" s="1"/>
  <c r="O56" i="2"/>
  <c r="A335" i="2" s="1"/>
  <c r="N56" i="2"/>
  <c r="A334" i="2" s="1"/>
  <c r="M56" i="2"/>
  <c r="A333" i="2" s="1"/>
  <c r="L56" i="2"/>
  <c r="A332" i="2" s="1"/>
  <c r="B332" i="2"/>
  <c r="W55" i="2"/>
  <c r="V55" i="2"/>
  <c r="U55" i="2"/>
  <c r="T55" i="2"/>
  <c r="S55" i="2"/>
  <c r="R55" i="2"/>
  <c r="Q55" i="2"/>
  <c r="A331" i="2" s="1"/>
  <c r="P55" i="2"/>
  <c r="A330" i="2" s="1"/>
  <c r="O55" i="2"/>
  <c r="A329" i="2" s="1"/>
  <c r="N55" i="2"/>
  <c r="A328" i="2" s="1"/>
  <c r="M55" i="2"/>
  <c r="A327" i="2" s="1"/>
  <c r="L55" i="2"/>
  <c r="A326" i="2" s="1"/>
  <c r="W54" i="2"/>
  <c r="V54" i="2"/>
  <c r="U54" i="2"/>
  <c r="T54" i="2"/>
  <c r="S54" i="2"/>
  <c r="R54" i="2"/>
  <c r="Q54" i="2"/>
  <c r="A325" i="2" s="1"/>
  <c r="P54" i="2"/>
  <c r="A324" i="2" s="1"/>
  <c r="O54" i="2"/>
  <c r="A323" i="2" s="1"/>
  <c r="N54" i="2"/>
  <c r="A322" i="2" s="1"/>
  <c r="M54" i="2"/>
  <c r="A321" i="2" s="1"/>
  <c r="L54" i="2"/>
  <c r="A320" i="2" s="1"/>
  <c r="B322" i="2"/>
  <c r="W53" i="2"/>
  <c r="V53" i="2"/>
  <c r="U53" i="2"/>
  <c r="T53" i="2"/>
  <c r="S53" i="2"/>
  <c r="R53" i="2"/>
  <c r="Q53" i="2"/>
  <c r="A319" i="2" s="1"/>
  <c r="P53" i="2"/>
  <c r="A318" i="2" s="1"/>
  <c r="O53" i="2"/>
  <c r="A317" i="2" s="1"/>
  <c r="N53" i="2"/>
  <c r="A316" i="2" s="1"/>
  <c r="M53" i="2"/>
  <c r="A315" i="2" s="1"/>
  <c r="L53" i="2"/>
  <c r="A314" i="2" s="1"/>
  <c r="W52" i="2"/>
  <c r="V52" i="2"/>
  <c r="U52" i="2"/>
  <c r="T52" i="2"/>
  <c r="S52" i="2"/>
  <c r="R52" i="2"/>
  <c r="Q52" i="2"/>
  <c r="A313" i="2" s="1"/>
  <c r="P52" i="2"/>
  <c r="A312" i="2" s="1"/>
  <c r="O52" i="2"/>
  <c r="A311" i="2" s="1"/>
  <c r="N52" i="2"/>
  <c r="A310" i="2" s="1"/>
  <c r="M52" i="2"/>
  <c r="A309" i="2" s="1"/>
  <c r="L52" i="2"/>
  <c r="A308" i="2" s="1"/>
  <c r="B312" i="2"/>
  <c r="W51" i="2"/>
  <c r="V51" i="2"/>
  <c r="U51" i="2"/>
  <c r="T51" i="2"/>
  <c r="S51" i="2"/>
  <c r="R51" i="2"/>
  <c r="Q51" i="2"/>
  <c r="A307" i="2" s="1"/>
  <c r="P51" i="2"/>
  <c r="A306" i="2" s="1"/>
  <c r="O51" i="2"/>
  <c r="A305" i="2" s="1"/>
  <c r="N51" i="2"/>
  <c r="A304" i="2" s="1"/>
  <c r="M51" i="2"/>
  <c r="A303" i="2" s="1"/>
  <c r="L51" i="2"/>
  <c r="A302" i="2" s="1"/>
  <c r="B306" i="2"/>
  <c r="B303" i="2"/>
  <c r="W50" i="2"/>
  <c r="V50" i="2"/>
  <c r="U50" i="2"/>
  <c r="T50" i="2"/>
  <c r="S50" i="2"/>
  <c r="R50" i="2"/>
  <c r="Q50" i="2"/>
  <c r="A301" i="2" s="1"/>
  <c r="P50" i="2"/>
  <c r="A300" i="2" s="1"/>
  <c r="O50" i="2"/>
  <c r="A299" i="2" s="1"/>
  <c r="N50" i="2"/>
  <c r="A298" i="2" s="1"/>
  <c r="M50" i="2"/>
  <c r="A297" i="2" s="1"/>
  <c r="L50" i="2"/>
  <c r="A296" i="2" s="1"/>
  <c r="W49" i="2"/>
  <c r="V49" i="2"/>
  <c r="U49" i="2"/>
  <c r="T49" i="2"/>
  <c r="S49" i="2"/>
  <c r="R49" i="2"/>
  <c r="Q49" i="2"/>
  <c r="A295" i="2" s="1"/>
  <c r="P49" i="2"/>
  <c r="A294" i="2" s="1"/>
  <c r="O49" i="2"/>
  <c r="A293" i="2" s="1"/>
  <c r="N49" i="2"/>
  <c r="A292" i="2" s="1"/>
  <c r="M49" i="2"/>
  <c r="A291" i="2" s="1"/>
  <c r="L49" i="2"/>
  <c r="A290" i="2" s="1"/>
  <c r="W48" i="2"/>
  <c r="V48" i="2"/>
  <c r="U48" i="2"/>
  <c r="T48" i="2"/>
  <c r="S48" i="2"/>
  <c r="R48" i="2"/>
  <c r="Q48" i="2"/>
  <c r="A289" i="2" s="1"/>
  <c r="P48" i="2"/>
  <c r="A288" i="2" s="1"/>
  <c r="O48" i="2"/>
  <c r="A287" i="2" s="1"/>
  <c r="N48" i="2"/>
  <c r="A286" i="2" s="1"/>
  <c r="M48" i="2"/>
  <c r="A285" i="2" s="1"/>
  <c r="L48" i="2"/>
  <c r="A284" i="2" s="1"/>
  <c r="W47" i="2"/>
  <c r="V47" i="2"/>
  <c r="U47" i="2"/>
  <c r="T47" i="2"/>
  <c r="S47" i="2"/>
  <c r="R47" i="2"/>
  <c r="Q47" i="2"/>
  <c r="A283" i="2" s="1"/>
  <c r="P47" i="2"/>
  <c r="A282" i="2" s="1"/>
  <c r="O47" i="2"/>
  <c r="A281" i="2" s="1"/>
  <c r="N47" i="2"/>
  <c r="A280" i="2" s="1"/>
  <c r="M47" i="2"/>
  <c r="A279" i="2" s="1"/>
  <c r="L47" i="2"/>
  <c r="A278" i="2" s="1"/>
  <c r="B278" i="2"/>
  <c r="W46" i="2"/>
  <c r="V46" i="2"/>
  <c r="U46" i="2"/>
  <c r="T46" i="2"/>
  <c r="S46" i="2"/>
  <c r="R46" i="2"/>
  <c r="Q46" i="2"/>
  <c r="A277" i="2" s="1"/>
  <c r="P46" i="2"/>
  <c r="A276" i="2" s="1"/>
  <c r="O46" i="2"/>
  <c r="A275" i="2" s="1"/>
  <c r="N46" i="2"/>
  <c r="A274" i="2" s="1"/>
  <c r="M46" i="2"/>
  <c r="A273" i="2" s="1"/>
  <c r="L46" i="2"/>
  <c r="A272" i="2" s="1"/>
  <c r="W45" i="2"/>
  <c r="V45" i="2"/>
  <c r="U45" i="2"/>
  <c r="T45" i="2"/>
  <c r="S45" i="2"/>
  <c r="R45" i="2"/>
  <c r="Q45" i="2"/>
  <c r="A271" i="2" s="1"/>
  <c r="P45" i="2"/>
  <c r="A270" i="2" s="1"/>
  <c r="O45" i="2"/>
  <c r="A269" i="2" s="1"/>
  <c r="N45" i="2"/>
  <c r="A268" i="2" s="1"/>
  <c r="M45" i="2"/>
  <c r="A267" i="2" s="1"/>
  <c r="L45" i="2"/>
  <c r="A266" i="2" s="1"/>
  <c r="B266" i="2"/>
  <c r="W44" i="2"/>
  <c r="V44" i="2"/>
  <c r="U44" i="2"/>
  <c r="T44" i="2"/>
  <c r="S44" i="2"/>
  <c r="R44" i="2"/>
  <c r="Q44" i="2"/>
  <c r="A265" i="2" s="1"/>
  <c r="P44" i="2"/>
  <c r="A264" i="2" s="1"/>
  <c r="O44" i="2"/>
  <c r="A263" i="2" s="1"/>
  <c r="N44" i="2"/>
  <c r="A262" i="2" s="1"/>
  <c r="M44" i="2"/>
  <c r="A261" i="2" s="1"/>
  <c r="L44" i="2"/>
  <c r="A260" i="2" s="1"/>
  <c r="W43" i="2"/>
  <c r="V43" i="2"/>
  <c r="U43" i="2"/>
  <c r="T43" i="2"/>
  <c r="S43" i="2"/>
  <c r="R43" i="2"/>
  <c r="Q43" i="2"/>
  <c r="A259" i="2" s="1"/>
  <c r="P43" i="2"/>
  <c r="A258" i="2" s="1"/>
  <c r="O43" i="2"/>
  <c r="A257" i="2" s="1"/>
  <c r="N43" i="2"/>
  <c r="A256" i="2" s="1"/>
  <c r="M43" i="2"/>
  <c r="A255" i="2" s="1"/>
  <c r="L43" i="2"/>
  <c r="A254" i="2" s="1"/>
  <c r="B256" i="2"/>
  <c r="W42" i="2"/>
  <c r="V42" i="2"/>
  <c r="U42" i="2"/>
  <c r="T42" i="2"/>
  <c r="S42" i="2"/>
  <c r="R42" i="2"/>
  <c r="Q42" i="2"/>
  <c r="A253" i="2" s="1"/>
  <c r="P42" i="2"/>
  <c r="A252" i="2" s="1"/>
  <c r="O42" i="2"/>
  <c r="A251" i="2" s="1"/>
  <c r="N42" i="2"/>
  <c r="A250" i="2" s="1"/>
  <c r="M42" i="2"/>
  <c r="A249" i="2" s="1"/>
  <c r="L42" i="2"/>
  <c r="A248" i="2" s="1"/>
  <c r="B250" i="2"/>
  <c r="W41" i="2"/>
  <c r="V41" i="2"/>
  <c r="U41" i="2"/>
  <c r="T41" i="2"/>
  <c r="S41" i="2"/>
  <c r="R41" i="2"/>
  <c r="Q41" i="2"/>
  <c r="A247" i="2" s="1"/>
  <c r="P41" i="2"/>
  <c r="A246" i="2" s="1"/>
  <c r="O41" i="2"/>
  <c r="A245" i="2" s="1"/>
  <c r="N41" i="2"/>
  <c r="A244" i="2" s="1"/>
  <c r="M41" i="2"/>
  <c r="A243" i="2" s="1"/>
  <c r="L41" i="2"/>
  <c r="A242" i="2" s="1"/>
  <c r="B246" i="2"/>
  <c r="W40" i="2"/>
  <c r="V40" i="2"/>
  <c r="U40" i="2"/>
  <c r="T40" i="2"/>
  <c r="S40" i="2"/>
  <c r="R40" i="2"/>
  <c r="Q40" i="2"/>
  <c r="A241" i="2" s="1"/>
  <c r="P40" i="2"/>
  <c r="A240" i="2" s="1"/>
  <c r="O40" i="2"/>
  <c r="A239" i="2" s="1"/>
  <c r="N40" i="2"/>
  <c r="A238" i="2" s="1"/>
  <c r="M40" i="2"/>
  <c r="A237" i="2" s="1"/>
  <c r="L40" i="2"/>
  <c r="A236" i="2" s="1"/>
  <c r="B240" i="2"/>
  <c r="B237" i="2"/>
  <c r="W39" i="2"/>
  <c r="V39" i="2"/>
  <c r="U39" i="2"/>
  <c r="T39" i="2"/>
  <c r="S39" i="2"/>
  <c r="R39" i="2"/>
  <c r="Q39" i="2"/>
  <c r="A235" i="2" s="1"/>
  <c r="P39" i="2"/>
  <c r="A234" i="2" s="1"/>
  <c r="O39" i="2"/>
  <c r="A233" i="2" s="1"/>
  <c r="N39" i="2"/>
  <c r="A232" i="2" s="1"/>
  <c r="M39" i="2"/>
  <c r="A231" i="2" s="1"/>
  <c r="L39" i="2"/>
  <c r="A230" i="2" s="1"/>
  <c r="B231" i="2"/>
  <c r="W38" i="2"/>
  <c r="V38" i="2"/>
  <c r="U38" i="2"/>
  <c r="T38" i="2"/>
  <c r="S38" i="2"/>
  <c r="R38" i="2"/>
  <c r="Q38" i="2"/>
  <c r="A229" i="2" s="1"/>
  <c r="P38" i="2"/>
  <c r="A228" i="2" s="1"/>
  <c r="O38" i="2"/>
  <c r="A227" i="2" s="1"/>
  <c r="N38" i="2"/>
  <c r="A226" i="2" s="1"/>
  <c r="M38" i="2"/>
  <c r="A225" i="2" s="1"/>
  <c r="L38" i="2"/>
  <c r="A224" i="2" s="1"/>
  <c r="B228" i="2"/>
  <c r="W37" i="2"/>
  <c r="V37" i="2"/>
  <c r="U37" i="2"/>
  <c r="T37" i="2"/>
  <c r="S37" i="2"/>
  <c r="R37" i="2"/>
  <c r="Q37" i="2"/>
  <c r="A223" i="2" s="1"/>
  <c r="P37" i="2"/>
  <c r="A222" i="2" s="1"/>
  <c r="O37" i="2"/>
  <c r="A221" i="2" s="1"/>
  <c r="N37" i="2"/>
  <c r="A220" i="2" s="1"/>
  <c r="M37" i="2"/>
  <c r="A219" i="2" s="1"/>
  <c r="L37" i="2"/>
  <c r="A218" i="2" s="1"/>
  <c r="B220" i="2"/>
  <c r="B219" i="2"/>
  <c r="W36" i="2"/>
  <c r="V36" i="2"/>
  <c r="U36" i="2"/>
  <c r="T36" i="2"/>
  <c r="S36" i="2"/>
  <c r="R36" i="2"/>
  <c r="Q36" i="2"/>
  <c r="A217" i="2" s="1"/>
  <c r="P36" i="2"/>
  <c r="A216" i="2" s="1"/>
  <c r="O36" i="2"/>
  <c r="A215" i="2" s="1"/>
  <c r="N36" i="2"/>
  <c r="A214" i="2" s="1"/>
  <c r="M36" i="2"/>
  <c r="A213" i="2" s="1"/>
  <c r="L36" i="2"/>
  <c r="A212" i="2" s="1"/>
  <c r="W35" i="2"/>
  <c r="V35" i="2"/>
  <c r="U35" i="2"/>
  <c r="T35" i="2"/>
  <c r="S35" i="2"/>
  <c r="R35" i="2"/>
  <c r="Q35" i="2"/>
  <c r="A211" i="2" s="1"/>
  <c r="P35" i="2"/>
  <c r="A210" i="2" s="1"/>
  <c r="O35" i="2"/>
  <c r="A209" i="2" s="1"/>
  <c r="N35" i="2"/>
  <c r="A208" i="2" s="1"/>
  <c r="M35" i="2"/>
  <c r="A207" i="2" s="1"/>
  <c r="L35" i="2"/>
  <c r="A206" i="2" s="1"/>
  <c r="W34" i="2"/>
  <c r="V34" i="2"/>
  <c r="U34" i="2"/>
  <c r="T34" i="2"/>
  <c r="S34" i="2"/>
  <c r="R34" i="2"/>
  <c r="Q34" i="2"/>
  <c r="A205" i="2" s="1"/>
  <c r="P34" i="2"/>
  <c r="A204" i="2" s="1"/>
  <c r="O34" i="2"/>
  <c r="A203" i="2" s="1"/>
  <c r="N34" i="2"/>
  <c r="A202" i="2" s="1"/>
  <c r="M34" i="2"/>
  <c r="A201" i="2" s="1"/>
  <c r="L34" i="2"/>
  <c r="A200" i="2" s="1"/>
  <c r="B200" i="2"/>
  <c r="W33" i="2"/>
  <c r="V33" i="2"/>
  <c r="U33" i="2"/>
  <c r="T33" i="2"/>
  <c r="S33" i="2"/>
  <c r="R33" i="2"/>
  <c r="Q33" i="2"/>
  <c r="A199" i="2" s="1"/>
  <c r="P33" i="2"/>
  <c r="A198" i="2" s="1"/>
  <c r="O33" i="2"/>
  <c r="A197" i="2" s="1"/>
  <c r="N33" i="2"/>
  <c r="A196" i="2" s="1"/>
  <c r="M33" i="2"/>
  <c r="A195" i="2" s="1"/>
  <c r="L33" i="2"/>
  <c r="A194" i="2" s="1"/>
  <c r="W32" i="2"/>
  <c r="V32" i="2"/>
  <c r="U32" i="2"/>
  <c r="T32" i="2"/>
  <c r="S32" i="2"/>
  <c r="R32" i="2"/>
  <c r="Q32" i="2"/>
  <c r="A193" i="2" s="1"/>
  <c r="P32" i="2"/>
  <c r="A192" i="2" s="1"/>
  <c r="O32" i="2"/>
  <c r="A191" i="2" s="1"/>
  <c r="N32" i="2"/>
  <c r="A190" i="2" s="1"/>
  <c r="M32" i="2"/>
  <c r="A189" i="2" s="1"/>
  <c r="L32" i="2"/>
  <c r="A188" i="2" s="1"/>
  <c r="B190" i="2"/>
  <c r="W31" i="2"/>
  <c r="V31" i="2"/>
  <c r="U31" i="2"/>
  <c r="T31" i="2"/>
  <c r="S31" i="2"/>
  <c r="R31" i="2"/>
  <c r="Q31" i="2"/>
  <c r="A187" i="2" s="1"/>
  <c r="P31" i="2"/>
  <c r="A186" i="2" s="1"/>
  <c r="O31" i="2"/>
  <c r="A185" i="2" s="1"/>
  <c r="N31" i="2"/>
  <c r="A184" i="2" s="1"/>
  <c r="M31" i="2"/>
  <c r="A183" i="2" s="1"/>
  <c r="L31" i="2"/>
  <c r="A182" i="2" s="1"/>
  <c r="B184" i="2"/>
  <c r="B31" i="2"/>
  <c r="W30" i="2"/>
  <c r="V30" i="2"/>
  <c r="U30" i="2"/>
  <c r="T30" i="2"/>
  <c r="S30" i="2"/>
  <c r="R30" i="2"/>
  <c r="Q30" i="2"/>
  <c r="A181" i="2" s="1"/>
  <c r="P30" i="2"/>
  <c r="A180" i="2" s="1"/>
  <c r="O30" i="2"/>
  <c r="A179" i="2" s="1"/>
  <c r="N30" i="2"/>
  <c r="A178" i="2" s="1"/>
  <c r="M30" i="2"/>
  <c r="A177" i="2" s="1"/>
  <c r="L30" i="2"/>
  <c r="A176" i="2" s="1"/>
  <c r="B180" i="2"/>
  <c r="W29" i="2"/>
  <c r="V29" i="2"/>
  <c r="U29" i="2"/>
  <c r="T29" i="2"/>
  <c r="S29" i="2"/>
  <c r="R29" i="2"/>
  <c r="Q29" i="2"/>
  <c r="A175" i="2" s="1"/>
  <c r="P29" i="2"/>
  <c r="A174" i="2" s="1"/>
  <c r="O29" i="2"/>
  <c r="A173" i="2" s="1"/>
  <c r="N29" i="2"/>
  <c r="A172" i="2" s="1"/>
  <c r="M29" i="2"/>
  <c r="A171" i="2" s="1"/>
  <c r="L29" i="2"/>
  <c r="A170" i="2" s="1"/>
  <c r="B174" i="2"/>
  <c r="B171" i="2"/>
  <c r="W28" i="2"/>
  <c r="V28" i="2"/>
  <c r="U28" i="2"/>
  <c r="T28" i="2"/>
  <c r="S28" i="2"/>
  <c r="R28" i="2"/>
  <c r="Q28" i="2"/>
  <c r="A169" i="2" s="1"/>
  <c r="P28" i="2"/>
  <c r="A168" i="2" s="1"/>
  <c r="O28" i="2"/>
  <c r="A167" i="2" s="1"/>
  <c r="N28" i="2"/>
  <c r="A166" i="2" s="1"/>
  <c r="M28" i="2"/>
  <c r="A165" i="2" s="1"/>
  <c r="L28" i="2"/>
  <c r="A164" i="2" s="1"/>
  <c r="W27" i="2"/>
  <c r="V27" i="2"/>
  <c r="U27" i="2"/>
  <c r="T27" i="2"/>
  <c r="S27" i="2"/>
  <c r="R27" i="2"/>
  <c r="Q27" i="2"/>
  <c r="A163" i="2" s="1"/>
  <c r="P27" i="2"/>
  <c r="A162" i="2" s="1"/>
  <c r="O27" i="2"/>
  <c r="A161" i="2" s="1"/>
  <c r="N27" i="2"/>
  <c r="A160" i="2" s="1"/>
  <c r="M27" i="2"/>
  <c r="A159" i="2" s="1"/>
  <c r="L27" i="2"/>
  <c r="A158" i="2" s="1"/>
  <c r="W26" i="2"/>
  <c r="V26" i="2"/>
  <c r="U26" i="2"/>
  <c r="T26" i="2"/>
  <c r="S26" i="2"/>
  <c r="R26" i="2"/>
  <c r="Q26" i="2"/>
  <c r="A157" i="2" s="1"/>
  <c r="P26" i="2"/>
  <c r="A156" i="2" s="1"/>
  <c r="O26" i="2"/>
  <c r="A155" i="2" s="1"/>
  <c r="N26" i="2"/>
  <c r="A154" i="2" s="1"/>
  <c r="M26" i="2"/>
  <c r="A153" i="2" s="1"/>
  <c r="L26" i="2"/>
  <c r="A152" i="2" s="1"/>
  <c r="B152" i="2"/>
  <c r="W25" i="2"/>
  <c r="V25" i="2"/>
  <c r="U25" i="2"/>
  <c r="T25" i="2"/>
  <c r="S25" i="2"/>
  <c r="R25" i="2"/>
  <c r="Q25" i="2"/>
  <c r="A151" i="2" s="1"/>
  <c r="P25" i="2"/>
  <c r="A150" i="2" s="1"/>
  <c r="O25" i="2"/>
  <c r="A149" i="2" s="1"/>
  <c r="N25" i="2"/>
  <c r="A148" i="2" s="1"/>
  <c r="M25" i="2"/>
  <c r="A147" i="2" s="1"/>
  <c r="L25" i="2"/>
  <c r="A146" i="2" s="1"/>
  <c r="B146" i="2"/>
  <c r="W24" i="2"/>
  <c r="V24" i="2"/>
  <c r="U24" i="2"/>
  <c r="T24" i="2"/>
  <c r="S24" i="2"/>
  <c r="R24" i="2"/>
  <c r="Q24" i="2"/>
  <c r="A145" i="2" s="1"/>
  <c r="P24" i="2"/>
  <c r="A144" i="2" s="1"/>
  <c r="O24" i="2"/>
  <c r="A143" i="2" s="1"/>
  <c r="N24" i="2"/>
  <c r="A142" i="2" s="1"/>
  <c r="M24" i="2"/>
  <c r="A141" i="2" s="1"/>
  <c r="L24" i="2"/>
  <c r="A140" i="2" s="1"/>
  <c r="B142" i="2"/>
  <c r="W23" i="2"/>
  <c r="V23" i="2"/>
  <c r="U23" i="2"/>
  <c r="T23" i="2"/>
  <c r="S23" i="2"/>
  <c r="R23" i="2"/>
  <c r="Q23" i="2"/>
  <c r="A139" i="2" s="1"/>
  <c r="P23" i="2"/>
  <c r="A138" i="2" s="1"/>
  <c r="O23" i="2"/>
  <c r="A137" i="2" s="1"/>
  <c r="N23" i="2"/>
  <c r="A136" i="2" s="1"/>
  <c r="M23" i="2"/>
  <c r="A135" i="2" s="1"/>
  <c r="L23" i="2"/>
  <c r="A134" i="2" s="1"/>
  <c r="W22" i="2"/>
  <c r="V22" i="2"/>
  <c r="U22" i="2"/>
  <c r="T22" i="2"/>
  <c r="S22" i="2"/>
  <c r="R22" i="2"/>
  <c r="Q22" i="2"/>
  <c r="A133" i="2" s="1"/>
  <c r="P22" i="2"/>
  <c r="A132" i="2" s="1"/>
  <c r="O22" i="2"/>
  <c r="A131" i="2" s="1"/>
  <c r="N22" i="2"/>
  <c r="A130" i="2" s="1"/>
  <c r="M22" i="2"/>
  <c r="A129" i="2" s="1"/>
  <c r="L22" i="2"/>
  <c r="A128" i="2" s="1"/>
  <c r="B132" i="2"/>
  <c r="W21" i="2"/>
  <c r="V21" i="2"/>
  <c r="U21" i="2"/>
  <c r="T21" i="2"/>
  <c r="S21" i="2"/>
  <c r="R21" i="2"/>
  <c r="Q21" i="2"/>
  <c r="A127" i="2" s="1"/>
  <c r="P21" i="2"/>
  <c r="A126" i="2" s="1"/>
  <c r="O21" i="2"/>
  <c r="A125" i="2" s="1"/>
  <c r="N21" i="2"/>
  <c r="A124" i="2" s="1"/>
  <c r="M21" i="2"/>
  <c r="A123" i="2" s="1"/>
  <c r="L21" i="2"/>
  <c r="A122" i="2" s="1"/>
  <c r="B126" i="2"/>
  <c r="B123" i="2"/>
  <c r="W20" i="2"/>
  <c r="V20" i="2"/>
  <c r="U20" i="2"/>
  <c r="T20" i="2"/>
  <c r="S20" i="2"/>
  <c r="R20" i="2"/>
  <c r="Q20" i="2"/>
  <c r="A121" i="2" s="1"/>
  <c r="P20" i="2"/>
  <c r="A120" i="2" s="1"/>
  <c r="O20" i="2"/>
  <c r="A119" i="2" s="1"/>
  <c r="N20" i="2"/>
  <c r="A118" i="2" s="1"/>
  <c r="M20" i="2"/>
  <c r="A117" i="2" s="1"/>
  <c r="L20" i="2"/>
  <c r="A116" i="2" s="1"/>
  <c r="W19" i="2"/>
  <c r="V19" i="2"/>
  <c r="U19" i="2"/>
  <c r="T19" i="2"/>
  <c r="S19" i="2"/>
  <c r="R19" i="2"/>
  <c r="Q19" i="2"/>
  <c r="A115" i="2" s="1"/>
  <c r="P19" i="2"/>
  <c r="A114" i="2" s="1"/>
  <c r="O19" i="2"/>
  <c r="A113" i="2" s="1"/>
  <c r="N19" i="2"/>
  <c r="A112" i="2" s="1"/>
  <c r="M19" i="2"/>
  <c r="A111" i="2" s="1"/>
  <c r="L19" i="2"/>
  <c r="A110" i="2" s="1"/>
  <c r="B110" i="2"/>
  <c r="B19" i="2"/>
  <c r="W18" i="2"/>
  <c r="V18" i="2"/>
  <c r="U18" i="2"/>
  <c r="T18" i="2"/>
  <c r="S18" i="2"/>
  <c r="R18" i="2"/>
  <c r="Q18" i="2"/>
  <c r="A109" i="2" s="1"/>
  <c r="P18" i="2"/>
  <c r="A108" i="2" s="1"/>
  <c r="O18" i="2"/>
  <c r="A107" i="2" s="1"/>
  <c r="N18" i="2"/>
  <c r="A106" i="2" s="1"/>
  <c r="M18" i="2"/>
  <c r="A105" i="2" s="1"/>
  <c r="L18" i="2"/>
  <c r="A104" i="2" s="1"/>
  <c r="B104" i="2"/>
  <c r="W17" i="2"/>
  <c r="V17" i="2"/>
  <c r="U17" i="2"/>
  <c r="T17" i="2"/>
  <c r="S17" i="2"/>
  <c r="R17" i="2"/>
  <c r="Q17" i="2"/>
  <c r="A103" i="2" s="1"/>
  <c r="P17" i="2"/>
  <c r="A102" i="2" s="1"/>
  <c r="O17" i="2"/>
  <c r="A101" i="2" s="1"/>
  <c r="N17" i="2"/>
  <c r="A100" i="2" s="1"/>
  <c r="M17" i="2"/>
  <c r="A99" i="2" s="1"/>
  <c r="L17" i="2"/>
  <c r="A98" i="2" s="1"/>
  <c r="B98" i="2"/>
  <c r="W16" i="2"/>
  <c r="V16" i="2"/>
  <c r="U16" i="2"/>
  <c r="T16" i="2"/>
  <c r="S16" i="2"/>
  <c r="R16" i="2"/>
  <c r="Q16" i="2"/>
  <c r="A97" i="2" s="1"/>
  <c r="P16" i="2"/>
  <c r="A96" i="2" s="1"/>
  <c r="O16" i="2"/>
  <c r="A95" i="2" s="1"/>
  <c r="N16" i="2"/>
  <c r="A94" i="2" s="1"/>
  <c r="M16" i="2"/>
  <c r="A93" i="2" s="1"/>
  <c r="L16" i="2"/>
  <c r="A92" i="2" s="1"/>
  <c r="B94" i="2"/>
  <c r="W15" i="2"/>
  <c r="V15" i="2"/>
  <c r="U15" i="2"/>
  <c r="T15" i="2"/>
  <c r="S15" i="2"/>
  <c r="R15" i="2"/>
  <c r="Q15" i="2"/>
  <c r="A91" i="2" s="1"/>
  <c r="P15" i="2"/>
  <c r="A90" i="2" s="1"/>
  <c r="O15" i="2"/>
  <c r="A89" i="2" s="1"/>
  <c r="N15" i="2"/>
  <c r="A88" i="2" s="1"/>
  <c r="M15" i="2"/>
  <c r="A87" i="2" s="1"/>
  <c r="L15" i="2"/>
  <c r="A86" i="2" s="1"/>
  <c r="B88" i="2"/>
  <c r="W14" i="2"/>
  <c r="V14" i="2"/>
  <c r="U14" i="2"/>
  <c r="T14" i="2"/>
  <c r="S14" i="2"/>
  <c r="R14" i="2"/>
  <c r="Q14" i="2"/>
  <c r="A85" i="2" s="1"/>
  <c r="P14" i="2"/>
  <c r="A84" i="2" s="1"/>
  <c r="O14" i="2"/>
  <c r="A83" i="2" s="1"/>
  <c r="N14" i="2"/>
  <c r="A82" i="2" s="1"/>
  <c r="M14" i="2"/>
  <c r="A81" i="2" s="1"/>
  <c r="L14" i="2"/>
  <c r="A80" i="2" s="1"/>
  <c r="B84" i="2"/>
  <c r="W13" i="2"/>
  <c r="V13" i="2"/>
  <c r="U13" i="2"/>
  <c r="T13" i="2"/>
  <c r="S13" i="2"/>
  <c r="R13" i="2"/>
  <c r="Q13" i="2"/>
  <c r="A79" i="2" s="1"/>
  <c r="P13" i="2"/>
  <c r="A78" i="2" s="1"/>
  <c r="O13" i="2"/>
  <c r="A77" i="2" s="1"/>
  <c r="N13" i="2"/>
  <c r="A76" i="2" s="1"/>
  <c r="M13" i="2"/>
  <c r="A75" i="2" s="1"/>
  <c r="L13" i="2"/>
  <c r="A74" i="2" s="1"/>
  <c r="B75" i="2"/>
  <c r="W12" i="2"/>
  <c r="V12" i="2"/>
  <c r="U12" i="2"/>
  <c r="T12" i="2"/>
  <c r="S12" i="2"/>
  <c r="R12" i="2"/>
  <c r="Q12" i="2"/>
  <c r="A73" i="2" s="1"/>
  <c r="P12" i="2"/>
  <c r="A72" i="2" s="1"/>
  <c r="O12" i="2"/>
  <c r="A71" i="2" s="1"/>
  <c r="N12" i="2"/>
  <c r="A70" i="2" s="1"/>
  <c r="M12" i="2"/>
  <c r="A69" i="2" s="1"/>
  <c r="L12" i="2"/>
  <c r="A68" i="2" s="1"/>
  <c r="W11" i="2"/>
  <c r="V11" i="2"/>
  <c r="U11" i="2"/>
  <c r="T11" i="2"/>
  <c r="S11" i="2"/>
  <c r="R11" i="2"/>
  <c r="Q11" i="2"/>
  <c r="A67" i="2" s="1"/>
  <c r="P11" i="2"/>
  <c r="A66" i="2" s="1"/>
  <c r="O11" i="2"/>
  <c r="A65" i="2" s="1"/>
  <c r="N11" i="2"/>
  <c r="A64" i="2" s="1"/>
  <c r="M11" i="2"/>
  <c r="A63" i="2" s="1"/>
  <c r="L11" i="2"/>
  <c r="A62" i="2" s="1"/>
  <c r="W10" i="2"/>
  <c r="V10" i="2"/>
  <c r="U10" i="2"/>
  <c r="T10" i="2"/>
  <c r="S10" i="2"/>
  <c r="R10" i="2"/>
  <c r="Q10" i="2"/>
  <c r="A61" i="2" s="1"/>
  <c r="P10" i="2"/>
  <c r="A60" i="2" s="1"/>
  <c r="O10" i="2"/>
  <c r="A59" i="2" s="1"/>
  <c r="N10" i="2"/>
  <c r="A58" i="2" s="1"/>
  <c r="M10" i="2"/>
  <c r="A57" i="2" s="1"/>
  <c r="L10" i="2"/>
  <c r="A56" i="2" s="1"/>
  <c r="B56" i="2"/>
  <c r="W9" i="2"/>
  <c r="V9" i="2"/>
  <c r="U9" i="2"/>
  <c r="T9" i="2"/>
  <c r="S9" i="2"/>
  <c r="R9" i="2"/>
  <c r="Q9" i="2"/>
  <c r="A55" i="2" s="1"/>
  <c r="P9" i="2"/>
  <c r="A54" i="2" s="1"/>
  <c r="O9" i="2"/>
  <c r="A53" i="2" s="1"/>
  <c r="N9" i="2"/>
  <c r="A52" i="2" s="1"/>
  <c r="M9" i="2"/>
  <c r="A51" i="2" s="1"/>
  <c r="L9" i="2"/>
  <c r="A50" i="2" s="1"/>
  <c r="B50" i="2"/>
  <c r="W8" i="2"/>
  <c r="V8" i="2"/>
  <c r="U8" i="2"/>
  <c r="T8" i="2"/>
  <c r="S8" i="2"/>
  <c r="R8" i="2"/>
  <c r="Q8" i="2"/>
  <c r="A49" i="2" s="1"/>
  <c r="P8" i="2"/>
  <c r="A48" i="2" s="1"/>
  <c r="O8" i="2"/>
  <c r="A47" i="2" s="1"/>
  <c r="N8" i="2"/>
  <c r="A46" i="2" s="1"/>
  <c r="M8" i="2"/>
  <c r="A45" i="2" s="1"/>
  <c r="L8" i="2"/>
  <c r="A44" i="2" s="1"/>
  <c r="B46" i="2"/>
  <c r="W7" i="2"/>
  <c r="V7" i="2"/>
  <c r="U7" i="2"/>
  <c r="T7" i="2"/>
  <c r="S7" i="2"/>
  <c r="R7" i="2"/>
  <c r="Q7" i="2"/>
  <c r="A43" i="2" s="1"/>
  <c r="P7" i="2"/>
  <c r="A42" i="2" s="1"/>
  <c r="O7" i="2"/>
  <c r="A41" i="2" s="1"/>
  <c r="N7" i="2"/>
  <c r="A40" i="2" s="1"/>
  <c r="M7" i="2"/>
  <c r="A39" i="2" s="1"/>
  <c r="L7" i="2"/>
  <c r="A38" i="2" s="1"/>
  <c r="B42" i="2"/>
  <c r="B40" i="2"/>
  <c r="W6" i="2"/>
  <c r="V6" i="2"/>
  <c r="U6" i="2"/>
  <c r="T6" i="2"/>
  <c r="S6" i="2"/>
  <c r="R6" i="2"/>
  <c r="Q6" i="2"/>
  <c r="A37" i="2" s="1"/>
  <c r="P6" i="2"/>
  <c r="A36" i="2" s="1"/>
  <c r="O6" i="2"/>
  <c r="A35" i="2" s="1"/>
  <c r="N6" i="2"/>
  <c r="A34" i="2" s="1"/>
  <c r="M6" i="2"/>
  <c r="A33" i="2" s="1"/>
  <c r="L6" i="2"/>
  <c r="A32" i="2" s="1"/>
  <c r="W5" i="2"/>
  <c r="V5" i="2"/>
  <c r="U5" i="2"/>
  <c r="T5" i="2"/>
  <c r="S5" i="2"/>
  <c r="R5" i="2"/>
  <c r="Q5" i="2"/>
  <c r="A31" i="2" s="1"/>
  <c r="P5" i="2"/>
  <c r="A30" i="2" s="1"/>
  <c r="O5" i="2"/>
  <c r="A29" i="2" s="1"/>
  <c r="N5" i="2"/>
  <c r="A28" i="2" s="1"/>
  <c r="M5" i="2"/>
  <c r="A27" i="2" s="1"/>
  <c r="L5" i="2"/>
  <c r="A26" i="2" s="1"/>
  <c r="B28" i="2"/>
  <c r="W4" i="2"/>
  <c r="V4" i="2"/>
  <c r="U4" i="2"/>
  <c r="T4" i="2"/>
  <c r="S4" i="2"/>
  <c r="R4" i="2"/>
  <c r="Q4" i="2"/>
  <c r="A25" i="2" s="1"/>
  <c r="P4" i="2"/>
  <c r="A24" i="2" s="1"/>
  <c r="O4" i="2"/>
  <c r="A23" i="2" s="1"/>
  <c r="N4" i="2"/>
  <c r="A22" i="2" s="1"/>
  <c r="M4" i="2"/>
  <c r="A21" i="2" s="1"/>
  <c r="L4" i="2"/>
  <c r="A20" i="2" s="1"/>
  <c r="W3" i="2"/>
  <c r="V3" i="2"/>
  <c r="U3" i="2"/>
  <c r="T3" i="2"/>
  <c r="S3" i="2"/>
  <c r="R3" i="2"/>
  <c r="Q3" i="2"/>
  <c r="A19" i="2" s="1"/>
  <c r="P3" i="2"/>
  <c r="A18" i="2" s="1"/>
  <c r="O3" i="2"/>
  <c r="A17" i="2" s="1"/>
  <c r="N3" i="2"/>
  <c r="A16" i="2" s="1"/>
  <c r="M3" i="2"/>
  <c r="A15" i="2" s="1"/>
  <c r="B18" i="2"/>
  <c r="W2" i="2"/>
  <c r="V2" i="2"/>
  <c r="U2" i="2"/>
  <c r="T2" i="2"/>
  <c r="S2" i="2"/>
  <c r="R2" i="2"/>
  <c r="Q2" i="2"/>
  <c r="A13" i="2" s="1"/>
  <c r="P2" i="2"/>
  <c r="A12" i="2" s="1"/>
  <c r="O2" i="2"/>
  <c r="A11" i="2" s="1"/>
  <c r="N2" i="2"/>
  <c r="A10" i="2" s="1"/>
  <c r="M2" i="2"/>
  <c r="A9" i="2" s="1"/>
  <c r="B13" i="2" l="1"/>
  <c r="B456" i="2"/>
  <c r="B452" i="2"/>
  <c r="B454" i="2"/>
  <c r="B480" i="2"/>
  <c r="B478" i="2"/>
  <c r="B476" i="2"/>
  <c r="B464" i="2"/>
  <c r="B468" i="2"/>
  <c r="B466" i="2"/>
  <c r="E530" i="2"/>
  <c r="E528" i="2"/>
  <c r="E526" i="2"/>
  <c r="E512" i="2"/>
  <c r="E510" i="2"/>
  <c r="E508" i="2"/>
  <c r="E714" i="2"/>
  <c r="E712" i="2"/>
  <c r="B484" i="2"/>
  <c r="B486" i="2"/>
  <c r="E568" i="2"/>
  <c r="E572" i="2"/>
  <c r="E570" i="2"/>
  <c r="E524" i="2"/>
  <c r="E520" i="2"/>
  <c r="E702" i="2"/>
  <c r="E698" i="2"/>
  <c r="E700" i="2"/>
  <c r="E500" i="2"/>
  <c r="E496" i="2"/>
  <c r="E554" i="2"/>
  <c r="E552" i="2"/>
  <c r="B474" i="2"/>
  <c r="B470" i="2"/>
  <c r="E518" i="2"/>
  <c r="E514" i="2"/>
  <c r="E536" i="2"/>
  <c r="E534" i="2"/>
  <c r="E574" i="2"/>
  <c r="E578" i="2"/>
  <c r="E708" i="2"/>
  <c r="E706" i="2"/>
  <c r="E704" i="2"/>
  <c r="B458" i="2"/>
  <c r="E502" i="2"/>
  <c r="E710" i="2"/>
  <c r="E560" i="2"/>
  <c r="E558" i="2"/>
  <c r="E556" i="2"/>
  <c r="E696" i="2"/>
  <c r="E692" i="2"/>
  <c r="E694" i="2"/>
  <c r="E544" i="2"/>
</calcChain>
</file>

<file path=xl/connections.xml><?xml version="1.0" encoding="utf-8"?>
<connections xmlns="http://schemas.openxmlformats.org/spreadsheetml/2006/main">
  <connection id="1" name="cesr_transformed" type="6" refreshedVersion="6" background="1" saveData="1">
    <textPr codePage="437" sourceFile="\\samba\User\dcb282\OSC\Layout Files\cesr_transformed.out" tab="0" space="1" consecutive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<sst xmlns="http://schemas.openxmlformats.org/spreadsheetml/2006/main" count="4131" uniqueCount="1639">
  <si>
    <t>ele_name</t>
  </si>
  <si>
    <t>ele_type</t>
  </si>
  <si>
    <t>l</t>
  </si>
  <si>
    <t>s0</t>
  </si>
  <si>
    <t>s1</t>
  </si>
  <si>
    <t>s_mid</t>
  </si>
  <si>
    <t>x0</t>
  </si>
  <si>
    <t>x1</t>
  </si>
  <si>
    <t>x_mid</t>
  </si>
  <si>
    <t>y0</t>
  </si>
  <si>
    <t>y1</t>
  </si>
  <si>
    <t>y_mid</t>
  </si>
  <si>
    <t>z0</t>
  </si>
  <si>
    <t>z1</t>
  </si>
  <si>
    <t>z_mid</t>
  </si>
  <si>
    <t>theta0</t>
  </si>
  <si>
    <t>theta1</t>
  </si>
  <si>
    <t>theta_mid</t>
  </si>
  <si>
    <t>IP_L0</t>
  </si>
  <si>
    <t>Marker</t>
  </si>
  <si>
    <t>HS4B_2</t>
  </si>
  <si>
    <t>Sbend</t>
  </si>
  <si>
    <t>LS_4B</t>
  </si>
  <si>
    <t>Photon_Fork</t>
  </si>
  <si>
    <t>VX4A</t>
  </si>
  <si>
    <t>Kicker</t>
  </si>
  <si>
    <t>DET_S4C</t>
  </si>
  <si>
    <t>QX4A</t>
  </si>
  <si>
    <t>Quadrupole</t>
  </si>
  <si>
    <t>DET_X4A</t>
  </si>
  <si>
    <t>HX4A</t>
  </si>
  <si>
    <t>HS4C</t>
  </si>
  <si>
    <t>DQX4B</t>
  </si>
  <si>
    <t>HX4B</t>
  </si>
  <si>
    <t>VX4B</t>
  </si>
  <si>
    <t>DET_X4B</t>
  </si>
  <si>
    <t>QX4B</t>
  </si>
  <si>
    <t>QX4C</t>
  </si>
  <si>
    <t>DET_X4C</t>
  </si>
  <si>
    <t>VX4C</t>
  </si>
  <si>
    <t>DET_X4R</t>
  </si>
  <si>
    <t>HX4C</t>
  </si>
  <si>
    <t>DQX4D</t>
  </si>
  <si>
    <t>HX4D</t>
  </si>
  <si>
    <t>QX4D</t>
  </si>
  <si>
    <t>DET_X4D</t>
  </si>
  <si>
    <t>DET_S5A</t>
  </si>
  <si>
    <t>VX4D</t>
  </si>
  <si>
    <t>SECTOR_5</t>
  </si>
  <si>
    <t>VX5A</t>
  </si>
  <si>
    <t>DET_S5C</t>
  </si>
  <si>
    <t>QX5A</t>
  </si>
  <si>
    <t>DET_X5A</t>
  </si>
  <si>
    <t>HX5A</t>
  </si>
  <si>
    <t>DQX5B</t>
  </si>
  <si>
    <t>HX5B</t>
  </si>
  <si>
    <t>DET_X5B</t>
  </si>
  <si>
    <t>VX5B</t>
  </si>
  <si>
    <t>QX5B</t>
  </si>
  <si>
    <t>QX5C</t>
  </si>
  <si>
    <t>DET_X5C</t>
  </si>
  <si>
    <t>VX5C</t>
  </si>
  <si>
    <t>DET_X5R</t>
  </si>
  <si>
    <t>HX5C</t>
  </si>
  <si>
    <t>DQX5D</t>
  </si>
  <si>
    <t>HX5D</t>
  </si>
  <si>
    <t>QX5D</t>
  </si>
  <si>
    <t>DET_X5D</t>
  </si>
  <si>
    <t>DET_S6A</t>
  </si>
  <si>
    <t>VX5D</t>
  </si>
  <si>
    <t>SECTOR_6</t>
  </si>
  <si>
    <t>VX6A</t>
  </si>
  <si>
    <t>DET_S6C</t>
  </si>
  <si>
    <t>QX6A</t>
  </si>
  <si>
    <t>DET_X6A</t>
  </si>
  <si>
    <t>HX6A</t>
  </si>
  <si>
    <t>DQX6B</t>
  </si>
  <si>
    <t>HX6B</t>
  </si>
  <si>
    <t>VX6B</t>
  </si>
  <si>
    <t>DET_X6B</t>
  </si>
  <si>
    <t>QX6B</t>
  </si>
  <si>
    <t>QX6C</t>
  </si>
  <si>
    <t>VX6C</t>
  </si>
  <si>
    <t>DET_X6C</t>
  </si>
  <si>
    <t>DET_X6R</t>
  </si>
  <si>
    <t>HX6C</t>
  </si>
  <si>
    <t>DQX6D</t>
  </si>
  <si>
    <t>HX6D</t>
  </si>
  <si>
    <t>QX6D</t>
  </si>
  <si>
    <t>DET_X6D</t>
  </si>
  <si>
    <t>DET_S7A</t>
  </si>
  <si>
    <t>VX6D</t>
  </si>
  <si>
    <t>HS7A</t>
  </si>
  <si>
    <t>LS_7A</t>
  </si>
  <si>
    <t>HS7B</t>
  </si>
  <si>
    <t>SECTOR_7</t>
  </si>
  <si>
    <t>RF_W2_1</t>
  </si>
  <si>
    <t>RFcavity</t>
  </si>
  <si>
    <t>LS_7B1_7B2</t>
  </si>
  <si>
    <t>RF_W2_2</t>
  </si>
  <si>
    <t>HS7C</t>
  </si>
  <si>
    <t>DET_S7C</t>
  </si>
  <si>
    <t>DET_9W</t>
  </si>
  <si>
    <t>Q09W</t>
  </si>
  <si>
    <t>RF_W1</t>
  </si>
  <si>
    <t>DET_9AW</t>
  </si>
  <si>
    <t>Q09AW</t>
  </si>
  <si>
    <t>SEX_09AW</t>
  </si>
  <si>
    <t>Sextupole</t>
  </si>
  <si>
    <t>HKICK_9AW</t>
  </si>
  <si>
    <t>DET_I10W</t>
  </si>
  <si>
    <t>DET_10W</t>
  </si>
  <si>
    <t>Q10W</t>
  </si>
  <si>
    <t>SEX_10W</t>
  </si>
  <si>
    <t>DET_I10AW1</t>
  </si>
  <si>
    <t>SK_Q10AW</t>
  </si>
  <si>
    <t>DET_I10AW2</t>
  </si>
  <si>
    <t>FDBK_10W2_H</t>
  </si>
  <si>
    <t>DET_I10AW3</t>
  </si>
  <si>
    <t>DET_I10AW4</t>
  </si>
  <si>
    <t>Q10AW</t>
  </si>
  <si>
    <t>DET_10AW</t>
  </si>
  <si>
    <t>SEX_10AW</t>
  </si>
  <si>
    <t>FDBK_10W1_V</t>
  </si>
  <si>
    <t>B11W</t>
  </si>
  <si>
    <t>HKICK_11W</t>
  </si>
  <si>
    <t>DET_11W</t>
  </si>
  <si>
    <t>Q11W</t>
  </si>
  <si>
    <t>B12W</t>
  </si>
  <si>
    <t>SK_SEX_12W</t>
  </si>
  <si>
    <t>DET_I12W1</t>
  </si>
  <si>
    <t>DET_12W2</t>
  </si>
  <si>
    <t>DET_12W3</t>
  </si>
  <si>
    <t>DET_12W</t>
  </si>
  <si>
    <t>Q12W</t>
  </si>
  <si>
    <t>SEX_12W</t>
  </si>
  <si>
    <t>B13W</t>
  </si>
  <si>
    <t>Q13W</t>
  </si>
  <si>
    <t>SEX_13W</t>
  </si>
  <si>
    <t>DET_13W</t>
  </si>
  <si>
    <t>D14BW_RFA4_SEG</t>
  </si>
  <si>
    <t>D14BW_RFA1_APS</t>
  </si>
  <si>
    <t>D14BW_RFA2_SEG</t>
  </si>
  <si>
    <t>D14BW_RFA3_APS</t>
  </si>
  <si>
    <t>DET_14W</t>
  </si>
  <si>
    <t>Q14W</t>
  </si>
  <si>
    <t>SEX_14W</t>
  </si>
  <si>
    <t>B15W</t>
  </si>
  <si>
    <t>Q15AW_1</t>
  </si>
  <si>
    <t>D15W_RFA1_CVC3</t>
  </si>
  <si>
    <t>Q15AW_2</t>
  </si>
  <si>
    <t>D15W_SP1_CSP1</t>
  </si>
  <si>
    <t>Q15AW_3</t>
  </si>
  <si>
    <t>D15W_SP2_CSP1</t>
  </si>
  <si>
    <t>D15W_SP3O_CSP1</t>
  </si>
  <si>
    <t>D15W_SP3I_CSP1</t>
  </si>
  <si>
    <t>DET_15W</t>
  </si>
  <si>
    <t>Q15W</t>
  </si>
  <si>
    <t>SEX_15W</t>
  </si>
  <si>
    <t>B16W</t>
  </si>
  <si>
    <t>Q16W</t>
  </si>
  <si>
    <t>SEX_16W</t>
  </si>
  <si>
    <t>DET_16W</t>
  </si>
  <si>
    <t>VKICK_16W</t>
  </si>
  <si>
    <t>B17W</t>
  </si>
  <si>
    <t>Q17W</t>
  </si>
  <si>
    <t>SEX_17W</t>
  </si>
  <si>
    <t>DET_17W</t>
  </si>
  <si>
    <t>B18W</t>
  </si>
  <si>
    <t>Q18W</t>
  </si>
  <si>
    <t>SEX_18W</t>
  </si>
  <si>
    <t>DET_18W</t>
  </si>
  <si>
    <t>DET_19W</t>
  </si>
  <si>
    <t>Q19W</t>
  </si>
  <si>
    <t>SEX_19W</t>
  </si>
  <si>
    <t>B20W</t>
  </si>
  <si>
    <t>Q20W</t>
  </si>
  <si>
    <t>SEX_20W</t>
  </si>
  <si>
    <t>DET_20W</t>
  </si>
  <si>
    <t>B21W</t>
  </si>
  <si>
    <t>Q21W</t>
  </si>
  <si>
    <t>SEX_21W</t>
  </si>
  <si>
    <t>DET_21W</t>
  </si>
  <si>
    <t>B22W</t>
  </si>
  <si>
    <t>Q22W</t>
  </si>
  <si>
    <t>SEX_22W</t>
  </si>
  <si>
    <t>DET_22W</t>
  </si>
  <si>
    <t>B23W</t>
  </si>
  <si>
    <t>Q23W</t>
  </si>
  <si>
    <t>SEX_23W</t>
  </si>
  <si>
    <t>DET_23W</t>
  </si>
  <si>
    <t>SK_SEX_23W</t>
  </si>
  <si>
    <t>DET_I23W1</t>
  </si>
  <si>
    <t>B24W</t>
  </si>
  <si>
    <t>Q24W</t>
  </si>
  <si>
    <t>SEX_24W</t>
  </si>
  <si>
    <t>DET_24W</t>
  </si>
  <si>
    <t>B25W</t>
  </si>
  <si>
    <t>Q25W</t>
  </si>
  <si>
    <t>SEX_25W</t>
  </si>
  <si>
    <t>DET_25W</t>
  </si>
  <si>
    <t>B26W</t>
  </si>
  <si>
    <t>Q26W</t>
  </si>
  <si>
    <t>SEX_26W</t>
  </si>
  <si>
    <t>DET_26W</t>
  </si>
  <si>
    <t>BUMP_26W</t>
  </si>
  <si>
    <t>B27W</t>
  </si>
  <si>
    <t>Q27W</t>
  </si>
  <si>
    <t>SEX_27W</t>
  </si>
  <si>
    <t>DET_27W</t>
  </si>
  <si>
    <t>B28W</t>
  </si>
  <si>
    <t>Q28W</t>
  </si>
  <si>
    <t>SEX_28W</t>
  </si>
  <si>
    <t>DET_28W</t>
  </si>
  <si>
    <t>BUMP_28W</t>
  </si>
  <si>
    <t>B29W</t>
  </si>
  <si>
    <t>Q29W</t>
  </si>
  <si>
    <t>SEX_29W</t>
  </si>
  <si>
    <t>DET_29W</t>
  </si>
  <si>
    <t>SK_SEX_29W</t>
  </si>
  <si>
    <t>B30W</t>
  </si>
  <si>
    <t>Q30W</t>
  </si>
  <si>
    <t>SEX_30W</t>
  </si>
  <si>
    <t>DET_30W</t>
  </si>
  <si>
    <t>B31W</t>
  </si>
  <si>
    <t>Q31W</t>
  </si>
  <si>
    <t>SEX_31W</t>
  </si>
  <si>
    <t>DET_31W</t>
  </si>
  <si>
    <t>B32W</t>
  </si>
  <si>
    <t>Q32W</t>
  </si>
  <si>
    <t>SEX_32W</t>
  </si>
  <si>
    <t>DET_32W</t>
  </si>
  <si>
    <t>B33W</t>
  </si>
  <si>
    <t>Q33W</t>
  </si>
  <si>
    <t>SEX_33W</t>
  </si>
  <si>
    <t>DET_33W</t>
  </si>
  <si>
    <t>DET_34W</t>
  </si>
  <si>
    <t>INJS34W</t>
  </si>
  <si>
    <t>Q34W</t>
  </si>
  <si>
    <t>SEX_34W</t>
  </si>
  <si>
    <t>B35W</t>
  </si>
  <si>
    <t>Q35W</t>
  </si>
  <si>
    <t>SEX_35W</t>
  </si>
  <si>
    <t>DET_35W</t>
  </si>
  <si>
    <t>B36W</t>
  </si>
  <si>
    <t>DET_I36W1</t>
  </si>
  <si>
    <t>DET_I36W2</t>
  </si>
  <si>
    <t>PINGER_36W</t>
  </si>
  <si>
    <t>BUMP_36W</t>
  </si>
  <si>
    <t>Q36W</t>
  </si>
  <si>
    <t>SEX_36W</t>
  </si>
  <si>
    <t>DET_36W</t>
  </si>
  <si>
    <t>B37W</t>
  </si>
  <si>
    <t>Q37W</t>
  </si>
  <si>
    <t>SEX_37W</t>
  </si>
  <si>
    <t>DET_37W</t>
  </si>
  <si>
    <t>B38W</t>
  </si>
  <si>
    <t>Q38W</t>
  </si>
  <si>
    <t>SEX_38W</t>
  </si>
  <si>
    <t>DET_38W</t>
  </si>
  <si>
    <t>B39W</t>
  </si>
  <si>
    <t>Q39W</t>
  </si>
  <si>
    <t>SEX_39W</t>
  </si>
  <si>
    <t>DET_39W</t>
  </si>
  <si>
    <t>B40W</t>
  </si>
  <si>
    <t>Q40W</t>
  </si>
  <si>
    <t>SEX_40W</t>
  </si>
  <si>
    <t>DET_40W</t>
  </si>
  <si>
    <t>B41W</t>
  </si>
  <si>
    <t>Q41W</t>
  </si>
  <si>
    <t>SEX_41W</t>
  </si>
  <si>
    <t>DET_41W</t>
  </si>
  <si>
    <t>B42W</t>
  </si>
  <si>
    <t>Q42W</t>
  </si>
  <si>
    <t>SEX_42W</t>
  </si>
  <si>
    <t>DET_42W</t>
  </si>
  <si>
    <t>B43W</t>
  </si>
  <si>
    <t>Q43W</t>
  </si>
  <si>
    <t>SEX_43W</t>
  </si>
  <si>
    <t>DET_43W</t>
  </si>
  <si>
    <t>COL43W</t>
  </si>
  <si>
    <t>DET_I43AW</t>
  </si>
  <si>
    <t>SCV43W</t>
  </si>
  <si>
    <t>Q43AW</t>
  </si>
  <si>
    <t>B44W</t>
  </si>
  <si>
    <t>Q44W</t>
  </si>
  <si>
    <t>SEX_44W</t>
  </si>
  <si>
    <t>DET_44W</t>
  </si>
  <si>
    <t>OSC_PICKUP_1</t>
  </si>
  <si>
    <t>Taylor</t>
  </si>
  <si>
    <t>P_MARK</t>
  </si>
  <si>
    <t>OSC_START</t>
  </si>
  <si>
    <t>OSC_PICKUP_2</t>
  </si>
  <si>
    <t>DET_45W</t>
  </si>
  <si>
    <t>Q45W</t>
  </si>
  <si>
    <t>SEX_45W</t>
  </si>
  <si>
    <t>B46W</t>
  </si>
  <si>
    <t>Q46W</t>
  </si>
  <si>
    <t>DET_46W</t>
  </si>
  <si>
    <t>B47W</t>
  </si>
  <si>
    <t>DET_47W</t>
  </si>
  <si>
    <t>Q47W</t>
  </si>
  <si>
    <t>SEX_47W</t>
  </si>
  <si>
    <t>B47AW</t>
  </si>
  <si>
    <t>DET_I47AW</t>
  </si>
  <si>
    <t>Q47AW</t>
  </si>
  <si>
    <t>B48W</t>
  </si>
  <si>
    <t>DET_I48W</t>
  </si>
  <si>
    <t>HKICK_48W</t>
  </si>
  <si>
    <t>SK_Q48W</t>
  </si>
  <si>
    <t>SEX_48W</t>
  </si>
  <si>
    <t>Q48W</t>
  </si>
  <si>
    <t>DET_48W</t>
  </si>
  <si>
    <t>CHICANE_49W1_1</t>
  </si>
  <si>
    <t>CHC49W_RFA1_TR</t>
  </si>
  <si>
    <t>CHICANE_49W1_2</t>
  </si>
  <si>
    <t>CHICANE_49W2_1</t>
  </si>
  <si>
    <t>CHC49W_RFA2_TR</t>
  </si>
  <si>
    <t>CHICANE_49W2_2</t>
  </si>
  <si>
    <t>CHICANE_49W3_1</t>
  </si>
  <si>
    <t>CHC49W_RFA3_TR</t>
  </si>
  <si>
    <t>CHICANE_49W3_2</t>
  </si>
  <si>
    <t>CHICANE_49W4_1</t>
  </si>
  <si>
    <t>CHC49W_RFA4_TR</t>
  </si>
  <si>
    <t>CHICANE_49W4_2</t>
  </si>
  <si>
    <t>Q49_1</t>
  </si>
  <si>
    <t>IP_L3</t>
  </si>
  <si>
    <t>Q49_2</t>
  </si>
  <si>
    <t>SEX_49E</t>
  </si>
  <si>
    <t>DET_49E</t>
  </si>
  <si>
    <t>VKICK_49E</t>
  </si>
  <si>
    <t>D49E_RFA3_APS</t>
  </si>
  <si>
    <t>D49E_RFA2_APS</t>
  </si>
  <si>
    <t>D49E_SP1_LBNL1</t>
  </si>
  <si>
    <t>D49E_RFA1_SLAC2</t>
  </si>
  <si>
    <t>DET_48E</t>
  </si>
  <si>
    <t>Q48E</t>
  </si>
  <si>
    <t>SEX_48E</t>
  </si>
  <si>
    <t>SK_Q48E</t>
  </si>
  <si>
    <t>HKICK_48E</t>
  </si>
  <si>
    <t>DET_I48E</t>
  </si>
  <si>
    <t>B48E</t>
  </si>
  <si>
    <t>DET_I47AE</t>
  </si>
  <si>
    <t>Q47AE</t>
  </si>
  <si>
    <t>B47AE</t>
  </si>
  <si>
    <t>DET_47E</t>
  </si>
  <si>
    <t>SEX_47E</t>
  </si>
  <si>
    <t>Q47E</t>
  </si>
  <si>
    <t>SK_Q47E</t>
  </si>
  <si>
    <t>B47E</t>
  </si>
  <si>
    <t>DET_46E</t>
  </si>
  <si>
    <t>Q46E</t>
  </si>
  <si>
    <t>B46E</t>
  </si>
  <si>
    <t>SEX_45E</t>
  </si>
  <si>
    <t>Q45E</t>
  </si>
  <si>
    <t>DET_45E</t>
  </si>
  <si>
    <t>OSC_KICKER_1</t>
  </si>
  <si>
    <t>K_MARK</t>
  </si>
  <si>
    <t>OSC_END</t>
  </si>
  <si>
    <t>OSC_KICKER_2</t>
  </si>
  <si>
    <t>DET_44E</t>
  </si>
  <si>
    <t>SEX_44E</t>
  </si>
  <si>
    <t>Q44E</t>
  </si>
  <si>
    <t>B44E</t>
  </si>
  <si>
    <t>Q43AE</t>
  </si>
  <si>
    <t>DET_I43E2</t>
  </si>
  <si>
    <t>DET_I43E</t>
  </si>
  <si>
    <t>COL43E</t>
  </si>
  <si>
    <t>DET_43E</t>
  </si>
  <si>
    <t>SEX_43E</t>
  </si>
  <si>
    <t>Q43E</t>
  </si>
  <si>
    <t>B43E</t>
  </si>
  <si>
    <t>DET_42E</t>
  </si>
  <si>
    <t>SEX_42E</t>
  </si>
  <si>
    <t>Q42E</t>
  </si>
  <si>
    <t>B42E</t>
  </si>
  <si>
    <t>DET_41E</t>
  </si>
  <si>
    <t>SEX_41E</t>
  </si>
  <si>
    <t>Q41E</t>
  </si>
  <si>
    <t>B41E</t>
  </si>
  <si>
    <t>DET_40E</t>
  </si>
  <si>
    <t>SEX_40E</t>
  </si>
  <si>
    <t>Q40E</t>
  </si>
  <si>
    <t>B40E</t>
  </si>
  <si>
    <t>DET_39E</t>
  </si>
  <si>
    <t>SEX_39E</t>
  </si>
  <si>
    <t>Q39E</t>
  </si>
  <si>
    <t>B39E</t>
  </si>
  <si>
    <t>BUMP_38E</t>
  </si>
  <si>
    <t>DET_38E</t>
  </si>
  <si>
    <t>SEX_38E</t>
  </si>
  <si>
    <t>Q38E</t>
  </si>
  <si>
    <t>B38E</t>
  </si>
  <si>
    <t>DET_37E</t>
  </si>
  <si>
    <t>SEX_37E</t>
  </si>
  <si>
    <t>Q37E</t>
  </si>
  <si>
    <t>B37E</t>
  </si>
  <si>
    <t>DET_36E</t>
  </si>
  <si>
    <t>SEX_36E</t>
  </si>
  <si>
    <t>Q36E</t>
  </si>
  <si>
    <t>BUMP_36E</t>
  </si>
  <si>
    <t>PINGER_36E</t>
  </si>
  <si>
    <t>B36E</t>
  </si>
  <si>
    <t>DET_35E</t>
  </si>
  <si>
    <t>SEX_35E</t>
  </si>
  <si>
    <t>Q35E</t>
  </si>
  <si>
    <t>B35E</t>
  </si>
  <si>
    <t>SEX_34E</t>
  </si>
  <si>
    <t>Q34E</t>
  </si>
  <si>
    <t>INJS34E</t>
  </si>
  <si>
    <t>DET_34E</t>
  </si>
  <si>
    <t>DET_33E</t>
  </si>
  <si>
    <t>SEX_33E</t>
  </si>
  <si>
    <t>Q33E</t>
  </si>
  <si>
    <t>B33E</t>
  </si>
  <si>
    <t>DET_32E</t>
  </si>
  <si>
    <t>SEX_32E</t>
  </si>
  <si>
    <t>Q32E</t>
  </si>
  <si>
    <t>B32E</t>
  </si>
  <si>
    <t>DET_31E</t>
  </si>
  <si>
    <t>SEX_31E</t>
  </si>
  <si>
    <t>Q31E</t>
  </si>
  <si>
    <t>B31E</t>
  </si>
  <si>
    <t>DET_30E</t>
  </si>
  <si>
    <t>SEX_30E</t>
  </si>
  <si>
    <t>Q30E</t>
  </si>
  <si>
    <t>B30E</t>
  </si>
  <si>
    <t>SK_SEX_29E</t>
  </si>
  <si>
    <t>DET_29E</t>
  </si>
  <si>
    <t>SEX_29E</t>
  </si>
  <si>
    <t>Q29E</t>
  </si>
  <si>
    <t>B29E</t>
  </si>
  <si>
    <t>BUMP_28E</t>
  </si>
  <si>
    <t>DET_28E</t>
  </si>
  <si>
    <t>SEX_28E</t>
  </si>
  <si>
    <t>Q28E</t>
  </si>
  <si>
    <t>B28E</t>
  </si>
  <si>
    <t>DET_27E</t>
  </si>
  <si>
    <t>SEX_27E</t>
  </si>
  <si>
    <t>Q27E</t>
  </si>
  <si>
    <t>B27E</t>
  </si>
  <si>
    <t>BUMP_26E</t>
  </si>
  <si>
    <t>DET_26E</t>
  </si>
  <si>
    <t>SEX_26E</t>
  </si>
  <si>
    <t>Q26E</t>
  </si>
  <si>
    <t>B26E</t>
  </si>
  <si>
    <t>DET_25E</t>
  </si>
  <si>
    <t>SEX_25E</t>
  </si>
  <si>
    <t>Q25E</t>
  </si>
  <si>
    <t>B25E</t>
  </si>
  <si>
    <t>DET_24E</t>
  </si>
  <si>
    <t>SEX_24E</t>
  </si>
  <si>
    <t>Q24E</t>
  </si>
  <si>
    <t>B24E</t>
  </si>
  <si>
    <t>SK_SEX_23E</t>
  </si>
  <si>
    <t>DET_23E</t>
  </si>
  <si>
    <t>SEX_23E</t>
  </si>
  <si>
    <t>Q23E</t>
  </si>
  <si>
    <t>B23E</t>
  </si>
  <si>
    <t>DET_22E</t>
  </si>
  <si>
    <t>SEX_22E</t>
  </si>
  <si>
    <t>Q22E</t>
  </si>
  <si>
    <t>B22E</t>
  </si>
  <si>
    <t>DET_21E</t>
  </si>
  <si>
    <t>SEX_21E</t>
  </si>
  <si>
    <t>Q21E</t>
  </si>
  <si>
    <t>B21E</t>
  </si>
  <si>
    <t>DET_20E</t>
  </si>
  <si>
    <t>SEX_20E</t>
  </si>
  <si>
    <t>Q20E</t>
  </si>
  <si>
    <t>B20E</t>
  </si>
  <si>
    <t>SEX_19E</t>
  </si>
  <si>
    <t>Q19E</t>
  </si>
  <si>
    <t>DET_19E</t>
  </si>
  <si>
    <t>SCW19EA_RFA1_WG1</t>
  </si>
  <si>
    <t>SCW19EA_RFA2_WG1</t>
  </si>
  <si>
    <t>SCW19EA_RFA3_WG1</t>
  </si>
  <si>
    <t>DET_18E</t>
  </si>
  <si>
    <t>SEX_18E</t>
  </si>
  <si>
    <t>Q18E</t>
  </si>
  <si>
    <t>B18E</t>
  </si>
  <si>
    <t>DET_17E</t>
  </si>
  <si>
    <t>SEX_17E</t>
  </si>
  <si>
    <t>Q17E</t>
  </si>
  <si>
    <t>B17E</t>
  </si>
  <si>
    <t>DET_16E</t>
  </si>
  <si>
    <t>SEX_16E</t>
  </si>
  <si>
    <t>Q16E</t>
  </si>
  <si>
    <t>B16E</t>
  </si>
  <si>
    <t>SEX_15E</t>
  </si>
  <si>
    <t>Q15E</t>
  </si>
  <si>
    <t>DET_15E</t>
  </si>
  <si>
    <t>D15E_RFA1_CVC3</t>
  </si>
  <si>
    <t>D15E_SP3_CSP1</t>
  </si>
  <si>
    <t>D15E_SP2_CSP1</t>
  </si>
  <si>
    <t>D15E_SP1I_CSP1</t>
  </si>
  <si>
    <t>D15E_SP1O_CSP1</t>
  </si>
  <si>
    <t>B15E</t>
  </si>
  <si>
    <t>SEX_14E</t>
  </si>
  <si>
    <t>Q14E</t>
  </si>
  <si>
    <t>DET_14E</t>
  </si>
  <si>
    <t>DOG_LEG_14E2</t>
  </si>
  <si>
    <t>DET_I14E</t>
  </si>
  <si>
    <t>D14BE_RFA2_SEG</t>
  </si>
  <si>
    <t>D14BE_RFA1_SEG</t>
  </si>
  <si>
    <t>DOG_LEG_14E1</t>
  </si>
  <si>
    <t>DET_13E</t>
  </si>
  <si>
    <t>SEX_13E</t>
  </si>
  <si>
    <t>Q13E</t>
  </si>
  <si>
    <t>B13E</t>
  </si>
  <si>
    <t>SEX_12E</t>
  </si>
  <si>
    <t>Q12E</t>
  </si>
  <si>
    <t>DET_12E</t>
  </si>
  <si>
    <t>SK_SEX_12E</t>
  </si>
  <si>
    <t>B12E</t>
  </si>
  <si>
    <t>DET_11E</t>
  </si>
  <si>
    <t>SEX_11E</t>
  </si>
  <si>
    <t>Q11E</t>
  </si>
  <si>
    <t>B11E</t>
  </si>
  <si>
    <t>DET_10AE</t>
  </si>
  <si>
    <t>SEX_10AE</t>
  </si>
  <si>
    <t>Q10AE</t>
  </si>
  <si>
    <t>SK_Q10E</t>
  </si>
  <si>
    <t>Q10E</t>
  </si>
  <si>
    <t>DET_10E</t>
  </si>
  <si>
    <t>SEX_09AE</t>
  </si>
  <si>
    <t>Q09AE</t>
  </si>
  <si>
    <t>DET_9AE</t>
  </si>
  <si>
    <t>HKICK_9AE</t>
  </si>
  <si>
    <t>RF_E1</t>
  </si>
  <si>
    <t>RF_E2</t>
  </si>
  <si>
    <t>Q09E</t>
  </si>
  <si>
    <t>DET_9E</t>
  </si>
  <si>
    <t>DET_S1A</t>
  </si>
  <si>
    <t>ID_S1A_1</t>
  </si>
  <si>
    <t>Wiggler</t>
  </si>
  <si>
    <t>LS_1A1_1A2_1A3</t>
  </si>
  <si>
    <t>ID_S1A_2</t>
  </si>
  <si>
    <t>SECTOR_1</t>
  </si>
  <si>
    <t>VX1A</t>
  </si>
  <si>
    <t>DET_S1C</t>
  </si>
  <si>
    <t>QX1A</t>
  </si>
  <si>
    <t>DET_X1A</t>
  </si>
  <si>
    <t>HX1A</t>
  </si>
  <si>
    <t>DQX1B</t>
  </si>
  <si>
    <t>HX1B</t>
  </si>
  <si>
    <t>DET_X1B</t>
  </si>
  <si>
    <t>VX1B</t>
  </si>
  <si>
    <t>QX1B</t>
  </si>
  <si>
    <t>QX1C</t>
  </si>
  <si>
    <t>DET_X1C</t>
  </si>
  <si>
    <t>VX1C</t>
  </si>
  <si>
    <t>DET_X1R</t>
  </si>
  <si>
    <t>HX1C</t>
  </si>
  <si>
    <t>DQX1D</t>
  </si>
  <si>
    <t>HX1D</t>
  </si>
  <si>
    <t>QX1D</t>
  </si>
  <si>
    <t>DET_X1D</t>
  </si>
  <si>
    <t>DET_S2A</t>
  </si>
  <si>
    <t>VX1D</t>
  </si>
  <si>
    <t>HS2A</t>
  </si>
  <si>
    <t>LS_2A</t>
  </si>
  <si>
    <t>SECTOR_2</t>
  </si>
  <si>
    <t>HS2B</t>
  </si>
  <si>
    <t>LS_2B</t>
  </si>
  <si>
    <t>HS2C</t>
  </si>
  <si>
    <t>VX2A</t>
  </si>
  <si>
    <t>DET_S2C</t>
  </si>
  <si>
    <t>QX2A</t>
  </si>
  <si>
    <t>DET_X2A</t>
  </si>
  <si>
    <t>HX2A</t>
  </si>
  <si>
    <t>DQX2B</t>
  </si>
  <si>
    <t>HX2B</t>
  </si>
  <si>
    <t>DET_X2B</t>
  </si>
  <si>
    <t>VX2B</t>
  </si>
  <si>
    <t>QX2B</t>
  </si>
  <si>
    <t>QX2C</t>
  </si>
  <si>
    <t>DET_X2C</t>
  </si>
  <si>
    <t>VX2C</t>
  </si>
  <si>
    <t>DET_X2R</t>
  </si>
  <si>
    <t>HX2C</t>
  </si>
  <si>
    <t>DQX2D</t>
  </si>
  <si>
    <t>HX2D</t>
  </si>
  <si>
    <t>QX2D</t>
  </si>
  <si>
    <t>DET_X2D</t>
  </si>
  <si>
    <t>DET_S3A</t>
  </si>
  <si>
    <t>VX2D</t>
  </si>
  <si>
    <t>HS3A</t>
  </si>
  <si>
    <t>LS_3A</t>
  </si>
  <si>
    <t>SECTOR_3</t>
  </si>
  <si>
    <t>HS3B</t>
  </si>
  <si>
    <t>LS_3B</t>
  </si>
  <si>
    <t>HS3C</t>
  </si>
  <si>
    <t>VX3A</t>
  </si>
  <si>
    <t>DET_S3C</t>
  </si>
  <si>
    <t>QX3A</t>
  </si>
  <si>
    <t>DET_X3A</t>
  </si>
  <si>
    <t>HX3A</t>
  </si>
  <si>
    <t>DQX3B</t>
  </si>
  <si>
    <t>HX3B</t>
  </si>
  <si>
    <t>DET_X3B</t>
  </si>
  <si>
    <t>VX3B</t>
  </si>
  <si>
    <t>QX3B</t>
  </si>
  <si>
    <t>QX3C</t>
  </si>
  <si>
    <t>DET_X3C</t>
  </si>
  <si>
    <t>VX3C</t>
  </si>
  <si>
    <t>DET_X3R</t>
  </si>
  <si>
    <t>HX3C</t>
  </si>
  <si>
    <t>DQX3D</t>
  </si>
  <si>
    <t>HX3D</t>
  </si>
  <si>
    <t>QX3D</t>
  </si>
  <si>
    <t>DET_X3D</t>
  </si>
  <si>
    <t>DET_S4A</t>
  </si>
  <si>
    <t>VX3D</t>
  </si>
  <si>
    <t>HS4A</t>
  </si>
  <si>
    <t>LS_4A</t>
  </si>
  <si>
    <t>HS4B_1</t>
  </si>
  <si>
    <t>IP_L0_END</t>
  </si>
  <si>
    <t>END</t>
  </si>
  <si>
    <t>! '0' = beginning of element, '1' = end of element, 'mid' = direct average of '0' and '1'</t>
  </si>
  <si>
    <t>! These coordinates have the origin in the vicinity of L0, are are different from the usual survey coordiantes.</t>
  </si>
  <si>
    <t>Index</t>
  </si>
  <si>
    <t>Model Parameter</t>
  </si>
  <si>
    <t>Value</t>
  </si>
  <si>
    <t>Units</t>
  </si>
  <si>
    <t># ele_name</t>
  </si>
  <si>
    <t xml:space="preserve"> x</t>
  </si>
  <si>
    <t xml:space="preserve"> y</t>
  </si>
  <si>
    <t xml:space="preserve"> z</t>
  </si>
  <si>
    <t>phi (x)</t>
  </si>
  <si>
    <t>psi (z)</t>
  </si>
  <si>
    <t>x</t>
  </si>
  <si>
    <t>y</t>
  </si>
  <si>
    <t>z</t>
  </si>
  <si>
    <t>theta (y)</t>
  </si>
  <si>
    <t>m</t>
  </si>
  <si>
    <t>deg</t>
  </si>
  <si>
    <t>rad</t>
  </si>
  <si>
    <t>IPx</t>
  </si>
  <si>
    <t>leave blank</t>
  </si>
  <si>
    <t xml:space="preserve"> theta-Y</t>
  </si>
  <si>
    <t>theta-Z</t>
  </si>
  <si>
    <t>theta-X</t>
  </si>
  <si>
    <t>theta_y</t>
  </si>
  <si>
    <t>theta_x</t>
  </si>
  <si>
    <t>iLogic string</t>
  </si>
  <si>
    <t>iLogic Model parameter</t>
  </si>
  <si>
    <t>iLogic text parameter</t>
  </si>
  <si>
    <t>iLogic text end</t>
  </si>
  <si>
    <t>") = "</t>
  </si>
  <si>
    <t>"</t>
  </si>
  <si>
    <t>Parameter("d7</t>
  </si>
  <si>
    <t>Parameter("d8</t>
  </si>
  <si>
    <t>Parameter("d9</t>
  </si>
  <si>
    <t>Parameter("d10</t>
  </si>
  <si>
    <t>Parameter("d11</t>
  </si>
  <si>
    <t>Parameter("d12</t>
  </si>
  <si>
    <t>Parameter("d13</t>
  </si>
  <si>
    <t>Parameter("d14</t>
  </si>
  <si>
    <t>Parameter("d15</t>
  </si>
  <si>
    <t>Parameter("d16</t>
  </si>
  <si>
    <t>Parameter("d17</t>
  </si>
  <si>
    <t>Parameter("d18</t>
  </si>
  <si>
    <t>Parameter("d19</t>
  </si>
  <si>
    <t>Parameter("d20</t>
  </si>
  <si>
    <t>Parameter("d21</t>
  </si>
  <si>
    <t>Parameter("d22</t>
  </si>
  <si>
    <t>Parameter("d23</t>
  </si>
  <si>
    <t>Parameter("d24</t>
  </si>
  <si>
    <t>Parameter("d25</t>
  </si>
  <si>
    <t>Parameter("d26</t>
  </si>
  <si>
    <t>Parameter("d27</t>
  </si>
  <si>
    <t>Parameter("d28</t>
  </si>
  <si>
    <t>Parameter("d29</t>
  </si>
  <si>
    <t>Parameter("d30</t>
  </si>
  <si>
    <t>Parameter("d31</t>
  </si>
  <si>
    <t>Parameter("d32</t>
  </si>
  <si>
    <t>Parameter("d33</t>
  </si>
  <si>
    <t>Parameter("d34</t>
  </si>
  <si>
    <t>Parameter("d35</t>
  </si>
  <si>
    <t>Parameter("d36</t>
  </si>
  <si>
    <t>Parameter("d37</t>
  </si>
  <si>
    <t>Parameter("d38</t>
  </si>
  <si>
    <t>Parameter("d39</t>
  </si>
  <si>
    <t>Parameter("d40</t>
  </si>
  <si>
    <t>Parameter("d41</t>
  </si>
  <si>
    <t>Parameter("d42</t>
  </si>
  <si>
    <t>Parameter("d43</t>
  </si>
  <si>
    <t>Parameter("d44</t>
  </si>
  <si>
    <t>Parameter("d45</t>
  </si>
  <si>
    <t>Parameter("d46</t>
  </si>
  <si>
    <t>Parameter("d47</t>
  </si>
  <si>
    <t>Parameter("d48</t>
  </si>
  <si>
    <t>Parameter("d49</t>
  </si>
  <si>
    <t>Parameter("d50</t>
  </si>
  <si>
    <t>Parameter("d51</t>
  </si>
  <si>
    <t>Parameter("d52</t>
  </si>
  <si>
    <t>Parameter("d53</t>
  </si>
  <si>
    <t>Parameter("d54</t>
  </si>
  <si>
    <t>Parameter("d55</t>
  </si>
  <si>
    <t>Parameter("d56</t>
  </si>
  <si>
    <t>Parameter("d57</t>
  </si>
  <si>
    <t>Parameter("d58</t>
  </si>
  <si>
    <t>Parameter("d59</t>
  </si>
  <si>
    <t>Parameter("d60</t>
  </si>
  <si>
    <t>Parameter("d61</t>
  </si>
  <si>
    <t>Parameter("d62</t>
  </si>
  <si>
    <t>Parameter("d63</t>
  </si>
  <si>
    <t>Parameter("d64</t>
  </si>
  <si>
    <t>Parameter("d65</t>
  </si>
  <si>
    <t>Parameter("d66</t>
  </si>
  <si>
    <t>Parameter("d67</t>
  </si>
  <si>
    <t>Parameter("d68</t>
  </si>
  <si>
    <t>Parameter("d69</t>
  </si>
  <si>
    <t>Parameter("d70</t>
  </si>
  <si>
    <t>Parameter("d71</t>
  </si>
  <si>
    <t>Parameter("d72</t>
  </si>
  <si>
    <t>Parameter("d73</t>
  </si>
  <si>
    <t>Parameter("d74</t>
  </si>
  <si>
    <t>Parameter("d75</t>
  </si>
  <si>
    <t>Parameter("d76</t>
  </si>
  <si>
    <t>Parameter("d77</t>
  </si>
  <si>
    <t>Parameter("d78</t>
  </si>
  <si>
    <t>Parameter("d79</t>
  </si>
  <si>
    <t>Parameter("d80</t>
  </si>
  <si>
    <t>Parameter("d81</t>
  </si>
  <si>
    <t>Parameter("d82</t>
  </si>
  <si>
    <t>Parameter("d83</t>
  </si>
  <si>
    <t>Parameter("d84</t>
  </si>
  <si>
    <t>Parameter("d85</t>
  </si>
  <si>
    <t>Parameter("d86</t>
  </si>
  <si>
    <t>Parameter("d87</t>
  </si>
  <si>
    <t>Parameter("d88</t>
  </si>
  <si>
    <t>Parameter("d89</t>
  </si>
  <si>
    <t>Parameter("d90</t>
  </si>
  <si>
    <t>Parameter("d91</t>
  </si>
  <si>
    <t>Parameter("d92</t>
  </si>
  <si>
    <t>Parameter("d93</t>
  </si>
  <si>
    <t>Parameter("d94</t>
  </si>
  <si>
    <t>Parameter("d95</t>
  </si>
  <si>
    <t>Parameter("d96</t>
  </si>
  <si>
    <t>Parameter("d97</t>
  </si>
  <si>
    <t>Parameter("d98</t>
  </si>
  <si>
    <t>Parameter("d99</t>
  </si>
  <si>
    <t>Parameter("d100</t>
  </si>
  <si>
    <t>Parameter("d101</t>
  </si>
  <si>
    <t>Parameter("d102</t>
  </si>
  <si>
    <t>Parameter("d103</t>
  </si>
  <si>
    <t>Parameter("d104</t>
  </si>
  <si>
    <t>Parameter("d105</t>
  </si>
  <si>
    <t>Parameter("d106</t>
  </si>
  <si>
    <t>Parameter("d107</t>
  </si>
  <si>
    <t>Parameter("d108</t>
  </si>
  <si>
    <t>Parameter("d109</t>
  </si>
  <si>
    <t>Parameter("d110</t>
  </si>
  <si>
    <t>Parameter("d111</t>
  </si>
  <si>
    <t>Parameter("d112</t>
  </si>
  <si>
    <t>Parameter("d113</t>
  </si>
  <si>
    <t>Parameter("d114</t>
  </si>
  <si>
    <t>Parameter("d115</t>
  </si>
  <si>
    <t>Parameter("d116</t>
  </si>
  <si>
    <t>Parameter("d117</t>
  </si>
  <si>
    <t>Parameter("d118</t>
  </si>
  <si>
    <t>Parameter("d119</t>
  </si>
  <si>
    <t>Parameter("d120</t>
  </si>
  <si>
    <t>Parameter("d121</t>
  </si>
  <si>
    <t>Parameter("d122</t>
  </si>
  <si>
    <t>Parameter("d123</t>
  </si>
  <si>
    <t>Parameter("d124</t>
  </si>
  <si>
    <t>Parameter("d125</t>
  </si>
  <si>
    <t>Parameter("d126</t>
  </si>
  <si>
    <t>Parameter("d127</t>
  </si>
  <si>
    <t>Parameter("d128</t>
  </si>
  <si>
    <t>Parameter("d129</t>
  </si>
  <si>
    <t>Parameter("d130</t>
  </si>
  <si>
    <t>Parameter("d131</t>
  </si>
  <si>
    <t>Parameter("d132</t>
  </si>
  <si>
    <t>Parameter("d133</t>
  </si>
  <si>
    <t>Parameter("d134</t>
  </si>
  <si>
    <t>Parameter("d135</t>
  </si>
  <si>
    <t>Parameter("d136</t>
  </si>
  <si>
    <t>Parameter("d137</t>
  </si>
  <si>
    <t>Parameter("d138</t>
  </si>
  <si>
    <t>Parameter("d139</t>
  </si>
  <si>
    <t>Parameter("d140</t>
  </si>
  <si>
    <t>Parameter("d141</t>
  </si>
  <si>
    <t>Parameter("d142</t>
  </si>
  <si>
    <t>Parameter("d143</t>
  </si>
  <si>
    <t>Parameter("d144</t>
  </si>
  <si>
    <t>Parameter("d145</t>
  </si>
  <si>
    <t>Parameter("d146</t>
  </si>
  <si>
    <t>Parameter("d147</t>
  </si>
  <si>
    <t>Parameter("d148</t>
  </si>
  <si>
    <t>Parameter("d149</t>
  </si>
  <si>
    <t>Parameter("d150</t>
  </si>
  <si>
    <t>Parameter("d151</t>
  </si>
  <si>
    <t>Parameter("d152</t>
  </si>
  <si>
    <t>Parameter("d153</t>
  </si>
  <si>
    <t>Parameter("d154</t>
  </si>
  <si>
    <t>Parameter("d155</t>
  </si>
  <si>
    <t>Parameter("d156</t>
  </si>
  <si>
    <t>Parameter("d157</t>
  </si>
  <si>
    <t>Parameter("d158</t>
  </si>
  <si>
    <t>Parameter("d159</t>
  </si>
  <si>
    <t>Parameter("d160</t>
  </si>
  <si>
    <t>Parameter("d161</t>
  </si>
  <si>
    <t>Parameter("d162</t>
  </si>
  <si>
    <t>Parameter("d163</t>
  </si>
  <si>
    <t>Parameter("d164</t>
  </si>
  <si>
    <t>Parameter("d165</t>
  </si>
  <si>
    <t>Parameter("d166</t>
  </si>
  <si>
    <t>Parameter("d167</t>
  </si>
  <si>
    <t>Parameter("d168</t>
  </si>
  <si>
    <t>Parameter("d169</t>
  </si>
  <si>
    <t>Parameter("d170</t>
  </si>
  <si>
    <t>Parameter("d171</t>
  </si>
  <si>
    <t>Parameter("d172</t>
  </si>
  <si>
    <t>Parameter("d173</t>
  </si>
  <si>
    <t>Parameter("d174</t>
  </si>
  <si>
    <t>Parameter("d175</t>
  </si>
  <si>
    <t>Parameter("d176</t>
  </si>
  <si>
    <t>Parameter("d177</t>
  </si>
  <si>
    <t>Parameter("d178</t>
  </si>
  <si>
    <t>Parameter("d179</t>
  </si>
  <si>
    <t>Parameter("d180</t>
  </si>
  <si>
    <t>Parameter("d181</t>
  </si>
  <si>
    <t>Parameter("d182</t>
  </si>
  <si>
    <t>Parameter("d183</t>
  </si>
  <si>
    <t>Parameter("d184</t>
  </si>
  <si>
    <t>Parameter("d185</t>
  </si>
  <si>
    <t>Parameter("d186</t>
  </si>
  <si>
    <t>Parameter("d187</t>
  </si>
  <si>
    <t>Parameter("d188</t>
  </si>
  <si>
    <t>Parameter("d189</t>
  </si>
  <si>
    <t>Parameter("d190</t>
  </si>
  <si>
    <t>Parameter("d191</t>
  </si>
  <si>
    <t>Parameter("d192</t>
  </si>
  <si>
    <t>Parameter("d193</t>
  </si>
  <si>
    <t>Parameter("d194</t>
  </si>
  <si>
    <t>Parameter("d195</t>
  </si>
  <si>
    <t>Parameter("d196</t>
  </si>
  <si>
    <t>Parameter("d197</t>
  </si>
  <si>
    <t>Parameter("d198</t>
  </si>
  <si>
    <t>Parameter("d199</t>
  </si>
  <si>
    <t>Parameter("d200</t>
  </si>
  <si>
    <t>Parameter("d201</t>
  </si>
  <si>
    <t>Parameter("d202</t>
  </si>
  <si>
    <t>Parameter("d203</t>
  </si>
  <si>
    <t>Parameter("d204</t>
  </si>
  <si>
    <t>Parameter("d205</t>
  </si>
  <si>
    <t>Parameter("d206</t>
  </si>
  <si>
    <t>Parameter("d207</t>
  </si>
  <si>
    <t>Parameter("d208</t>
  </si>
  <si>
    <t>Parameter("d209</t>
  </si>
  <si>
    <t>Parameter("d210</t>
  </si>
  <si>
    <t>Parameter("d211</t>
  </si>
  <si>
    <t>Parameter("d212</t>
  </si>
  <si>
    <t>Parameter("d213</t>
  </si>
  <si>
    <t>Parameter("d214</t>
  </si>
  <si>
    <t>Parameter("d215</t>
  </si>
  <si>
    <t>Parameter("d216</t>
  </si>
  <si>
    <t>Parameter("d217</t>
  </si>
  <si>
    <t>Parameter("d218</t>
  </si>
  <si>
    <t>Parameter("d219</t>
  </si>
  <si>
    <t>Parameter("d220</t>
  </si>
  <si>
    <t>Parameter("d221</t>
  </si>
  <si>
    <t>Parameter("d222</t>
  </si>
  <si>
    <t>Parameter("d223</t>
  </si>
  <si>
    <t>Parameter("d224</t>
  </si>
  <si>
    <t>Parameter("d225</t>
  </si>
  <si>
    <t>Parameter("d226</t>
  </si>
  <si>
    <t>Parameter("d227</t>
  </si>
  <si>
    <t>Parameter("d228</t>
  </si>
  <si>
    <t>Parameter("d229</t>
  </si>
  <si>
    <t>Parameter("d230</t>
  </si>
  <si>
    <t>Parameter("d231</t>
  </si>
  <si>
    <t>Parameter("d232</t>
  </si>
  <si>
    <t>Parameter("d233</t>
  </si>
  <si>
    <t>Parameter("d234</t>
  </si>
  <si>
    <t>Parameter("d235</t>
  </si>
  <si>
    <t>Parameter("d236</t>
  </si>
  <si>
    <t>Parameter("d237</t>
  </si>
  <si>
    <t>Parameter("d238</t>
  </si>
  <si>
    <t>Parameter("d239</t>
  </si>
  <si>
    <t>Parameter("d240</t>
  </si>
  <si>
    <t>Parameter("d241</t>
  </si>
  <si>
    <t>Parameter("d242</t>
  </si>
  <si>
    <t>Parameter("d243</t>
  </si>
  <si>
    <t>Parameter("d244</t>
  </si>
  <si>
    <t>Parameter("d245</t>
  </si>
  <si>
    <t>Parameter("d246</t>
  </si>
  <si>
    <t>Parameter("d247</t>
  </si>
  <si>
    <t>Parameter("d248</t>
  </si>
  <si>
    <t>Parameter("d249</t>
  </si>
  <si>
    <t>Parameter("d250</t>
  </si>
  <si>
    <t>Parameter("d251</t>
  </si>
  <si>
    <t>Parameter("d252</t>
  </si>
  <si>
    <t>Parameter("d253</t>
  </si>
  <si>
    <t>Parameter("d254</t>
  </si>
  <si>
    <t>Parameter("d255</t>
  </si>
  <si>
    <t>Parameter("d256</t>
  </si>
  <si>
    <t>Parameter("d257</t>
  </si>
  <si>
    <t>Parameter("d258</t>
  </si>
  <si>
    <t>Parameter("d259</t>
  </si>
  <si>
    <t>Parameter("d260</t>
  </si>
  <si>
    <t>Parameter("d261</t>
  </si>
  <si>
    <t>Parameter("d262</t>
  </si>
  <si>
    <t>Parameter("d263</t>
  </si>
  <si>
    <t>Parameter("d264</t>
  </si>
  <si>
    <t>Parameter("d265</t>
  </si>
  <si>
    <t>Parameter("d266</t>
  </si>
  <si>
    <t>Parameter("d267</t>
  </si>
  <si>
    <t>Parameter("d268</t>
  </si>
  <si>
    <t>Parameter("d269</t>
  </si>
  <si>
    <t>Parameter("d270</t>
  </si>
  <si>
    <t>Parameter("d271</t>
  </si>
  <si>
    <t>Parameter("d272</t>
  </si>
  <si>
    <t>Parameter("d273</t>
  </si>
  <si>
    <t>Parameter("d274</t>
  </si>
  <si>
    <t>Parameter("d275</t>
  </si>
  <si>
    <t>Parameter("d276</t>
  </si>
  <si>
    <t>Parameter("d277</t>
  </si>
  <si>
    <t>Parameter("d278</t>
  </si>
  <si>
    <t>Parameter("d279</t>
  </si>
  <si>
    <t>Parameter("d280</t>
  </si>
  <si>
    <t>Parameter("d281</t>
  </si>
  <si>
    <t>Parameter("d282</t>
  </si>
  <si>
    <t>Parameter("d283</t>
  </si>
  <si>
    <t>Parameter("d284</t>
  </si>
  <si>
    <t>Parameter("d285</t>
  </si>
  <si>
    <t>Parameter("d286</t>
  </si>
  <si>
    <t>Parameter("d287</t>
  </si>
  <si>
    <t>Parameter("d288</t>
  </si>
  <si>
    <t>Parameter("d289</t>
  </si>
  <si>
    <t>Parameter("d290</t>
  </si>
  <si>
    <t>Parameter("d291</t>
  </si>
  <si>
    <t>Parameter("d292</t>
  </si>
  <si>
    <t>Parameter("d293</t>
  </si>
  <si>
    <t>Parameter("d294</t>
  </si>
  <si>
    <t>Parameter("d295</t>
  </si>
  <si>
    <t>Parameter("d296</t>
  </si>
  <si>
    <t>Parameter("d297</t>
  </si>
  <si>
    <t>Parameter("d298</t>
  </si>
  <si>
    <t>Parameter("d299</t>
  </si>
  <si>
    <t>Parameter("d300</t>
  </si>
  <si>
    <t>Parameter("d301</t>
  </si>
  <si>
    <t>Parameter("d302</t>
  </si>
  <si>
    <t>Parameter("d303</t>
  </si>
  <si>
    <t>Parameter("d304</t>
  </si>
  <si>
    <t>Parameter("d305</t>
  </si>
  <si>
    <t>Parameter("d306</t>
  </si>
  <si>
    <t>Parameter("d307</t>
  </si>
  <si>
    <t>Parameter("d308</t>
  </si>
  <si>
    <t>Parameter("d309</t>
  </si>
  <si>
    <t>Parameter("d310</t>
  </si>
  <si>
    <t>Parameter("d311</t>
  </si>
  <si>
    <t>Parameter("d312</t>
  </si>
  <si>
    <t>Parameter("d313</t>
  </si>
  <si>
    <t>Parameter("d314</t>
  </si>
  <si>
    <t>Parameter("d315</t>
  </si>
  <si>
    <t>Parameter("d316</t>
  </si>
  <si>
    <t>Parameter("d317</t>
  </si>
  <si>
    <t>Parameter("d318</t>
  </si>
  <si>
    <t>Parameter("d319</t>
  </si>
  <si>
    <t>Parameter("d320</t>
  </si>
  <si>
    <t>Parameter("d321</t>
  </si>
  <si>
    <t>Parameter("d322</t>
  </si>
  <si>
    <t>Parameter("d323</t>
  </si>
  <si>
    <t>Parameter("d324</t>
  </si>
  <si>
    <t>Parameter("d325</t>
  </si>
  <si>
    <t>Parameter("d326</t>
  </si>
  <si>
    <t>Parameter("d327</t>
  </si>
  <si>
    <t>Parameter("d328</t>
  </si>
  <si>
    <t>Parameter("d329</t>
  </si>
  <si>
    <t>Parameter("d330</t>
  </si>
  <si>
    <t>Parameter("d331</t>
  </si>
  <si>
    <t>Parameter("d332</t>
  </si>
  <si>
    <t>Parameter("d333</t>
  </si>
  <si>
    <t>Parameter("d334</t>
  </si>
  <si>
    <t>Parameter("d335</t>
  </si>
  <si>
    <t>Parameter("d336</t>
  </si>
  <si>
    <t>Parameter("d337</t>
  </si>
  <si>
    <t>Parameter("d338</t>
  </si>
  <si>
    <t>Parameter("d339</t>
  </si>
  <si>
    <t>Parameter("d340</t>
  </si>
  <si>
    <t>Parameter("d341</t>
  </si>
  <si>
    <t>Parameter("d342</t>
  </si>
  <si>
    <t>Parameter("d343</t>
  </si>
  <si>
    <t>Parameter("d344</t>
  </si>
  <si>
    <t>Parameter("d345</t>
  </si>
  <si>
    <t>Parameter("d346</t>
  </si>
  <si>
    <t>Parameter("d347</t>
  </si>
  <si>
    <t>Parameter("d348</t>
  </si>
  <si>
    <t>Parameter("d349</t>
  </si>
  <si>
    <t>Parameter("d350</t>
  </si>
  <si>
    <t>Parameter("d351</t>
  </si>
  <si>
    <t>Parameter("d352</t>
  </si>
  <si>
    <t>Parameter("d353</t>
  </si>
  <si>
    <t>Parameter("d354</t>
  </si>
  <si>
    <t>Parameter("d355</t>
  </si>
  <si>
    <t>Parameter("d356</t>
  </si>
  <si>
    <t>Parameter("d357</t>
  </si>
  <si>
    <t>Parameter("d358</t>
  </si>
  <si>
    <t>Parameter("d359</t>
  </si>
  <si>
    <t>Parameter("d360</t>
  </si>
  <si>
    <t>Parameter("d361</t>
  </si>
  <si>
    <t>Parameter("d362</t>
  </si>
  <si>
    <t>Parameter("d363</t>
  </si>
  <si>
    <t>Parameter("d364</t>
  </si>
  <si>
    <t>Parameter("d365</t>
  </si>
  <si>
    <t>Parameter("d366</t>
  </si>
  <si>
    <t>Parameter("d367</t>
  </si>
  <si>
    <t>Parameter("d368</t>
  </si>
  <si>
    <t>Parameter("d369</t>
  </si>
  <si>
    <t>Parameter("d370</t>
  </si>
  <si>
    <t>Parameter("d371</t>
  </si>
  <si>
    <t>Parameter("d372</t>
  </si>
  <si>
    <t>Parameter("d373</t>
  </si>
  <si>
    <t>Parameter("d374</t>
  </si>
  <si>
    <t>Parameter("d375</t>
  </si>
  <si>
    <t>Parameter("d376</t>
  </si>
  <si>
    <t>Parameter("d377</t>
  </si>
  <si>
    <t>Parameter("d378</t>
  </si>
  <si>
    <t>Parameter("d379</t>
  </si>
  <si>
    <t>Parameter("d380</t>
  </si>
  <si>
    <t>Parameter("d381</t>
  </si>
  <si>
    <t>Parameter("d382</t>
  </si>
  <si>
    <t>Parameter("d383</t>
  </si>
  <si>
    <t>Parameter("d384</t>
  </si>
  <si>
    <t>Parameter("d385</t>
  </si>
  <si>
    <t>Parameter("d386</t>
  </si>
  <si>
    <t>Parameter("d387</t>
  </si>
  <si>
    <t>Parameter("d388</t>
  </si>
  <si>
    <t>Parameter("d389</t>
  </si>
  <si>
    <t>Parameter("d390</t>
  </si>
  <si>
    <t>Parameter("d391</t>
  </si>
  <si>
    <t>Parameter("d392</t>
  </si>
  <si>
    <t>Parameter("d393</t>
  </si>
  <si>
    <t>Parameter("d394</t>
  </si>
  <si>
    <t>Parameter("d395</t>
  </si>
  <si>
    <t>Parameter("d396</t>
  </si>
  <si>
    <t>Parameter("d397</t>
  </si>
  <si>
    <t>Parameter("d398</t>
  </si>
  <si>
    <t>Parameter("d399</t>
  </si>
  <si>
    <t>Parameter("d400</t>
  </si>
  <si>
    <t>Parameter("d401</t>
  </si>
  <si>
    <t>Parameter("d402</t>
  </si>
  <si>
    <t>Parameter("d403</t>
  </si>
  <si>
    <t>Parameter("d404</t>
  </si>
  <si>
    <t>Parameter("d405</t>
  </si>
  <si>
    <t>Parameter("d406</t>
  </si>
  <si>
    <t>Parameter("d407</t>
  </si>
  <si>
    <t>Parameter("d408</t>
  </si>
  <si>
    <t>Parameter("d409</t>
  </si>
  <si>
    <t>Parameter("d410</t>
  </si>
  <si>
    <t>Parameter("d411</t>
  </si>
  <si>
    <t>Parameter("d412</t>
  </si>
  <si>
    <t>Parameter("d413</t>
  </si>
  <si>
    <t>Parameter("d414</t>
  </si>
  <si>
    <t>Parameter("d415</t>
  </si>
  <si>
    <t>Parameter("d416</t>
  </si>
  <si>
    <t>Parameter("d417</t>
  </si>
  <si>
    <t>Parameter("d418</t>
  </si>
  <si>
    <t>Parameter("d419</t>
  </si>
  <si>
    <t>Parameter("d420</t>
  </si>
  <si>
    <t>Parameter("d421</t>
  </si>
  <si>
    <t>Parameter("d422</t>
  </si>
  <si>
    <t>Parameter("d423</t>
  </si>
  <si>
    <t>Parameter("d424</t>
  </si>
  <si>
    <t>Parameter("d425</t>
  </si>
  <si>
    <t>Parameter("d426</t>
  </si>
  <si>
    <t>Parameter("d427</t>
  </si>
  <si>
    <t>Parameter("d428</t>
  </si>
  <si>
    <t>Parameter("d429</t>
  </si>
  <si>
    <t>Parameter("d430</t>
  </si>
  <si>
    <t>Parameter("d431</t>
  </si>
  <si>
    <t>Parameter("d432</t>
  </si>
  <si>
    <t>Parameter("d433</t>
  </si>
  <si>
    <t>Parameter("d434</t>
  </si>
  <si>
    <t>Parameter("d435</t>
  </si>
  <si>
    <t>Parameter("d436</t>
  </si>
  <si>
    <t>Parameter("d437</t>
  </si>
  <si>
    <t>Parameter("d438</t>
  </si>
  <si>
    <t>Parameter("d439</t>
  </si>
  <si>
    <t>Parameter("d440</t>
  </si>
  <si>
    <t>Parameter("d441</t>
  </si>
  <si>
    <t>Parameter("d442</t>
  </si>
  <si>
    <t>Parameter("d443</t>
  </si>
  <si>
    <t>Parameter("d444</t>
  </si>
  <si>
    <t>Parameter("d445</t>
  </si>
  <si>
    <t>Parameter("d446</t>
  </si>
  <si>
    <t>Parameter("d447</t>
  </si>
  <si>
    <t>Parameter("d448</t>
  </si>
  <si>
    <t>Parameter("d449</t>
  </si>
  <si>
    <t>Parameter("d450</t>
  </si>
  <si>
    <t>Parameter("d451</t>
  </si>
  <si>
    <t>Parameter("d452</t>
  </si>
  <si>
    <t>Parameter("d453</t>
  </si>
  <si>
    <t>Parameter("d454</t>
  </si>
  <si>
    <t>Parameter("d455</t>
  </si>
  <si>
    <t>Parameter("d456</t>
  </si>
  <si>
    <t>Parameter("d457</t>
  </si>
  <si>
    <t>Parameter("d458</t>
  </si>
  <si>
    <t>Parameter("d459</t>
  </si>
  <si>
    <t>Parameter("d460</t>
  </si>
  <si>
    <t>Parameter("d461</t>
  </si>
  <si>
    <t>Parameter("d462</t>
  </si>
  <si>
    <t>OSC_PICKUP_1_x</t>
  </si>
  <si>
    <t>OSC_PICKUP_1_y</t>
  </si>
  <si>
    <t>OSC_PICKUP_1_z</t>
  </si>
  <si>
    <t>OSC_PICKUP_1_ax</t>
  </si>
  <si>
    <t>OSC_PICKUP_1_ay</t>
  </si>
  <si>
    <t>OSC_PICKUP_1_az</t>
  </si>
  <si>
    <t>P_MARK_x</t>
  </si>
  <si>
    <t>P_MARK_y</t>
  </si>
  <si>
    <t>P_MARK_z</t>
  </si>
  <si>
    <t>P_MARK_ax</t>
  </si>
  <si>
    <t>P_MARK_ay</t>
  </si>
  <si>
    <t>P_MARK_az</t>
  </si>
  <si>
    <t>OSC_START_x</t>
  </si>
  <si>
    <t>OSC_START_y</t>
  </si>
  <si>
    <t>OSC_START_z</t>
  </si>
  <si>
    <t>OSC_START_ax</t>
  </si>
  <si>
    <t>OSC_START_ay</t>
  </si>
  <si>
    <t>OSC_START_az</t>
  </si>
  <si>
    <t>OSC_PICKUP_2_x</t>
  </si>
  <si>
    <t>OSC_PICKUP_2_y</t>
  </si>
  <si>
    <t>OSC_PICKUP_2_z</t>
  </si>
  <si>
    <t>OSC_PICKUP_2_ax</t>
  </si>
  <si>
    <t>OSC_PICKUP_2_ay</t>
  </si>
  <si>
    <t>OSC_PICKUP_2_az</t>
  </si>
  <si>
    <t>DET_45W_x</t>
  </si>
  <si>
    <t>DET_45W_y</t>
  </si>
  <si>
    <t>DET_45W_z</t>
  </si>
  <si>
    <t>DET_45W_ax</t>
  </si>
  <si>
    <t>DET_45W_ay</t>
  </si>
  <si>
    <t>DET_45W_az</t>
  </si>
  <si>
    <t>Q45W_x</t>
  </si>
  <si>
    <t>Q45W_y</t>
  </si>
  <si>
    <t>Q45W_z</t>
  </si>
  <si>
    <t>Q45W_ax</t>
  </si>
  <si>
    <t>Q45W_ay</t>
  </si>
  <si>
    <t>Q45W_az</t>
  </si>
  <si>
    <t>SEX_45W_x</t>
  </si>
  <si>
    <t>SEX_45W_y</t>
  </si>
  <si>
    <t>SEX_45W_z</t>
  </si>
  <si>
    <t>SEX_45W_ax</t>
  </si>
  <si>
    <t>SEX_45W_ay</t>
  </si>
  <si>
    <t>SEX_45W_az</t>
  </si>
  <si>
    <t>B46W_x</t>
  </si>
  <si>
    <t>B46W_y</t>
  </si>
  <si>
    <t>B46W_z</t>
  </si>
  <si>
    <t>B46W_ax</t>
  </si>
  <si>
    <t>B46W_ay</t>
  </si>
  <si>
    <t>B46W_az</t>
  </si>
  <si>
    <t>Q46W_x</t>
  </si>
  <si>
    <t>Q46W_y</t>
  </si>
  <si>
    <t>Q46W_z</t>
  </si>
  <si>
    <t>Q46W_ax</t>
  </si>
  <si>
    <t>Q46W_ay</t>
  </si>
  <si>
    <t>Q46W_az</t>
  </si>
  <si>
    <t>DET_46W_x</t>
  </si>
  <si>
    <t>DET_46W_y</t>
  </si>
  <si>
    <t>DET_46W_z</t>
  </si>
  <si>
    <t>DET_46W_ax</t>
  </si>
  <si>
    <t>DET_46W_ay</t>
  </si>
  <si>
    <t>DET_46W_az</t>
  </si>
  <si>
    <t>B47W_x</t>
  </si>
  <si>
    <t>B47W_y</t>
  </si>
  <si>
    <t>B47W_z</t>
  </si>
  <si>
    <t>B47W_ax</t>
  </si>
  <si>
    <t>B47W_ay</t>
  </si>
  <si>
    <t>B47W_az</t>
  </si>
  <si>
    <t>DET_47W_x</t>
  </si>
  <si>
    <t>DET_47W_y</t>
  </si>
  <si>
    <t>DET_47W_z</t>
  </si>
  <si>
    <t>DET_47W_ax</t>
  </si>
  <si>
    <t>DET_47W_ay</t>
  </si>
  <si>
    <t>DET_47W_az</t>
  </si>
  <si>
    <t>Q47W_x</t>
  </si>
  <si>
    <t>Q47W_y</t>
  </si>
  <si>
    <t>Q47W_z</t>
  </si>
  <si>
    <t>Q47W_ax</t>
  </si>
  <si>
    <t>Q47W_ay</t>
  </si>
  <si>
    <t>Q47W_az</t>
  </si>
  <si>
    <t>SEX_47W_x</t>
  </si>
  <si>
    <t>SEX_47W_y</t>
  </si>
  <si>
    <t>SEX_47W_z</t>
  </si>
  <si>
    <t>SEX_47W_ax</t>
  </si>
  <si>
    <t>SEX_47W_ay</t>
  </si>
  <si>
    <t>SEX_47W_az</t>
  </si>
  <si>
    <t>B47AW_x</t>
  </si>
  <si>
    <t>B47AW_y</t>
  </si>
  <si>
    <t>B47AW_z</t>
  </si>
  <si>
    <t>B47AW_ax</t>
  </si>
  <si>
    <t>B47AW_ay</t>
  </si>
  <si>
    <t>B47AW_az</t>
  </si>
  <si>
    <t>DET_I47AW_x</t>
  </si>
  <si>
    <t>DET_I47AW_y</t>
  </si>
  <si>
    <t>DET_I47AW_z</t>
  </si>
  <si>
    <t>DET_I47AW_ax</t>
  </si>
  <si>
    <t>DET_I47AW_ay</t>
  </si>
  <si>
    <t>DET_I47AW_az</t>
  </si>
  <si>
    <t>Q47AW_x</t>
  </si>
  <si>
    <t>Q47AW_y</t>
  </si>
  <si>
    <t>Q47AW_z</t>
  </si>
  <si>
    <t>Q47AW_ax</t>
  </si>
  <si>
    <t>Q47AW_ay</t>
  </si>
  <si>
    <t>Q47AW_az</t>
  </si>
  <si>
    <t>B48W_x</t>
  </si>
  <si>
    <t>B48W_y</t>
  </si>
  <si>
    <t>B48W_z</t>
  </si>
  <si>
    <t>B48W_ax</t>
  </si>
  <si>
    <t>B48W_ay</t>
  </si>
  <si>
    <t>B48W_az</t>
  </si>
  <si>
    <t>DET_I48W_x</t>
  </si>
  <si>
    <t>DET_I48W_y</t>
  </si>
  <si>
    <t>DET_I48W_z</t>
  </si>
  <si>
    <t>DET_I48W_ax</t>
  </si>
  <si>
    <t>DET_I48W_ay</t>
  </si>
  <si>
    <t>DET_I48W_az</t>
  </si>
  <si>
    <t>HKICK_48W_x</t>
  </si>
  <si>
    <t>HKICK_48W_y</t>
  </si>
  <si>
    <t>HKICK_48W_z</t>
  </si>
  <si>
    <t>HKICK_48W_ax</t>
  </si>
  <si>
    <t>HKICK_48W_ay</t>
  </si>
  <si>
    <t>HKICK_48W_az</t>
  </si>
  <si>
    <t>SK_Q48W_x</t>
  </si>
  <si>
    <t>SK_Q48W_y</t>
  </si>
  <si>
    <t>SK_Q48W_z</t>
  </si>
  <si>
    <t>SK_Q48W_ax</t>
  </si>
  <si>
    <t>SK_Q48W_ay</t>
  </si>
  <si>
    <t>SK_Q48W_az</t>
  </si>
  <si>
    <t>SEX_48W_x</t>
  </si>
  <si>
    <t>SEX_48W_y</t>
  </si>
  <si>
    <t>SEX_48W_z</t>
  </si>
  <si>
    <t>SEX_48W_ax</t>
  </si>
  <si>
    <t>SEX_48W_ay</t>
  </si>
  <si>
    <t>SEX_48W_az</t>
  </si>
  <si>
    <t>Q48W_x</t>
  </si>
  <si>
    <t>Q48W_y</t>
  </si>
  <si>
    <t>Q48W_z</t>
  </si>
  <si>
    <t>Q48W_ax</t>
  </si>
  <si>
    <t>Q48W_ay</t>
  </si>
  <si>
    <t>Q48W_az</t>
  </si>
  <si>
    <t>DET_48W_x</t>
  </si>
  <si>
    <t>DET_48W_y</t>
  </si>
  <si>
    <t>DET_48W_z</t>
  </si>
  <si>
    <t>DET_48W_ax</t>
  </si>
  <si>
    <t>DET_48W_ay</t>
  </si>
  <si>
    <t>DET_48W_az</t>
  </si>
  <si>
    <t>CHICANE_49W1_1_x</t>
  </si>
  <si>
    <t>CHICANE_49W1_1_y</t>
  </si>
  <si>
    <t>CHICANE_49W1_1_z</t>
  </si>
  <si>
    <t>CHICANE_49W1_1_ax</t>
  </si>
  <si>
    <t>CHICANE_49W1_1_ay</t>
  </si>
  <si>
    <t>CHICANE_49W1_1_az</t>
  </si>
  <si>
    <t>CHC49W_RFA1_TR_x</t>
  </si>
  <si>
    <t>CHC49W_RFA1_TR_y</t>
  </si>
  <si>
    <t>CHC49W_RFA1_TR_z</t>
  </si>
  <si>
    <t>CHC49W_RFA1_TR_ax</t>
  </si>
  <si>
    <t>CHC49W_RFA1_TR_ay</t>
  </si>
  <si>
    <t>CHC49W_RFA1_TR_az</t>
  </si>
  <si>
    <t>CHICANE_49W1_2_x</t>
  </si>
  <si>
    <t>CHICANE_49W1_2_y</t>
  </si>
  <si>
    <t>CHICANE_49W1_2_z</t>
  </si>
  <si>
    <t>CHICANE_49W1_2_ax</t>
  </si>
  <si>
    <t>CHICANE_49W1_2_ay</t>
  </si>
  <si>
    <t>CHICANE_49W1_2_az</t>
  </si>
  <si>
    <t>CHICANE_49W2_1_x</t>
  </si>
  <si>
    <t>CHICANE_49W2_1_y</t>
  </si>
  <si>
    <t>CHICANE_49W2_1_z</t>
  </si>
  <si>
    <t>CHICANE_49W2_1_ax</t>
  </si>
  <si>
    <t>CHICANE_49W2_1_ay</t>
  </si>
  <si>
    <t>CHICANE_49W2_1_az</t>
  </si>
  <si>
    <t>CHC49W_RFA2_TR_x</t>
  </si>
  <si>
    <t>CHC49W_RFA2_TR_y</t>
  </si>
  <si>
    <t>CHC49W_RFA2_TR_z</t>
  </si>
  <si>
    <t>CHC49W_RFA2_TR_ax</t>
  </si>
  <si>
    <t>CHC49W_RFA2_TR_ay</t>
  </si>
  <si>
    <t>CHC49W_RFA2_TR_az</t>
  </si>
  <si>
    <t>CHICANE_49W2_2_x</t>
  </si>
  <si>
    <t>CHICANE_49W2_2_y</t>
  </si>
  <si>
    <t>CHICANE_49W2_2_z</t>
  </si>
  <si>
    <t>CHICANE_49W2_2_ax</t>
  </si>
  <si>
    <t>CHICANE_49W2_2_ay</t>
  </si>
  <si>
    <t>CHICANE_49W2_2_az</t>
  </si>
  <si>
    <t>CHICANE_49W3_1_x</t>
  </si>
  <si>
    <t>CHICANE_49W3_1_y</t>
  </si>
  <si>
    <t>CHICANE_49W3_1_z</t>
  </si>
  <si>
    <t>CHICANE_49W3_1_ax</t>
  </si>
  <si>
    <t>CHICANE_49W3_1_ay</t>
  </si>
  <si>
    <t>CHICANE_49W3_1_az</t>
  </si>
  <si>
    <t>CHC49W_RFA3_TR_x</t>
  </si>
  <si>
    <t>CHC49W_RFA3_TR_y</t>
  </si>
  <si>
    <t>CHC49W_RFA3_TR_z</t>
  </si>
  <si>
    <t>CHC49W_RFA3_TR_ax</t>
  </si>
  <si>
    <t>CHC49W_RFA3_TR_ay</t>
  </si>
  <si>
    <t>CHC49W_RFA3_TR_az</t>
  </si>
  <si>
    <t>CHICANE_49W3_2_x</t>
  </si>
  <si>
    <t>CHICANE_49W3_2_y</t>
  </si>
  <si>
    <t>CHICANE_49W3_2_z</t>
  </si>
  <si>
    <t>CHICANE_49W3_2_ax</t>
  </si>
  <si>
    <t>CHICANE_49W3_2_ay</t>
  </si>
  <si>
    <t>CHICANE_49W3_2_az</t>
  </si>
  <si>
    <t>CHICANE_49W4_1_x</t>
  </si>
  <si>
    <t>CHICANE_49W4_1_y</t>
  </si>
  <si>
    <t>CHICANE_49W4_1_z</t>
  </si>
  <si>
    <t>CHICANE_49W4_1_ax</t>
  </si>
  <si>
    <t>CHICANE_49W4_1_ay</t>
  </si>
  <si>
    <t>CHICANE_49W4_1_az</t>
  </si>
  <si>
    <t>CHC49W_RFA4_TR_x</t>
  </si>
  <si>
    <t>CHC49W_RFA4_TR_y</t>
  </si>
  <si>
    <t>CHC49W_RFA4_TR_z</t>
  </si>
  <si>
    <t>CHC49W_RFA4_TR_ax</t>
  </si>
  <si>
    <t>CHC49W_RFA4_TR_ay</t>
  </si>
  <si>
    <t>CHC49W_RFA4_TR_az</t>
  </si>
  <si>
    <t>CHICANE_49W4_2_x</t>
  </si>
  <si>
    <t>CHICANE_49W4_2_y</t>
  </si>
  <si>
    <t>CHICANE_49W4_2_z</t>
  </si>
  <si>
    <t>CHICANE_49W4_2_ax</t>
  </si>
  <si>
    <t>CHICANE_49W4_2_ay</t>
  </si>
  <si>
    <t>CHICANE_49W4_2_az</t>
  </si>
  <si>
    <t>Q49_1_x</t>
  </si>
  <si>
    <t>Q49_1_y</t>
  </si>
  <si>
    <t>Q49_1_z</t>
  </si>
  <si>
    <t>Q49_1_ax</t>
  </si>
  <si>
    <t>Q49_1_ay</t>
  </si>
  <si>
    <t>Q49_1_az</t>
  </si>
  <si>
    <t>IP_L3_x</t>
  </si>
  <si>
    <t>IP_L3_y</t>
  </si>
  <si>
    <t>IP_L3_z</t>
  </si>
  <si>
    <t>IP_L3_ax</t>
  </si>
  <si>
    <t>IP_L3_ay</t>
  </si>
  <si>
    <t>IP_L3_az</t>
  </si>
  <si>
    <t>Q49_2_x</t>
  </si>
  <si>
    <t>Q49_2_y</t>
  </si>
  <si>
    <t>Q49_2_z</t>
  </si>
  <si>
    <t>Q49_2_ax</t>
  </si>
  <si>
    <t>Q49_2_ay</t>
  </si>
  <si>
    <t>Q49_2_az</t>
  </si>
  <si>
    <t>SEX_49E_x</t>
  </si>
  <si>
    <t>SEX_49E_y</t>
  </si>
  <si>
    <t>SEX_49E_z</t>
  </si>
  <si>
    <t>SEX_49E_ax</t>
  </si>
  <si>
    <t>SEX_49E_ay</t>
  </si>
  <si>
    <t>SEX_49E_az</t>
  </si>
  <si>
    <t>DET_49E_x</t>
  </si>
  <si>
    <t>DET_49E_y</t>
  </si>
  <si>
    <t>DET_49E_z</t>
  </si>
  <si>
    <t>DET_49E_ax</t>
  </si>
  <si>
    <t>DET_49E_ay</t>
  </si>
  <si>
    <t>DET_49E_az</t>
  </si>
  <si>
    <t>VKICK_49E_x</t>
  </si>
  <si>
    <t>VKICK_49E_y</t>
  </si>
  <si>
    <t>VKICK_49E_z</t>
  </si>
  <si>
    <t>VKICK_49E_ax</t>
  </si>
  <si>
    <t>VKICK_49E_ay</t>
  </si>
  <si>
    <t>VKICK_49E_az</t>
  </si>
  <si>
    <t>D49E_RFA3_APS_x</t>
  </si>
  <si>
    <t>D49E_RFA3_APS_y</t>
  </si>
  <si>
    <t>D49E_RFA3_APS_z</t>
  </si>
  <si>
    <t>D49E_RFA3_APS_ax</t>
  </si>
  <si>
    <t>D49E_RFA3_APS_ay</t>
  </si>
  <si>
    <t>D49E_RFA3_APS_az</t>
  </si>
  <si>
    <t>D49E_RFA2_APS_x</t>
  </si>
  <si>
    <t>D49E_RFA2_APS_y</t>
  </si>
  <si>
    <t>D49E_RFA2_APS_z</t>
  </si>
  <si>
    <t>D49E_RFA2_APS_ax</t>
  </si>
  <si>
    <t>D49E_RFA2_APS_ay</t>
  </si>
  <si>
    <t>D49E_RFA2_APS_az</t>
  </si>
  <si>
    <t>D49E_SP1_LBNL1_x</t>
  </si>
  <si>
    <t>D49E_SP1_LBNL1_y</t>
  </si>
  <si>
    <t>D49E_SP1_LBNL1_z</t>
  </si>
  <si>
    <t>D49E_SP1_LBNL1_ax</t>
  </si>
  <si>
    <t>D49E_SP1_LBNL1_ay</t>
  </si>
  <si>
    <t>D49E_SP1_LBNL1_az</t>
  </si>
  <si>
    <t>D49E_RFA1_SLAC2_x</t>
  </si>
  <si>
    <t>D49E_RFA1_SLAC2_y</t>
  </si>
  <si>
    <t>D49E_RFA1_SLAC2_z</t>
  </si>
  <si>
    <t>D49E_RFA1_SLAC2_ax</t>
  </si>
  <si>
    <t>D49E_RFA1_SLAC2_ay</t>
  </si>
  <si>
    <t>D49E_RFA1_SLAC2_az</t>
  </si>
  <si>
    <t>DET_48E_x</t>
  </si>
  <si>
    <t>DET_48E_y</t>
  </si>
  <si>
    <t>DET_48E_z</t>
  </si>
  <si>
    <t>DET_48E_ax</t>
  </si>
  <si>
    <t>DET_48E_ay</t>
  </si>
  <si>
    <t>DET_48E_az</t>
  </si>
  <si>
    <t>Q48E_x</t>
  </si>
  <si>
    <t>Q48E_y</t>
  </si>
  <si>
    <t>Q48E_z</t>
  </si>
  <si>
    <t>Q48E_ax</t>
  </si>
  <si>
    <t>Q48E_ay</t>
  </si>
  <si>
    <t>Q48E_az</t>
  </si>
  <si>
    <t>SEX_48E_x</t>
  </si>
  <si>
    <t>SEX_48E_y</t>
  </si>
  <si>
    <t>SEX_48E_z</t>
  </si>
  <si>
    <t>SEX_48E_ax</t>
  </si>
  <si>
    <t>SEX_48E_ay</t>
  </si>
  <si>
    <t>SEX_48E_az</t>
  </si>
  <si>
    <t>SK_Q48E_x</t>
  </si>
  <si>
    <t>SK_Q48E_y</t>
  </si>
  <si>
    <t>SK_Q48E_z</t>
  </si>
  <si>
    <t>SK_Q48E_ax</t>
  </si>
  <si>
    <t>SK_Q48E_ay</t>
  </si>
  <si>
    <t>SK_Q48E_az</t>
  </si>
  <si>
    <t>HKICK_48E_x</t>
  </si>
  <si>
    <t>HKICK_48E_y</t>
  </si>
  <si>
    <t>HKICK_48E_z</t>
  </si>
  <si>
    <t>HKICK_48E_ax</t>
  </si>
  <si>
    <t>HKICK_48E_ay</t>
  </si>
  <si>
    <t>HKICK_48E_az</t>
  </si>
  <si>
    <t>DET_I48E_x</t>
  </si>
  <si>
    <t>DET_I48E_y</t>
  </si>
  <si>
    <t>DET_I48E_z</t>
  </si>
  <si>
    <t>DET_I48E_ax</t>
  </si>
  <si>
    <t>DET_I48E_ay</t>
  </si>
  <si>
    <t>DET_I48E_az</t>
  </si>
  <si>
    <t>B48E_x</t>
  </si>
  <si>
    <t>B48E_y</t>
  </si>
  <si>
    <t>B48E_z</t>
  </si>
  <si>
    <t>B48E_ax</t>
  </si>
  <si>
    <t>B48E_ay</t>
  </si>
  <si>
    <t>B48E_az</t>
  </si>
  <si>
    <t>DET_I47AE_x</t>
  </si>
  <si>
    <t>DET_I47AE_y</t>
  </si>
  <si>
    <t>DET_I47AE_z</t>
  </si>
  <si>
    <t>DET_I47AE_ax</t>
  </si>
  <si>
    <t>DET_I47AE_ay</t>
  </si>
  <si>
    <t>DET_I47AE_az</t>
  </si>
  <si>
    <t>Q47AE_x</t>
  </si>
  <si>
    <t>Q47AE_y</t>
  </si>
  <si>
    <t>Q47AE_z</t>
  </si>
  <si>
    <t>Q47AE_ax</t>
  </si>
  <si>
    <t>Q47AE_ay</t>
  </si>
  <si>
    <t>Q47AE_az</t>
  </si>
  <si>
    <t>B47AE_x</t>
  </si>
  <si>
    <t>B47AE_y</t>
  </si>
  <si>
    <t>B47AE_z</t>
  </si>
  <si>
    <t>B47AE_ax</t>
  </si>
  <si>
    <t>B47AE_ay</t>
  </si>
  <si>
    <t>B47AE_az</t>
  </si>
  <si>
    <t>DET_47E_x</t>
  </si>
  <si>
    <t>DET_47E_y</t>
  </si>
  <si>
    <t>DET_47E_z</t>
  </si>
  <si>
    <t>DET_47E_ax</t>
  </si>
  <si>
    <t>DET_47E_ay</t>
  </si>
  <si>
    <t>DET_47E_az</t>
  </si>
  <si>
    <t>SEX_47E_x</t>
  </si>
  <si>
    <t>SEX_47E_y</t>
  </si>
  <si>
    <t>SEX_47E_z</t>
  </si>
  <si>
    <t>SEX_47E_ax</t>
  </si>
  <si>
    <t>SEX_47E_ay</t>
  </si>
  <si>
    <t>SEX_47E_az</t>
  </si>
  <si>
    <t>Q47E_x</t>
  </si>
  <si>
    <t>Q47E_y</t>
  </si>
  <si>
    <t>Q47E_z</t>
  </si>
  <si>
    <t>Q47E_ax</t>
  </si>
  <si>
    <t>Q47E_ay</t>
  </si>
  <si>
    <t>Q47E_az</t>
  </si>
  <si>
    <t>SK_Q47E_x</t>
  </si>
  <si>
    <t>SK_Q47E_y</t>
  </si>
  <si>
    <t>SK_Q47E_z</t>
  </si>
  <si>
    <t>SK_Q47E_ax</t>
  </si>
  <si>
    <t>SK_Q47E_ay</t>
  </si>
  <si>
    <t>SK_Q47E_az</t>
  </si>
  <si>
    <t>B47E_x</t>
  </si>
  <si>
    <t>B47E_y</t>
  </si>
  <si>
    <t>B47E_z</t>
  </si>
  <si>
    <t>B47E_ax</t>
  </si>
  <si>
    <t>B47E_ay</t>
  </si>
  <si>
    <t>B47E_az</t>
  </si>
  <si>
    <t>DET_46E_x</t>
  </si>
  <si>
    <t>DET_46E_y</t>
  </si>
  <si>
    <t>DET_46E_z</t>
  </si>
  <si>
    <t>DET_46E_ax</t>
  </si>
  <si>
    <t>DET_46E_ay</t>
  </si>
  <si>
    <t>DET_46E_az</t>
  </si>
  <si>
    <t>Q46E_x</t>
  </si>
  <si>
    <t>Q46E_y</t>
  </si>
  <si>
    <t>Q46E_z</t>
  </si>
  <si>
    <t>Q46E_ax</t>
  </si>
  <si>
    <t>Q46E_ay</t>
  </si>
  <si>
    <t>Q46E_az</t>
  </si>
  <si>
    <t>B46E_x</t>
  </si>
  <si>
    <t>B46E_y</t>
  </si>
  <si>
    <t>B46E_z</t>
  </si>
  <si>
    <t>B46E_ax</t>
  </si>
  <si>
    <t>B46E_ay</t>
  </si>
  <si>
    <t>B46E_az</t>
  </si>
  <si>
    <t>SEX_45E_x</t>
  </si>
  <si>
    <t>SEX_45E_y</t>
  </si>
  <si>
    <t>SEX_45E_z</t>
  </si>
  <si>
    <t>SEX_45E_ax</t>
  </si>
  <si>
    <t>SEX_45E_ay</t>
  </si>
  <si>
    <t>SEX_45E_az</t>
  </si>
  <si>
    <t>Q45E_x</t>
  </si>
  <si>
    <t>Q45E_y</t>
  </si>
  <si>
    <t>Q45E_z</t>
  </si>
  <si>
    <t>Q45E_ax</t>
  </si>
  <si>
    <t>Q45E_ay</t>
  </si>
  <si>
    <t>Q45E_az</t>
  </si>
  <si>
    <t>DET_45E_x</t>
  </si>
  <si>
    <t>DET_45E_y</t>
  </si>
  <si>
    <t>DET_45E_z</t>
  </si>
  <si>
    <t>DET_45E_ax</t>
  </si>
  <si>
    <t>DET_45E_ay</t>
  </si>
  <si>
    <t>DET_45E_az</t>
  </si>
  <si>
    <t>OSC_KICKER_1_x</t>
  </si>
  <si>
    <t>OSC_KICKER_1_y</t>
  </si>
  <si>
    <t>OSC_KICKER_1_z</t>
  </si>
  <si>
    <t>OSC_KICKER_1_ax</t>
  </si>
  <si>
    <t>OSC_KICKER_1_ay</t>
  </si>
  <si>
    <t>OSC_KICKER_1_az</t>
  </si>
  <si>
    <t>K_MARK_x</t>
  </si>
  <si>
    <t>K_MARK_y</t>
  </si>
  <si>
    <t>K_MARK_z</t>
  </si>
  <si>
    <t>K_MARK_ax</t>
  </si>
  <si>
    <t>K_MARK_ay</t>
  </si>
  <si>
    <t>K_MARK_az</t>
  </si>
  <si>
    <t>OSC_END_x</t>
  </si>
  <si>
    <t>OSC_END_y</t>
  </si>
  <si>
    <t>OSC_END_z</t>
  </si>
  <si>
    <t>OSC_END_ax</t>
  </si>
  <si>
    <t>OSC_END_ay</t>
  </si>
  <si>
    <t>OSC_END_az</t>
  </si>
  <si>
    <t>OSC_KICKER_2_x</t>
  </si>
  <si>
    <t>OSC_KICKER_2_y</t>
  </si>
  <si>
    <t>OSC_KICKER_2_z</t>
  </si>
  <si>
    <t>OSC_KICKER_2_ax</t>
  </si>
  <si>
    <t>OSC_KICKER_2_ay</t>
  </si>
  <si>
    <t>OSC_KICKER_2_az</t>
  </si>
  <si>
    <t>DET_44E_x</t>
  </si>
  <si>
    <t>DET_44E_y</t>
  </si>
  <si>
    <t>DET_44E_z</t>
  </si>
  <si>
    <t>DET_44E_ax</t>
  </si>
  <si>
    <t>DET_44E_ay</t>
  </si>
  <si>
    <t>DET_44E_az</t>
  </si>
  <si>
    <t>SEX_44E_x</t>
  </si>
  <si>
    <t>SEX_44E_y</t>
  </si>
  <si>
    <t>SEX_44E_z</t>
  </si>
  <si>
    <t>SEX_44E_ax</t>
  </si>
  <si>
    <t>SEX_44E_ay</t>
  </si>
  <si>
    <t>SEX_44E_az</t>
  </si>
  <si>
    <t>Q44E_x</t>
  </si>
  <si>
    <t>Q44E_y</t>
  </si>
  <si>
    <t>Q44E_z</t>
  </si>
  <si>
    <t>Q44E_ax</t>
  </si>
  <si>
    <t>Q44E_ay</t>
  </si>
  <si>
    <t>Q44E_az</t>
  </si>
  <si>
    <t>B44E_x</t>
  </si>
  <si>
    <t>B44E_y</t>
  </si>
  <si>
    <t>B44E_z</t>
  </si>
  <si>
    <t>B44E_ax</t>
  </si>
  <si>
    <t>B44E_ay</t>
  </si>
  <si>
    <t>B44E_az</t>
  </si>
  <si>
    <t>IPy</t>
  </si>
  <si>
    <t>IPz</t>
  </si>
  <si>
    <t>IPax</t>
  </si>
  <si>
    <t>IPay</t>
  </si>
  <si>
    <t>IPaz</t>
  </si>
  <si>
    <t>HS4B#2</t>
  </si>
  <si>
    <t>HS4B#1</t>
  </si>
  <si>
    <t>Element name</t>
  </si>
  <si>
    <t>Bend Radius
(m)</t>
  </si>
  <si>
    <t>Bend Angle
(radians)</t>
  </si>
  <si>
    <t>B44W_x</t>
  </si>
  <si>
    <t>B44W_y</t>
  </si>
  <si>
    <t>B44W_z</t>
  </si>
  <si>
    <t>B44W_ax</t>
  </si>
  <si>
    <t>B44W_ay</t>
  </si>
  <si>
    <t>B44W_az</t>
  </si>
  <si>
    <t>Q44W_x</t>
  </si>
  <si>
    <t>Q44W_y</t>
  </si>
  <si>
    <t>Q44W_z</t>
  </si>
  <si>
    <t>Q44W_ax</t>
  </si>
  <si>
    <t>Q44W_ay</t>
  </si>
  <si>
    <t>Q44W_az</t>
  </si>
  <si>
    <t>SEX_44W_x</t>
  </si>
  <si>
    <t>SEX_44W_y</t>
  </si>
  <si>
    <t>SEX_44W_z</t>
  </si>
  <si>
    <t>SEX_44W_ax</t>
  </si>
  <si>
    <t>SEX_44W_ay</t>
  </si>
  <si>
    <t>SEX_44W_az</t>
  </si>
  <si>
    <t>DET_44W_x</t>
  </si>
  <si>
    <t>DET_44W_y</t>
  </si>
  <si>
    <t>DET_44W_z</t>
  </si>
  <si>
    <t>DET_44W_ax</t>
  </si>
  <si>
    <t>DET_44W_ay</t>
  </si>
  <si>
    <t>DET_44W_az</t>
  </si>
  <si>
    <t>Parameter("d599</t>
  </si>
  <si>
    <t>Parameter("d600</t>
  </si>
  <si>
    <t>Parameter("d601</t>
  </si>
  <si>
    <t>Parameter("d602</t>
  </si>
  <si>
    <t>Parameter("d603</t>
  </si>
  <si>
    <t>Parameter("d604</t>
  </si>
  <si>
    <t>Parameter("d605</t>
  </si>
  <si>
    <t>Parameter("d606</t>
  </si>
  <si>
    <t>Parameter("d607</t>
  </si>
  <si>
    <t>Parameter("d608</t>
  </si>
  <si>
    <t>Parameter("d609</t>
  </si>
  <si>
    <t>Parameter("d610</t>
  </si>
  <si>
    <t>Parameter("d611</t>
  </si>
  <si>
    <t>Parameter("d612</t>
  </si>
  <si>
    <t>Parameter("d613</t>
  </si>
  <si>
    <t>Parameter("d614</t>
  </si>
  <si>
    <t>Parameter("d615</t>
  </si>
  <si>
    <t>Parameter("d616</t>
  </si>
  <si>
    <t>Parameter("d617</t>
  </si>
  <si>
    <t>Parameter("d618</t>
  </si>
  <si>
    <t>Parameter("d619</t>
  </si>
  <si>
    <t>Parameter("d620</t>
  </si>
  <si>
    <t>Parameter("d621</t>
  </si>
  <si>
    <t>Parameter("d622</t>
  </si>
  <si>
    <t>Q43W_x</t>
  </si>
  <si>
    <t>Q43W_y</t>
  </si>
  <si>
    <t>Q43W_z</t>
  </si>
  <si>
    <t>Q43W_ax</t>
  </si>
  <si>
    <t>Q43W_ay</t>
  </si>
  <si>
    <t>Q43W_az</t>
  </si>
  <si>
    <t>Q43E_x</t>
  </si>
  <si>
    <t>Q43E_y</t>
  </si>
  <si>
    <t>Q43E_z</t>
  </si>
  <si>
    <t>Q43E_ax</t>
  </si>
  <si>
    <t>Q43E_ay</t>
  </si>
  <si>
    <t>Q43E_az</t>
  </si>
  <si>
    <t>Parameter("d623</t>
  </si>
  <si>
    <t>Parameter("d624</t>
  </si>
  <si>
    <t>Parameter("d625</t>
  </si>
  <si>
    <t>Parameter("d626</t>
  </si>
  <si>
    <t>Parameter("d627</t>
  </si>
  <si>
    <t>Parameter("d628</t>
  </si>
  <si>
    <t>Parameter("d629</t>
  </si>
  <si>
    <t>Parameter("d630</t>
  </si>
  <si>
    <t>Parameter("d631</t>
  </si>
  <si>
    <t>Parameter("d632</t>
  </si>
  <si>
    <t>Parameter("d633</t>
  </si>
  <si>
    <t>Parameter("d634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</si>
</sst>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"/>
    <numFmt numFmtId="165" formatCode="0.00000"/>
    <numFmt numFmtId="166" formatCode="0.0000"/>
    <numFmt numFmtId="167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2" fillId="0" borderId="0" xfId="0" applyFont="1"/>
    <xf numFmtId="164" fontId="2" fillId="0" borderId="0" xfId="0" applyNumberFormat="1" applyFont="1"/>
    <xf numFmtId="166" fontId="2" fillId="0" borderId="0" xfId="0" applyNumberFormat="1" applyFont="1"/>
    <xf numFmtId="0" fontId="0" fillId="2" borderId="0" xfId="0" applyFill="1"/>
    <xf numFmtId="0" fontId="1" fillId="3" borderId="1" xfId="0" applyFont="1" applyFill="1" applyBorder="1" applyAlignment="1">
      <alignment horizontal="center" vertical="top" wrapText="1"/>
    </xf>
    <xf numFmtId="164" fontId="1" fillId="3" borderId="2" xfId="0" applyNumberFormat="1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165" fontId="1" fillId="0" borderId="5" xfId="0" applyNumberFormat="1" applyFont="1" applyBorder="1" applyAlignment="1">
      <alignment horizontal="center" vertical="top" wrapText="1"/>
    </xf>
    <xf numFmtId="166" fontId="1" fillId="0" borderId="5" xfId="0" applyNumberFormat="1" applyFont="1" applyBorder="1" applyAlignment="1">
      <alignment horizontal="center" vertical="top" wrapText="1"/>
    </xf>
    <xf numFmtId="1" fontId="1" fillId="0" borderId="5" xfId="0" applyNumberFormat="1" applyFont="1" applyBorder="1" applyAlignment="1">
      <alignment horizontal="center" vertical="top" wrapText="1"/>
    </xf>
    <xf numFmtId="166" fontId="1" fillId="4" borderId="5" xfId="0" applyNumberFormat="1" applyFont="1" applyFill="1" applyBorder="1" applyAlignment="1">
      <alignment horizontal="center" vertical="top" wrapText="1"/>
    </xf>
    <xf numFmtId="1" fontId="1" fillId="4" borderId="5" xfId="0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0" fillId="0" borderId="6" xfId="0" applyBorder="1"/>
    <xf numFmtId="164" fontId="0" fillId="0" borderId="7" xfId="0" applyNumberFormat="1" applyFill="1" applyBorder="1"/>
    <xf numFmtId="0" fontId="0" fillId="0" borderId="7" xfId="0" applyBorder="1"/>
    <xf numFmtId="0" fontId="0" fillId="0" borderId="0" xfId="0" applyBorder="1"/>
    <xf numFmtId="0" fontId="0" fillId="0" borderId="0" xfId="0" applyFill="1" applyBorder="1"/>
    <xf numFmtId="0" fontId="3" fillId="0" borderId="5" xfId="0" applyFont="1" applyFill="1" applyBorder="1"/>
    <xf numFmtId="1" fontId="3" fillId="0" borderId="5" xfId="0" applyNumberFormat="1" applyFont="1" applyFill="1" applyBorder="1"/>
    <xf numFmtId="0" fontId="0" fillId="3" borderId="5" xfId="0" applyFill="1" applyBorder="1"/>
    <xf numFmtId="0" fontId="0" fillId="0" borderId="8" xfId="0" applyBorder="1"/>
    <xf numFmtId="164" fontId="0" fillId="0" borderId="9" xfId="0" applyNumberFormat="1" applyFill="1" applyBorder="1"/>
    <xf numFmtId="0" fontId="0" fillId="0" borderId="9" xfId="0" applyBorder="1"/>
    <xf numFmtId="0" fontId="0" fillId="0" borderId="5" xfId="0" applyBorder="1"/>
    <xf numFmtId="0" fontId="0" fillId="0" borderId="10" xfId="0" applyBorder="1"/>
    <xf numFmtId="164" fontId="0" fillId="0" borderId="11" xfId="0" applyNumberFormat="1" applyFill="1" applyBorder="1"/>
    <xf numFmtId="0" fontId="0" fillId="0" borderId="11" xfId="0" applyBorder="1"/>
    <xf numFmtId="0" fontId="0" fillId="0" borderId="12" xfId="0" applyBorder="1"/>
    <xf numFmtId="164" fontId="0" fillId="0" borderId="12" xfId="0" applyNumberFormat="1" applyFill="1" applyBorder="1"/>
    <xf numFmtId="0" fontId="0" fillId="2" borderId="5" xfId="0" applyFill="1" applyBorder="1"/>
    <xf numFmtId="0" fontId="0" fillId="0" borderId="12" xfId="0" applyFill="1" applyBorder="1"/>
    <xf numFmtId="0" fontId="6" fillId="0" borderId="5" xfId="0" applyFont="1" applyFill="1" applyBorder="1"/>
    <xf numFmtId="0" fontId="7" fillId="0" borderId="5" xfId="0" applyFont="1" applyFill="1" applyBorder="1"/>
    <xf numFmtId="0" fontId="0" fillId="0" borderId="0" xfId="0" applyAlignment="1">
      <alignment horizontal="left"/>
    </xf>
    <xf numFmtId="165" fontId="0" fillId="0" borderId="0" xfId="0" quotePrefix="1" applyNumberFormat="1"/>
    <xf numFmtId="0" fontId="0" fillId="0" borderId="0" xfId="0" quotePrefix="1"/>
    <xf numFmtId="1" fontId="0" fillId="0" borderId="0" xfId="0" quotePrefix="1" applyNumberFormat="1"/>
    <xf numFmtId="0" fontId="0" fillId="0" borderId="0" xfId="0" quotePrefix="1" applyFill="1" applyBorder="1"/>
    <xf numFmtId="0" fontId="0" fillId="2" borderId="12" xfId="0" applyFill="1" applyBorder="1"/>
    <xf numFmtId="0" fontId="0" fillId="2" borderId="9" xfId="0" applyFill="1" applyBorder="1"/>
    <xf numFmtId="0" fontId="0" fillId="2" borderId="11" xfId="0" applyFill="1" applyBorder="1"/>
    <xf numFmtId="164" fontId="0" fillId="5" borderId="12" xfId="0" applyNumberFormat="1" applyFill="1" applyBorder="1"/>
    <xf numFmtId="164" fontId="0" fillId="5" borderId="9" xfId="0" applyNumberFormat="1" applyFill="1" applyBorder="1"/>
    <xf numFmtId="164" fontId="0" fillId="5" borderId="11" xfId="0" applyNumberFormat="1" applyFill="1" applyBorder="1"/>
    <xf numFmtId="164" fontId="0" fillId="5" borderId="13" xfId="0" applyNumberFormat="1" applyFill="1" applyBorder="1"/>
    <xf numFmtId="0" fontId="0" fillId="0" borderId="13" xfId="0" applyBorder="1"/>
    <xf numFmtId="164" fontId="0" fillId="2" borderId="14" xfId="0" applyNumberFormat="1" applyFill="1" applyBorder="1"/>
    <xf numFmtId="0" fontId="0" fillId="0" borderId="15" xfId="0" applyFill="1" applyBorder="1"/>
    <xf numFmtId="0" fontId="0" fillId="0" borderId="16" xfId="0" applyBorder="1"/>
    <xf numFmtId="164" fontId="0" fillId="2" borderId="5" xfId="0" applyNumberFormat="1" applyFill="1" applyBorder="1"/>
    <xf numFmtId="0" fontId="0" fillId="0" borderId="17" xfId="0" applyFill="1" applyBorder="1"/>
    <xf numFmtId="0" fontId="0" fillId="0" borderId="18" xfId="0" applyBorder="1"/>
    <xf numFmtId="164" fontId="0" fillId="2" borderId="19" xfId="0" applyNumberFormat="1" applyFill="1" applyBorder="1"/>
    <xf numFmtId="0" fontId="0" fillId="0" borderId="20" xfId="0" applyFill="1" applyBorder="1"/>
    <xf numFmtId="164" fontId="0" fillId="6" borderId="12" xfId="0" applyNumberFormat="1" applyFill="1" applyBorder="1"/>
    <xf numFmtId="164" fontId="0" fillId="6" borderId="9" xfId="0" applyNumberFormat="1" applyFill="1" applyBorder="1"/>
    <xf numFmtId="0" fontId="0" fillId="0" borderId="21" xfId="0" applyBorder="1"/>
    <xf numFmtId="164" fontId="0" fillId="6" borderId="11" xfId="0" applyNumberFormat="1" applyFill="1" applyBorder="1"/>
    <xf numFmtId="164" fontId="0" fillId="7" borderId="12" xfId="0" applyNumberFormat="1" applyFill="1" applyBorder="1"/>
    <xf numFmtId="164" fontId="0" fillId="7" borderId="9" xfId="0" applyNumberFormat="1" applyFill="1" applyBorder="1"/>
    <xf numFmtId="164" fontId="0" fillId="7" borderId="11" xfId="0" applyNumberFormat="1" applyFill="1" applyBorder="1"/>
    <xf numFmtId="165" fontId="0" fillId="7" borderId="12" xfId="0" applyNumberFormat="1" applyFill="1" applyBorder="1"/>
    <xf numFmtId="165" fontId="0" fillId="7" borderId="9" xfId="0" applyNumberFormat="1" applyFill="1" applyBorder="1"/>
    <xf numFmtId="165" fontId="0" fillId="7" borderId="11" xfId="0" applyNumberFormat="1" applyFill="1" applyBorder="1"/>
    <xf numFmtId="164" fontId="0" fillId="0" borderId="0" xfId="0" applyNumberFormat="1" applyFill="1"/>
    <xf numFmtId="0" fontId="4" fillId="0" borderId="5" xfId="0" applyFont="1" applyFill="1" applyBorder="1"/>
    <xf numFmtId="0" fontId="5" fillId="0" borderId="5" xfId="0" applyFont="1" applyFill="1" applyBorder="1"/>
    <xf numFmtId="165" fontId="5" fillId="0" borderId="5" xfId="0" applyNumberFormat="1" applyFont="1" applyFill="1" applyBorder="1" applyAlignment="1">
      <alignment horizontal="left"/>
    </xf>
    <xf numFmtId="167" fontId="3" fillId="0" borderId="5" xfId="0" applyNumberFormat="1" applyFont="1" applyFill="1" applyBorder="1"/>
    <xf numFmtId="1" fontId="2" fillId="0" borderId="0" xfId="0" applyNumberFormat="1" applyFont="1"/>
    <xf numFmtId="1" fontId="0" fillId="0" borderId="0" xfId="0" quotePrefix="1" applyNumberFormat="1" applyFill="1" applyBorder="1"/>
    <xf numFmtId="0" fontId="0" fillId="0" borderId="9" xfId="0" applyFill="1" applyBorder="1"/>
    <xf numFmtId="0" fontId="0" fillId="0" borderId="11" xfId="0" applyFill="1" applyBorder="1"/>
    <xf numFmtId="0" fontId="7" fillId="0" borderId="22" xfId="0" applyFont="1" applyFill="1" applyBorder="1"/>
    <xf numFmtId="167" fontId="3" fillId="0" borderId="22" xfId="0" applyNumberFormat="1" applyFont="1" applyFill="1" applyBorder="1"/>
    <xf numFmtId="1" fontId="3" fillId="0" borderId="22" xfId="0" applyNumberFormat="1" applyFont="1" applyFill="1" applyBorder="1"/>
    <xf numFmtId="0" fontId="0" fillId="0" borderId="0" xfId="0" applyFill="1" applyBorder="1" applyAlignment="1">
      <alignment horizontal="left"/>
    </xf>
    <xf numFmtId="167" fontId="3" fillId="0" borderId="0" xfId="0" applyNumberFormat="1" applyFont="1" applyFill="1" applyBorder="1"/>
    <xf numFmtId="1" fontId="3" fillId="0" borderId="0" xfId="0" applyNumberFormat="1" applyFont="1" applyFill="1" applyBorder="1"/>
    <xf numFmtId="164" fontId="0" fillId="0" borderId="0" xfId="0" applyNumberFormat="1" applyFill="1" applyBorder="1"/>
    <xf numFmtId="1" fontId="0" fillId="0" borderId="0" xfId="0" applyNumberFormat="1" applyFill="1" applyBorder="1"/>
    <xf numFmtId="0" fontId="2" fillId="0" borderId="12" xfId="0" applyFont="1" applyFill="1" applyBorder="1"/>
    <xf numFmtId="0" fontId="2" fillId="0" borderId="9" xfId="0" applyFont="1" applyFill="1" applyBorder="1"/>
    <xf numFmtId="0" fontId="2" fillId="0" borderId="11" xfId="0" applyFont="1" applyFill="1" applyBorder="1"/>
    <xf numFmtId="0" fontId="2" fillId="0" borderId="0" xfId="0" applyFont="1" applyFill="1" applyBorder="1"/>
    <xf numFmtId="164" fontId="2" fillId="0" borderId="0" xfId="0" applyNumberFormat="1" applyFont="1" applyFill="1" applyBorder="1"/>
    <xf numFmtId="0" fontId="1" fillId="3" borderId="5" xfId="0" applyFont="1" applyFill="1" applyBorder="1" applyAlignment="1">
      <alignment horizontal="center" vertical="top" wrapText="1"/>
    </xf>
    <xf numFmtId="0" fontId="1" fillId="8" borderId="5" xfId="0" applyFont="1" applyFill="1" applyBorder="1" applyAlignment="1">
      <alignment horizontal="center" vertical="top" wrapText="1"/>
    </xf>
    <xf numFmtId="0" fontId="1" fillId="8" borderId="23" xfId="0" applyFont="1" applyFill="1" applyBorder="1" applyAlignment="1">
      <alignment horizontal="center" vertical="top" wrapText="1"/>
    </xf>
    <xf numFmtId="0" fontId="0" fillId="8" borderId="12" xfId="0" applyFill="1" applyBorder="1"/>
    <xf numFmtId="0" fontId="0" fillId="8" borderId="9" xfId="0" applyFill="1" applyBorder="1"/>
    <xf numFmtId="0" fontId="0" fillId="8" borderId="11" xfId="0" applyFill="1" applyBorder="1"/>
    <xf numFmtId="1" fontId="0" fillId="0" borderId="9" xfId="0" applyNumberFormat="1" applyFill="1" applyBorder="1"/>
    <xf numFmtId="166" fontId="0" fillId="0" borderId="11" xfId="0" applyNumberFormat="1" applyFill="1" applyBorder="1"/>
    <xf numFmtId="0" fontId="1" fillId="8" borderId="22" xfId="0" applyFont="1" applyFill="1" applyBorder="1" applyAlignment="1">
      <alignment horizontal="center" vertical="top" wrapText="1"/>
    </xf>
    <xf numFmtId="16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7" fontId="0" fillId="0" borderId="0" xfId="0" applyNumberFormat="1" applyAlignment="1">
      <alignment horizontal="center" wrapText="1"/>
    </xf>
    <xf numFmtId="166" fontId="0" fillId="0" borderId="0" xfId="0" applyNumberFormat="1" applyAlignment="1">
      <alignment horizontal="center" wrapText="1"/>
    </xf>
    <xf numFmtId="167" fontId="0" fillId="2" borderId="0" xfId="0" applyNumberFormat="1" applyFill="1"/>
    <xf numFmtId="166" fontId="0" fillId="2" borderId="0" xfId="0" applyNumberFormat="1" applyFill="1"/>
    <xf numFmtId="0" fontId="0" fillId="2" borderId="0" xfId="0" applyFill="1" applyAlignment="1">
      <alignment horizontal="center"/>
    </xf>
    <xf numFmtId="0" fontId="0" fillId="9" borderId="0" xfId="0" applyFill="1"/>
    <xf numFmtId="164" fontId="0" fillId="9" borderId="12" xfId="0" applyNumberFormat="1" applyFill="1" applyBorder="1"/>
    <xf numFmtId="0" fontId="0" fillId="9" borderId="12" xfId="0" applyFill="1" applyBorder="1"/>
    <xf numFmtId="164" fontId="0" fillId="9" borderId="9" xfId="0" applyNumberFormat="1" applyFill="1" applyBorder="1"/>
    <xf numFmtId="0" fontId="0" fillId="9" borderId="9" xfId="0" applyFill="1" applyBorder="1"/>
    <xf numFmtId="164" fontId="0" fillId="9" borderId="11" xfId="0" applyNumberFormat="1" applyFill="1" applyBorder="1"/>
    <xf numFmtId="0" fontId="0" fillId="9" borderId="11" xfId="0" applyFill="1" applyBorder="1"/>
    <xf numFmtId="0" fontId="0" fillId="9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ultWorkspace/dcb282/Vault/Draft/archive/7000/7200%20CBETA/7200-000%20General%20Building-Utilities/7200-000%20Lattice%20Parts,%20Files,%20Layouts/7200-310%20Lattice,%20Splitter,%20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ed"/>
      <sheetName val="erl_ffag.lat"/>
      <sheetName val="1pass.erl"/>
      <sheetName val="Offsets"/>
      <sheetName val="iLogic"/>
    </sheetNames>
    <sheetDataSet>
      <sheetData sheetId="0"/>
      <sheetData sheetId="1"/>
      <sheetData sheetId="2"/>
      <sheetData sheetId="3">
        <row r="5">
          <cell r="B5" t="str">
            <v>R1_BEN01_offset</v>
          </cell>
          <cell r="C5" t="str">
            <v>MR1DIP01</v>
          </cell>
          <cell r="D5">
            <v>0</v>
          </cell>
        </row>
        <row r="6">
          <cell r="B6" t="str">
            <v>R1_BEN02_offset</v>
          </cell>
          <cell r="C6" t="str">
            <v>MR1DIP02</v>
          </cell>
          <cell r="D6">
            <v>4.21788068374502E-3</v>
          </cell>
        </row>
        <row r="7">
          <cell r="B7" t="str">
            <v>R1_BEN03_offset</v>
          </cell>
          <cell r="C7" t="str">
            <v>MR1DIP03</v>
          </cell>
          <cell r="D7">
            <v>-6.8939078744027597E-3</v>
          </cell>
        </row>
        <row r="8">
          <cell r="B8" t="str">
            <v>R1_BEN04_offset</v>
          </cell>
          <cell r="C8" t="str">
            <v>MR1DIP04</v>
          </cell>
          <cell r="D8">
            <v>5.0975193954011901E-3</v>
          </cell>
        </row>
        <row r="9">
          <cell r="B9" t="str">
            <v>R1_BEN05_offset</v>
          </cell>
          <cell r="C9" t="str">
            <v>MR1DIP05</v>
          </cell>
          <cell r="D9">
            <v>5.0975193954011901E-3</v>
          </cell>
        </row>
        <row r="10">
          <cell r="B10" t="str">
            <v>R1_BEN06_offset</v>
          </cell>
          <cell r="C10" t="str">
            <v>MR1DIP06</v>
          </cell>
          <cell r="D10">
            <v>-6.8939078744027597E-3</v>
          </cell>
        </row>
        <row r="11">
          <cell r="B11" t="str">
            <v>R1_BEN07_offset</v>
          </cell>
          <cell r="C11" t="str">
            <v>MR1DIP07</v>
          </cell>
          <cell r="D11">
            <v>4.1620538678296404E-3</v>
          </cell>
        </row>
        <row r="12">
          <cell r="B12" t="str">
            <v>R1_BEN08_offset</v>
          </cell>
          <cell r="C12" t="str">
            <v>MR1DIP08</v>
          </cell>
          <cell r="D12">
            <v>0</v>
          </cell>
        </row>
        <row r="13">
          <cell r="B13" t="str">
            <v>R1_BEN99_offset</v>
          </cell>
          <cell r="C13" t="str">
            <v>MR1DIP99</v>
          </cell>
          <cell r="D13">
            <v>0</v>
          </cell>
        </row>
        <row r="14">
          <cell r="B14" t="str">
            <v>R2_BEN02_offset</v>
          </cell>
          <cell r="C14" t="str">
            <v>MR2DIP02</v>
          </cell>
          <cell r="D14">
            <v>-1.8662973497258901E-4</v>
          </cell>
        </row>
        <row r="15">
          <cell r="B15" t="str">
            <v>R2_BEN03_offset</v>
          </cell>
          <cell r="C15" t="str">
            <v>MR2DIP03</v>
          </cell>
          <cell r="D15">
            <v>4.9884235260653801E-3</v>
          </cell>
        </row>
        <row r="16">
          <cell r="B16" t="str">
            <v>R2_BEN04_offset</v>
          </cell>
          <cell r="C16" t="str">
            <v>MR2DIP04</v>
          </cell>
          <cell r="D16">
            <v>-1.47844314897232E-2</v>
          </cell>
        </row>
        <row r="17">
          <cell r="B17" t="str">
            <v>R2_BEN05_offset</v>
          </cell>
          <cell r="C17" t="str">
            <v>MR2DIP05</v>
          </cell>
          <cell r="D17">
            <v>7.1695084564195703E-3</v>
          </cell>
        </row>
        <row r="18">
          <cell r="B18" t="str">
            <v>R2_BEN06_offset</v>
          </cell>
          <cell r="C18" t="str">
            <v>MR2DIP06</v>
          </cell>
          <cell r="D18">
            <v>7.1695084564195703E-3</v>
          </cell>
        </row>
        <row r="19">
          <cell r="B19" t="str">
            <v>R2_BEN07_offset</v>
          </cell>
          <cell r="C19" t="str">
            <v>MR2DIP07</v>
          </cell>
          <cell r="D19">
            <v>-1.47844314897232E-2</v>
          </cell>
        </row>
        <row r="20">
          <cell r="B20" t="str">
            <v>R2_BEN08_offset</v>
          </cell>
          <cell r="C20" t="str">
            <v>MR2DIP08</v>
          </cell>
          <cell r="D20">
            <v>5.1586550521371599E-3</v>
          </cell>
        </row>
        <row r="21">
          <cell r="B21" t="str">
            <v>R2_BEN09_offset</v>
          </cell>
          <cell r="C21" t="str">
            <v>MR2DIP09</v>
          </cell>
          <cell r="D21">
            <v>-2.7958877352484698E-4</v>
          </cell>
        </row>
        <row r="22">
          <cell r="B22" t="str">
            <v>R3_BEN01_offset</v>
          </cell>
          <cell r="C22" t="str">
            <v>MR3DIP01</v>
          </cell>
          <cell r="D22">
            <v>5.4112430208132596E-3</v>
          </cell>
        </row>
        <row r="23">
          <cell r="B23" t="str">
            <v>R3_BEN02_offset</v>
          </cell>
          <cell r="C23" t="str">
            <v>MR3DIP02</v>
          </cell>
          <cell r="D23">
            <v>-1.01012323494113E-2</v>
          </cell>
        </row>
        <row r="24">
          <cell r="B24" t="str">
            <v>R3_BEN03_offset</v>
          </cell>
          <cell r="C24" t="str">
            <v>MR3DIP03</v>
          </cell>
          <cell r="D24">
            <v>-1.01012323494113E-2</v>
          </cell>
        </row>
        <row r="25">
          <cell r="B25" t="str">
            <v>R3_BEN04_offset</v>
          </cell>
          <cell r="C25" t="str">
            <v>MR3DIP04</v>
          </cell>
          <cell r="D25">
            <v>5.2160647118654497E-3</v>
          </cell>
        </row>
        <row r="26">
          <cell r="B26" t="str">
            <v>R4_BEN02_offset</v>
          </cell>
          <cell r="C26" t="str">
            <v>MR4DIP02</v>
          </cell>
          <cell r="D26">
            <v>9.6465763147492297E-4</v>
          </cell>
        </row>
        <row r="27">
          <cell r="B27" t="str">
            <v>R4_BEN03_offset</v>
          </cell>
          <cell r="C27" t="str">
            <v>MR4DIP03</v>
          </cell>
          <cell r="D27">
            <v>-1.1757896790499101E-2</v>
          </cell>
        </row>
        <row r="28">
          <cell r="B28" t="str">
            <v>R4_BEN04_offset</v>
          </cell>
          <cell r="C28" t="str">
            <v>MR4DIP04</v>
          </cell>
          <cell r="D28">
            <v>-1.1757896790499101E-2</v>
          </cell>
        </row>
        <row r="29">
          <cell r="B29" t="str">
            <v>R4_BEN05_offset</v>
          </cell>
          <cell r="C29" t="str">
            <v>MR4DIP05</v>
          </cell>
          <cell r="D29">
            <v>7.6342018291878201E-4</v>
          </cell>
        </row>
        <row r="30">
          <cell r="B30" t="str">
            <v>S1_BEN01_offset</v>
          </cell>
          <cell r="C30" t="str">
            <v>MS1DIP01</v>
          </cell>
          <cell r="D30">
            <v>0</v>
          </cell>
        </row>
        <row r="31">
          <cell r="B31" t="str">
            <v>S1_BEN02_offset</v>
          </cell>
          <cell r="C31" t="str">
            <v>MS1DIP02</v>
          </cell>
          <cell r="D31">
            <v>4.3153211357088101E-3</v>
          </cell>
        </row>
        <row r="32">
          <cell r="B32" t="str">
            <v>S1_BEN03_offset</v>
          </cell>
          <cell r="C32" t="str">
            <v>MS1DIP03</v>
          </cell>
          <cell r="D32">
            <v>-6.6348145460958102E-3</v>
          </cell>
        </row>
        <row r="33">
          <cell r="B33" t="str">
            <v>S1_BEN04_offset</v>
          </cell>
          <cell r="C33" t="str">
            <v>MS1DIP04</v>
          </cell>
          <cell r="D33">
            <v>4.7230482264214203E-3</v>
          </cell>
        </row>
        <row r="34">
          <cell r="B34" t="str">
            <v>S1_BEN05_offset</v>
          </cell>
          <cell r="C34" t="str">
            <v>MS1DIP05</v>
          </cell>
          <cell r="D34">
            <v>4.7230482264214203E-3</v>
          </cell>
        </row>
        <row r="35">
          <cell r="B35" t="str">
            <v>S1_BEN06_offset</v>
          </cell>
          <cell r="C35" t="str">
            <v>MS1DIP06</v>
          </cell>
          <cell r="D35">
            <v>-6.6348145460958102E-3</v>
          </cell>
        </row>
        <row r="36">
          <cell r="B36" t="str">
            <v>S1_BEN07_offset</v>
          </cell>
          <cell r="C36" t="str">
            <v>MS1DIP07</v>
          </cell>
          <cell r="D36">
            <v>4.8469870670672698E-3</v>
          </cell>
        </row>
        <row r="37">
          <cell r="B37" t="str">
            <v>S1_BEN08_offset</v>
          </cell>
          <cell r="C37" t="str">
            <v>MS1DIP08</v>
          </cell>
          <cell r="D37">
            <v>0</v>
          </cell>
        </row>
        <row r="38">
          <cell r="B38" t="str">
            <v>S2_BEN02_offset</v>
          </cell>
          <cell r="C38" t="str">
            <v>MS2DIP02</v>
          </cell>
          <cell r="D38">
            <v>-1.8662973497258901E-4</v>
          </cell>
        </row>
        <row r="39">
          <cell r="B39" t="str">
            <v>S2_BEN03_offset</v>
          </cell>
          <cell r="C39" t="str">
            <v>MS2DIP03</v>
          </cell>
          <cell r="D39">
            <v>4.9750964860151899E-3</v>
          </cell>
        </row>
        <row r="40">
          <cell r="B40" t="str">
            <v>S2_BEN04_offset</v>
          </cell>
          <cell r="C40" t="str">
            <v>MS2DIP04</v>
          </cell>
          <cell r="D40">
            <v>-1.47229833855779E-2</v>
          </cell>
        </row>
        <row r="41">
          <cell r="B41" t="str">
            <v>S2_BEN05_offset</v>
          </cell>
          <cell r="C41" t="str">
            <v>MS2DIP05</v>
          </cell>
          <cell r="D41">
            <v>6.9976623045460099E-3</v>
          </cell>
        </row>
        <row r="42">
          <cell r="B42" t="str">
            <v>S2_BEN06_offset</v>
          </cell>
          <cell r="C42" t="str">
            <v>MS2DIP06</v>
          </cell>
          <cell r="D42">
            <v>6.9976623045460099E-3</v>
          </cell>
        </row>
        <row r="43">
          <cell r="B43" t="str">
            <v>S2_BEN07_offset</v>
          </cell>
          <cell r="C43" t="str">
            <v>MS2DIP07</v>
          </cell>
          <cell r="D43">
            <v>-1.47229833855779E-2</v>
          </cell>
        </row>
        <row r="44">
          <cell r="B44" t="str">
            <v>S2_BEN08_offset</v>
          </cell>
          <cell r="C44" t="str">
            <v>MS2DIP08</v>
          </cell>
          <cell r="D44">
            <v>5.8139413491249802E-3</v>
          </cell>
        </row>
        <row r="45">
          <cell r="B45" t="str">
            <v>S2_BEN09_offset</v>
          </cell>
          <cell r="C45" t="str">
            <v>MS2DIP09</v>
          </cell>
          <cell r="D45">
            <v>-3.4265396956018301E-4</v>
          </cell>
        </row>
        <row r="46">
          <cell r="B46" t="str">
            <v>S3_BEN01_offset</v>
          </cell>
          <cell r="C46" t="str">
            <v>MS3DIP01</v>
          </cell>
          <cell r="D46">
            <v>5.2297775605754503E-3</v>
          </cell>
        </row>
        <row r="47">
          <cell r="B47" t="str">
            <v>S3_BEN02_offset</v>
          </cell>
          <cell r="C47" t="str">
            <v>MS3DIP02</v>
          </cell>
          <cell r="D47">
            <v>-9.9516968081566105E-3</v>
          </cell>
        </row>
        <row r="48">
          <cell r="B48" t="str">
            <v>S3_BEN03_offset</v>
          </cell>
          <cell r="C48" t="str">
            <v>MS3DIP03</v>
          </cell>
          <cell r="D48">
            <v>-9.9516968081566105E-3</v>
          </cell>
        </row>
        <row r="49">
          <cell r="B49" t="str">
            <v>S3_BEN04_offset</v>
          </cell>
          <cell r="C49" t="str">
            <v>MS3DIP04</v>
          </cell>
          <cell r="D49">
            <v>5.2814980823724699E-3</v>
          </cell>
        </row>
        <row r="50">
          <cell r="B50" t="str">
            <v>S4_BEN02_offset</v>
          </cell>
          <cell r="C50" t="str">
            <v>MS4DIP02</v>
          </cell>
          <cell r="D50">
            <v>8.9518063870353503E-4</v>
          </cell>
        </row>
        <row r="51">
          <cell r="B51" t="str">
            <v>S4_BEN03_offset</v>
          </cell>
          <cell r="C51" t="str">
            <v>MS4DIP03</v>
          </cell>
          <cell r="D51">
            <v>-1.15674071346803E-2</v>
          </cell>
        </row>
        <row r="52">
          <cell r="B52" t="str">
            <v>S4_BEN04_offset</v>
          </cell>
          <cell r="C52" t="str">
            <v>MS4DIP04</v>
          </cell>
          <cell r="D52">
            <v>-1.15674071346803E-2</v>
          </cell>
        </row>
        <row r="53">
          <cell r="B53" t="str">
            <v>S4_BEN05_offset</v>
          </cell>
          <cell r="C53" t="str">
            <v>MS4DIP05</v>
          </cell>
          <cell r="D53">
            <v>7.21082077456815E-4</v>
          </cell>
        </row>
        <row r="54">
          <cell r="C54" t="str">
            <v>MS1DIP02.FAT</v>
          </cell>
          <cell r="D54">
            <v>4.3153211357088101E-3</v>
          </cell>
        </row>
        <row r="55">
          <cell r="C55" t="str">
            <v>MR1DIP02.FAT</v>
          </cell>
          <cell r="D55">
            <v>4.21788068374502E-3</v>
          </cell>
        </row>
        <row r="56">
          <cell r="C56" t="str">
            <v>MS1DIP04.FAT</v>
          </cell>
          <cell r="D56">
            <v>5.5671063357285097E-3</v>
          </cell>
        </row>
        <row r="57">
          <cell r="C57" t="str">
            <v>MR1DIP04.FAT</v>
          </cell>
          <cell r="D57">
            <v>5.96311945614964E-3</v>
          </cell>
        </row>
        <row r="58">
          <cell r="C58" t="str">
            <v>MS1DIP05.FAT</v>
          </cell>
          <cell r="D58">
            <v>5.5671063357285097E-3</v>
          </cell>
        </row>
        <row r="59">
          <cell r="C59" t="str">
            <v>MR1DIP05.FAT</v>
          </cell>
          <cell r="D59">
            <v>5.96311945614964E-3</v>
          </cell>
        </row>
        <row r="60">
          <cell r="C60" t="str">
            <v>MS1DIP07.FAT</v>
          </cell>
          <cell r="D60">
            <v>4.8469870670672698E-3</v>
          </cell>
        </row>
        <row r="61">
          <cell r="C61" t="str">
            <v>MR1DIP07.FAT</v>
          </cell>
          <cell r="D61">
            <v>4.1620538678296404E-3</v>
          </cell>
        </row>
        <row r="62">
          <cell r="C62" t="str">
            <v>MS1DIP03.FAT</v>
          </cell>
          <cell r="D62">
            <v>-7.4891167116093397E-3</v>
          </cell>
        </row>
        <row r="63">
          <cell r="C63" t="str">
            <v>MR1DIP03.FAT</v>
          </cell>
          <cell r="D63">
            <v>-7.7718630256646704E-3</v>
          </cell>
        </row>
        <row r="64">
          <cell r="C64" t="str">
            <v>MS1DIP06.FAT</v>
          </cell>
          <cell r="D64">
            <v>-7.4891167116093397E-3</v>
          </cell>
        </row>
        <row r="65">
          <cell r="C65" t="str">
            <v>MR1DIP06.FAT</v>
          </cell>
          <cell r="D65">
            <v>-7.7718630256646704E-3</v>
          </cell>
        </row>
        <row r="66">
          <cell r="C66" t="str">
            <v>MD2DIP01.FAT</v>
          </cell>
          <cell r="D66">
            <v>5.8500000000000003E-2</v>
          </cell>
        </row>
        <row r="67">
          <cell r="D67">
            <v>-5.8500000000000003E-2</v>
          </cell>
        </row>
        <row r="68">
          <cell r="D68">
            <v>5.8500000000000003E-2</v>
          </cell>
        </row>
        <row r="69">
          <cell r="D69">
            <v>5.8500000000000003E-2</v>
          </cell>
        </row>
        <row r="70">
          <cell r="D70">
            <v>0</v>
          </cell>
        </row>
        <row r="71">
          <cell r="D71">
            <v>0</v>
          </cell>
        </row>
        <row r="72">
          <cell r="D72">
            <v>0</v>
          </cell>
        </row>
        <row r="73">
          <cell r="D73">
            <v>0</v>
          </cell>
        </row>
        <row r="74">
          <cell r="D74">
            <v>0</v>
          </cell>
        </row>
        <row r="75">
          <cell r="D75">
            <v>0</v>
          </cell>
        </row>
        <row r="76">
          <cell r="D76">
            <v>0</v>
          </cell>
        </row>
        <row r="77">
          <cell r="D77">
            <v>0</v>
          </cell>
        </row>
        <row r="78">
          <cell r="D78">
            <v>0</v>
          </cell>
        </row>
        <row r="79">
          <cell r="D79">
            <v>0</v>
          </cell>
        </row>
        <row r="80">
          <cell r="D80">
            <v>0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0</v>
          </cell>
        </row>
        <row r="84">
          <cell r="D84">
            <v>0</v>
          </cell>
        </row>
        <row r="85">
          <cell r="D85">
            <v>0</v>
          </cell>
        </row>
        <row r="86">
          <cell r="D86">
            <v>0</v>
          </cell>
        </row>
        <row r="87">
          <cell r="D87">
            <v>0</v>
          </cell>
        </row>
        <row r="88">
          <cell r="D88">
            <v>0</v>
          </cell>
        </row>
        <row r="89">
          <cell r="D89">
            <v>0</v>
          </cell>
        </row>
        <row r="90">
          <cell r="D90">
            <v>0</v>
          </cell>
        </row>
        <row r="91">
          <cell r="D91">
            <v>0</v>
          </cell>
        </row>
        <row r="92">
          <cell r="D92">
            <v>0</v>
          </cell>
        </row>
        <row r="93">
          <cell r="D93">
            <v>0</v>
          </cell>
        </row>
        <row r="94">
          <cell r="D94">
            <v>0</v>
          </cell>
        </row>
        <row r="95">
          <cell r="D95">
            <v>0</v>
          </cell>
        </row>
        <row r="96">
          <cell r="D96">
            <v>0</v>
          </cell>
        </row>
        <row r="97">
          <cell r="D97">
            <v>0</v>
          </cell>
        </row>
        <row r="98">
          <cell r="D98">
            <v>0</v>
          </cell>
        </row>
        <row r="99">
          <cell r="D99">
            <v>0</v>
          </cell>
        </row>
        <row r="100">
          <cell r="D100">
            <v>0</v>
          </cell>
        </row>
        <row r="101">
          <cell r="D101">
            <v>0</v>
          </cell>
        </row>
        <row r="102">
          <cell r="D102">
            <v>0</v>
          </cell>
        </row>
      </sheetData>
      <sheetData sheetId="4"/>
    </sheetDataSet>
  </externalBook>
</externalLink>
</file>

<file path=xl/queryTables/queryTable1.xml><?xml version="1.0" encoding="utf-8"?>
<queryTable xmlns="http://schemas.openxmlformats.org/spreadsheetml/2006/main" name="cesr_transform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49"/>
  <sheetViews>
    <sheetView tabSelected="1" topLeftCell="A48" zoomScale="85" zoomScaleNormal="85" workbookViewId="0">
      <selection activeCell="F131" sqref="F131"/>
    </sheetView>
  </sheetViews>
  <sheetFormatPr defaultRowHeight="15" x14ac:dyDescent="0.25"/>
  <cols>
    <col min="1" max="1" width="24.140625" bestFit="1" customWidth="1"/>
    <col min="2" max="2" width="12.5703125" style="72" customWidth="1"/>
    <col min="3" max="3" width="5.85546875" customWidth="1"/>
    <col min="4" max="4" width="11.85546875" customWidth="1"/>
    <col min="5" max="5" width="22.5703125" style="41" bestFit="1" customWidth="1"/>
    <col min="6" max="6" width="9.28515625" style="2" customWidth="1"/>
    <col min="7" max="7" width="9" customWidth="1"/>
    <col min="8" max="8" width="12.5703125" style="4" bestFit="1" customWidth="1"/>
    <col min="9" max="9" width="7.5703125" style="4" customWidth="1"/>
    <col min="10" max="10" width="8" bestFit="1" customWidth="1"/>
    <col min="11" max="11" width="7.5703125" style="4" customWidth="1"/>
    <col min="12" max="12" width="20.28515625" customWidth="1"/>
    <col min="13" max="22" width="14.7109375" customWidth="1"/>
    <col min="23" max="23" width="24.42578125" bestFit="1" customWidth="1"/>
  </cols>
  <sheetData>
    <row r="1" spans="1:23" s="19" customFormat="1" ht="47.25" customHeight="1" thickBot="1" x14ac:dyDescent="0.3">
      <c r="A1" s="9" t="s">
        <v>622</v>
      </c>
      <c r="B1" s="10" t="s">
        <v>623</v>
      </c>
      <c r="C1" s="11" t="s">
        <v>624</v>
      </c>
      <c r="D1" s="12" t="s">
        <v>639</v>
      </c>
      <c r="E1" s="13" t="s">
        <v>625</v>
      </c>
      <c r="F1" s="14" t="s">
        <v>626</v>
      </c>
      <c r="G1" s="15" t="s">
        <v>627</v>
      </c>
      <c r="H1" s="16" t="s">
        <v>628</v>
      </c>
      <c r="I1" s="18" t="s">
        <v>642</v>
      </c>
      <c r="J1" s="17" t="s">
        <v>640</v>
      </c>
      <c r="K1" s="18" t="s">
        <v>641</v>
      </c>
      <c r="L1" s="13" t="s">
        <v>631</v>
      </c>
      <c r="M1" s="13" t="s">
        <v>632</v>
      </c>
      <c r="N1" s="13" t="s">
        <v>633</v>
      </c>
      <c r="O1" s="13" t="s">
        <v>629</v>
      </c>
      <c r="P1" s="13" t="s">
        <v>634</v>
      </c>
      <c r="Q1" s="13" t="s">
        <v>630</v>
      </c>
      <c r="R1" s="13" t="s">
        <v>631</v>
      </c>
      <c r="S1" s="13" t="s">
        <v>632</v>
      </c>
      <c r="T1" s="13" t="s">
        <v>633</v>
      </c>
      <c r="U1" s="13" t="s">
        <v>629</v>
      </c>
      <c r="V1" s="13" t="s">
        <v>634</v>
      </c>
      <c r="W1" s="13" t="s">
        <v>630</v>
      </c>
    </row>
    <row r="2" spans="1:23" x14ac:dyDescent="0.25">
      <c r="A2" s="20" t="s">
        <v>638</v>
      </c>
      <c r="B2" s="21">
        <v>0</v>
      </c>
      <c r="C2" s="22" t="s">
        <v>635</v>
      </c>
      <c r="D2" s="23"/>
      <c r="E2" s="37" t="s">
        <v>288</v>
      </c>
      <c r="F2" s="76">
        <f>VLOOKUP(E2,cesr!B:U,9,FALSE)</f>
        <v>-36.137979999999999</v>
      </c>
      <c r="G2" s="76">
        <f>VLOOKUP(E2,cesr!B:U,12,FALSE)</f>
        <v>239.9837</v>
      </c>
      <c r="H2" s="26">
        <f>VLOOKUP(E2,cesr!B:U,15,FALSE)</f>
        <v>0</v>
      </c>
      <c r="I2" s="26">
        <f>VLOOKUP(E2,cesr!B:U,19,FALSE)</f>
        <v>0</v>
      </c>
      <c r="J2" s="26">
        <f>VLOOKUP(E2,cesr!B:U,20,FALSE)</f>
        <v>0</v>
      </c>
      <c r="K2" s="76">
        <f>PI()+(VLOOKUP(E2,cesr!B:U,18,FALSE))</f>
        <v>6.0213806535897927</v>
      </c>
      <c r="L2" s="27" t="str">
        <f t="shared" ref="L2:L33" si="0">(E2&amp;"_x")</f>
        <v>OSC_PICKUP_1_x</v>
      </c>
      <c r="M2" s="27" t="str">
        <f t="shared" ref="M2:M33" si="1">(E2&amp;"_y")</f>
        <v>OSC_PICKUP_1_y</v>
      </c>
      <c r="N2" s="27" t="str">
        <f t="shared" ref="N2:N33" si="2">(E2&amp;"_z")</f>
        <v>OSC_PICKUP_1_z</v>
      </c>
      <c r="O2" s="27" t="str">
        <f t="shared" ref="O2:O33" si="3">(E2&amp;"_ax")</f>
        <v>OSC_PICKUP_1_ax</v>
      </c>
      <c r="P2" s="27" t="str">
        <f t="shared" ref="P2:P33" si="4">(E2&amp;"_ay")</f>
        <v>OSC_PICKUP_1_ay</v>
      </c>
      <c r="Q2" s="27" t="str">
        <f t="shared" ref="Q2:Q33" si="5">(E2&amp;"_az")</f>
        <v>OSC_PICKUP_1_az</v>
      </c>
      <c r="R2" s="27" t="str">
        <f t="shared" ref="R2:R33" si="6">(E2&amp;"x")</f>
        <v>OSC_PICKUP_1x</v>
      </c>
      <c r="S2" s="27" t="str">
        <f t="shared" ref="S2:S33" si="7">(E2&amp;"y")</f>
        <v>OSC_PICKUP_1y</v>
      </c>
      <c r="T2" s="27" t="str">
        <f t="shared" ref="T2:T33" si="8">(E2&amp;"z")</f>
        <v>OSC_PICKUP_1z</v>
      </c>
      <c r="U2" s="27" t="str">
        <f t="shared" ref="U2:U33" si="9">(E2&amp;"ax")</f>
        <v>OSC_PICKUP_1ax</v>
      </c>
      <c r="V2" s="27" t="str">
        <f t="shared" ref="V2:V33" si="10">(E2&amp;"ay")</f>
        <v>OSC_PICKUP_1ay</v>
      </c>
      <c r="W2" s="27" t="str">
        <f t="shared" ref="W2:W33" si="11">(E2&amp;"az")</f>
        <v>OSC_PICKUP_1az</v>
      </c>
    </row>
    <row r="3" spans="1:23" x14ac:dyDescent="0.25">
      <c r="A3" s="28" t="s">
        <v>1557</v>
      </c>
      <c r="B3" s="29">
        <v>0</v>
      </c>
      <c r="C3" s="30" t="s">
        <v>635</v>
      </c>
      <c r="D3" s="23"/>
      <c r="E3" s="37" t="s">
        <v>290</v>
      </c>
      <c r="F3" s="76">
        <f>VLOOKUP(E3,cesr!B:U,9,FALSE)</f>
        <v>-35.039239999999999</v>
      </c>
      <c r="G3" s="76">
        <f>VLOOKUP(E3,cesr!B:U,12,FALSE)</f>
        <v>240.2782</v>
      </c>
      <c r="H3" s="26">
        <f>VLOOKUP(E3,cesr!B:U,15,FALSE)</f>
        <v>0</v>
      </c>
      <c r="I3" s="26">
        <f>VLOOKUP(E3,cesr!B:U,19,FALSE)</f>
        <v>0</v>
      </c>
      <c r="J3" s="26">
        <f>VLOOKUP(E3,cesr!B:U,20,FALSE)</f>
        <v>0</v>
      </c>
      <c r="K3" s="76">
        <f>PI()+(VLOOKUP(E3,cesr!B:U,18,FALSE))</f>
        <v>6.0213806535897927</v>
      </c>
      <c r="L3" s="27" t="str">
        <f t="shared" si="0"/>
        <v>P_MARK_x</v>
      </c>
      <c r="M3" s="27" t="str">
        <f t="shared" si="1"/>
        <v>P_MARK_y</v>
      </c>
      <c r="N3" s="27" t="str">
        <f t="shared" si="2"/>
        <v>P_MARK_z</v>
      </c>
      <c r="O3" s="27" t="str">
        <f t="shared" si="3"/>
        <v>P_MARK_ax</v>
      </c>
      <c r="P3" s="27" t="str">
        <f t="shared" si="4"/>
        <v>P_MARK_ay</v>
      </c>
      <c r="Q3" s="27" t="str">
        <f t="shared" si="5"/>
        <v>P_MARK_az</v>
      </c>
      <c r="R3" s="27" t="str">
        <f t="shared" si="6"/>
        <v>P_MARKx</v>
      </c>
      <c r="S3" s="27" t="str">
        <f t="shared" si="7"/>
        <v>P_MARKy</v>
      </c>
      <c r="T3" s="27" t="str">
        <f t="shared" si="8"/>
        <v>P_MARKz</v>
      </c>
      <c r="U3" s="27" t="str">
        <f t="shared" si="9"/>
        <v>P_MARKax</v>
      </c>
      <c r="V3" s="27" t="str">
        <f t="shared" si="10"/>
        <v>P_MARKay</v>
      </c>
      <c r="W3" s="27" t="str">
        <f t="shared" si="11"/>
        <v>P_MARKaz</v>
      </c>
    </row>
    <row r="4" spans="1:23" x14ac:dyDescent="0.25">
      <c r="A4" s="28" t="s">
        <v>1558</v>
      </c>
      <c r="B4" s="29">
        <v>0</v>
      </c>
      <c r="C4" s="30" t="s">
        <v>635</v>
      </c>
      <c r="D4" s="23"/>
      <c r="E4" s="37" t="s">
        <v>291</v>
      </c>
      <c r="F4" s="76">
        <f>VLOOKUP(E4,cesr!B:U,9,FALSE)</f>
        <v>-35.039239999999999</v>
      </c>
      <c r="G4" s="76">
        <f>VLOOKUP(E4,cesr!B:U,12,FALSE)</f>
        <v>240.2782</v>
      </c>
      <c r="H4" s="26">
        <f>VLOOKUP(E4,cesr!B:U,15,FALSE)</f>
        <v>0</v>
      </c>
      <c r="I4" s="26">
        <f>VLOOKUP(E4,cesr!B:U,19,FALSE)</f>
        <v>0</v>
      </c>
      <c r="J4" s="26">
        <f>VLOOKUP(E4,cesr!B:U,20,FALSE)</f>
        <v>0</v>
      </c>
      <c r="K4" s="76">
        <f>PI()+(VLOOKUP(E4,cesr!B:U,18,FALSE))</f>
        <v>6.0213806535897927</v>
      </c>
      <c r="L4" s="27" t="str">
        <f t="shared" si="0"/>
        <v>OSC_START_x</v>
      </c>
      <c r="M4" s="27" t="str">
        <f t="shared" si="1"/>
        <v>OSC_START_y</v>
      </c>
      <c r="N4" s="27" t="str">
        <f t="shared" si="2"/>
        <v>OSC_START_z</v>
      </c>
      <c r="O4" s="27" t="str">
        <f t="shared" si="3"/>
        <v>OSC_START_ax</v>
      </c>
      <c r="P4" s="27" t="str">
        <f t="shared" si="4"/>
        <v>OSC_START_ay</v>
      </c>
      <c r="Q4" s="27" t="str">
        <f t="shared" si="5"/>
        <v>OSC_START_az</v>
      </c>
      <c r="R4" s="27" t="str">
        <f t="shared" si="6"/>
        <v>OSC_STARTx</v>
      </c>
      <c r="S4" s="27" t="str">
        <f t="shared" si="7"/>
        <v>OSC_STARTy</v>
      </c>
      <c r="T4" s="27" t="str">
        <f t="shared" si="8"/>
        <v>OSC_STARTz</v>
      </c>
      <c r="U4" s="27" t="str">
        <f t="shared" si="9"/>
        <v>OSC_STARTax</v>
      </c>
      <c r="V4" s="27" t="str">
        <f t="shared" si="10"/>
        <v>OSC_STARTay</v>
      </c>
      <c r="W4" s="27" t="str">
        <f t="shared" si="11"/>
        <v>OSC_STARTaz</v>
      </c>
    </row>
    <row r="5" spans="1:23" x14ac:dyDescent="0.25">
      <c r="A5" s="28" t="s">
        <v>1559</v>
      </c>
      <c r="B5" s="29">
        <v>0</v>
      </c>
      <c r="C5" s="30" t="s">
        <v>636</v>
      </c>
      <c r="D5" s="23"/>
      <c r="E5" s="37" t="s">
        <v>292</v>
      </c>
      <c r="F5" s="76">
        <f>VLOOKUP(E5,cesr!B:U,9,FALSE)</f>
        <v>-33.940510000000003</v>
      </c>
      <c r="G5" s="76">
        <f>VLOOKUP(E5,cesr!B:U,12,FALSE)</f>
        <v>240.57259999999999</v>
      </c>
      <c r="H5" s="26">
        <f>VLOOKUP(E5,cesr!B:U,15,FALSE)</f>
        <v>0</v>
      </c>
      <c r="I5" s="26">
        <f>VLOOKUP(E5,cesr!B:U,19,FALSE)</f>
        <v>0</v>
      </c>
      <c r="J5" s="26">
        <f>VLOOKUP(E5,cesr!B:U,20,FALSE)</f>
        <v>0</v>
      </c>
      <c r="K5" s="76">
        <f>PI()+(VLOOKUP(E5,cesr!B:U,18,FALSE))</f>
        <v>6.0213806535897927</v>
      </c>
      <c r="L5" s="27" t="str">
        <f t="shared" si="0"/>
        <v>OSC_PICKUP_2_x</v>
      </c>
      <c r="M5" s="27" t="str">
        <f t="shared" si="1"/>
        <v>OSC_PICKUP_2_y</v>
      </c>
      <c r="N5" s="27" t="str">
        <f t="shared" si="2"/>
        <v>OSC_PICKUP_2_z</v>
      </c>
      <c r="O5" s="27" t="str">
        <f t="shared" si="3"/>
        <v>OSC_PICKUP_2_ax</v>
      </c>
      <c r="P5" s="27" t="str">
        <f t="shared" si="4"/>
        <v>OSC_PICKUP_2_ay</v>
      </c>
      <c r="Q5" s="27" t="str">
        <f t="shared" si="5"/>
        <v>OSC_PICKUP_2_az</v>
      </c>
      <c r="R5" s="27" t="str">
        <f t="shared" si="6"/>
        <v>OSC_PICKUP_2x</v>
      </c>
      <c r="S5" s="27" t="str">
        <f t="shared" si="7"/>
        <v>OSC_PICKUP_2y</v>
      </c>
      <c r="T5" s="27" t="str">
        <f t="shared" si="8"/>
        <v>OSC_PICKUP_2z</v>
      </c>
      <c r="U5" s="27" t="str">
        <f t="shared" si="9"/>
        <v>OSC_PICKUP_2ax</v>
      </c>
      <c r="V5" s="27" t="str">
        <f t="shared" si="10"/>
        <v>OSC_PICKUP_2ay</v>
      </c>
      <c r="W5" s="27" t="str">
        <f t="shared" si="11"/>
        <v>OSC_PICKUP_2az</v>
      </c>
    </row>
    <row r="6" spans="1:23" x14ac:dyDescent="0.25">
      <c r="A6" s="28" t="s">
        <v>1560</v>
      </c>
      <c r="B6" s="29">
        <v>0</v>
      </c>
      <c r="C6" s="30" t="s">
        <v>636</v>
      </c>
      <c r="D6" s="23"/>
      <c r="E6" s="37" t="s">
        <v>293</v>
      </c>
      <c r="F6" s="76">
        <f>VLOOKUP(E6,cesr!B:U,9,FALSE)</f>
        <v>-32.779359999999997</v>
      </c>
      <c r="G6" s="76">
        <f>VLOOKUP(E6,cesr!B:U,12,FALSE)</f>
        <v>240.8837</v>
      </c>
      <c r="H6" s="26">
        <f>VLOOKUP(E6,cesr!B:U,15,FALSE)</f>
        <v>0</v>
      </c>
      <c r="I6" s="26">
        <f>VLOOKUP(E6,cesr!B:U,19,FALSE)</f>
        <v>0</v>
      </c>
      <c r="J6" s="26">
        <f>VLOOKUP(E6,cesr!B:U,20,FALSE)</f>
        <v>0</v>
      </c>
      <c r="K6" s="76">
        <f>PI()+(VLOOKUP(E6,cesr!B:U,18,FALSE))</f>
        <v>6.0213806535897927</v>
      </c>
      <c r="L6" s="27" t="str">
        <f t="shared" si="0"/>
        <v>DET_45W_x</v>
      </c>
      <c r="M6" s="27" t="str">
        <f t="shared" si="1"/>
        <v>DET_45W_y</v>
      </c>
      <c r="N6" s="27" t="str">
        <f t="shared" si="2"/>
        <v>DET_45W_z</v>
      </c>
      <c r="O6" s="27" t="str">
        <f t="shared" si="3"/>
        <v>DET_45W_ax</v>
      </c>
      <c r="P6" s="27" t="str">
        <f t="shared" si="4"/>
        <v>DET_45W_ay</v>
      </c>
      <c r="Q6" s="27" t="str">
        <f t="shared" si="5"/>
        <v>DET_45W_az</v>
      </c>
      <c r="R6" s="27" t="str">
        <f t="shared" si="6"/>
        <v>DET_45Wx</v>
      </c>
      <c r="S6" s="27" t="str">
        <f t="shared" si="7"/>
        <v>DET_45Wy</v>
      </c>
      <c r="T6" s="27" t="str">
        <f t="shared" si="8"/>
        <v>DET_45Wz</v>
      </c>
      <c r="U6" s="27" t="str">
        <f t="shared" si="9"/>
        <v>DET_45Wax</v>
      </c>
      <c r="V6" s="27" t="str">
        <f t="shared" si="10"/>
        <v>DET_45Way</v>
      </c>
      <c r="W6" s="27" t="str">
        <f t="shared" si="11"/>
        <v>DET_45Waz</v>
      </c>
    </row>
    <row r="7" spans="1:23" ht="15.75" thickBot="1" x14ac:dyDescent="0.3">
      <c r="A7" s="32" t="s">
        <v>1561</v>
      </c>
      <c r="B7" s="33">
        <v>0</v>
      </c>
      <c r="C7" s="34" t="s">
        <v>636</v>
      </c>
      <c r="D7" s="23"/>
      <c r="E7" s="37" t="s">
        <v>294</v>
      </c>
      <c r="F7" s="76">
        <f>VLOOKUP(E7,cesr!B:U,9,FALSE)</f>
        <v>-32.431240000000003</v>
      </c>
      <c r="G7" s="76">
        <f>VLOOKUP(E7,cesr!B:U,12,FALSE)</f>
        <v>240.977</v>
      </c>
      <c r="H7" s="26">
        <f>VLOOKUP(E7,cesr!B:U,15,FALSE)</f>
        <v>0</v>
      </c>
      <c r="I7" s="26">
        <f>VLOOKUP(E7,cesr!B:U,19,FALSE)</f>
        <v>0</v>
      </c>
      <c r="J7" s="26">
        <f>VLOOKUP(E7,cesr!B:U,20,FALSE)</f>
        <v>0</v>
      </c>
      <c r="K7" s="76">
        <f>PI()+(VLOOKUP(E7,cesr!B:U,18,FALSE))</f>
        <v>6.0213806535897927</v>
      </c>
      <c r="L7" s="27" t="str">
        <f t="shared" si="0"/>
        <v>Q45W_x</v>
      </c>
      <c r="M7" s="27" t="str">
        <f t="shared" si="1"/>
        <v>Q45W_y</v>
      </c>
      <c r="N7" s="27" t="str">
        <f t="shared" si="2"/>
        <v>Q45W_z</v>
      </c>
      <c r="O7" s="27" t="str">
        <f t="shared" si="3"/>
        <v>Q45W_ax</v>
      </c>
      <c r="P7" s="27" t="str">
        <f t="shared" si="4"/>
        <v>Q45W_ay</v>
      </c>
      <c r="Q7" s="27" t="str">
        <f t="shared" si="5"/>
        <v>Q45W_az</v>
      </c>
      <c r="R7" s="27" t="str">
        <f t="shared" si="6"/>
        <v>Q45Wx</v>
      </c>
      <c r="S7" s="27" t="str">
        <f t="shared" si="7"/>
        <v>Q45Wy</v>
      </c>
      <c r="T7" s="27" t="str">
        <f t="shared" si="8"/>
        <v>Q45Wz</v>
      </c>
      <c r="U7" s="27" t="str">
        <f t="shared" si="9"/>
        <v>Q45Wax</v>
      </c>
      <c r="V7" s="27" t="str">
        <f t="shared" si="10"/>
        <v>Q45Way</v>
      </c>
      <c r="W7" s="27" t="str">
        <f t="shared" si="11"/>
        <v>Q45Waz</v>
      </c>
    </row>
    <row r="8" spans="1:23" x14ac:dyDescent="0.25">
      <c r="A8" s="22" t="str">
        <f>L2</f>
        <v>OSC_PICKUP_1_x</v>
      </c>
      <c r="B8" s="21">
        <f>F2</f>
        <v>-36.137979999999999</v>
      </c>
      <c r="C8" s="22" t="s">
        <v>635</v>
      </c>
      <c r="D8" s="23"/>
      <c r="E8" s="37" t="s">
        <v>295</v>
      </c>
      <c r="F8" s="76">
        <f>VLOOKUP(E8,cesr!B:U,9,FALSE)</f>
        <v>-31.947790000000001</v>
      </c>
      <c r="G8" s="76">
        <f>VLOOKUP(E8,cesr!B:U,12,FALSE)</f>
        <v>241.10640000000001</v>
      </c>
      <c r="H8" s="26">
        <f>VLOOKUP(E8,cesr!B:U,15,FALSE)</f>
        <v>0</v>
      </c>
      <c r="I8" s="26">
        <f>VLOOKUP(E8,cesr!B:U,19,FALSE)</f>
        <v>0</v>
      </c>
      <c r="J8" s="26">
        <f>VLOOKUP(E8,cesr!B:U,20,FALSE)</f>
        <v>0</v>
      </c>
      <c r="K8" s="76">
        <f>PI()+(VLOOKUP(E8,cesr!B:U,18,FALSE))</f>
        <v>6.0213806535897927</v>
      </c>
      <c r="L8" s="27" t="str">
        <f t="shared" si="0"/>
        <v>SEX_45W_x</v>
      </c>
      <c r="M8" s="27" t="str">
        <f t="shared" si="1"/>
        <v>SEX_45W_y</v>
      </c>
      <c r="N8" s="27" t="str">
        <f t="shared" si="2"/>
        <v>SEX_45W_z</v>
      </c>
      <c r="O8" s="27" t="str">
        <f t="shared" si="3"/>
        <v>SEX_45W_ax</v>
      </c>
      <c r="P8" s="27" t="str">
        <f t="shared" si="4"/>
        <v>SEX_45W_ay</v>
      </c>
      <c r="Q8" s="27" t="str">
        <f t="shared" si="5"/>
        <v>SEX_45W_az</v>
      </c>
      <c r="R8" s="27" t="str">
        <f t="shared" si="6"/>
        <v>SEX_45Wx</v>
      </c>
      <c r="S8" s="27" t="str">
        <f t="shared" si="7"/>
        <v>SEX_45Wy</v>
      </c>
      <c r="T8" s="27" t="str">
        <f t="shared" si="8"/>
        <v>SEX_45Wz</v>
      </c>
      <c r="U8" s="27" t="str">
        <f t="shared" si="9"/>
        <v>SEX_45Wax</v>
      </c>
      <c r="V8" s="27" t="str">
        <f t="shared" si="10"/>
        <v>SEX_45Way</v>
      </c>
      <c r="W8" s="27" t="str">
        <f t="shared" si="11"/>
        <v>SEX_45Waz</v>
      </c>
    </row>
    <row r="9" spans="1:23" x14ac:dyDescent="0.25">
      <c r="A9" s="30" t="str">
        <f>M2</f>
        <v>OSC_PICKUP_1_y</v>
      </c>
      <c r="B9" s="29">
        <f>G2</f>
        <v>239.9837</v>
      </c>
      <c r="C9" s="30" t="s">
        <v>635</v>
      </c>
      <c r="D9" s="23"/>
      <c r="E9" s="37" t="s">
        <v>296</v>
      </c>
      <c r="F9" s="76">
        <f>VLOOKUP(E9,cesr!B:U,9,FALSE)</f>
        <v>-28.081510000000002</v>
      </c>
      <c r="G9" s="76">
        <f>VLOOKUP(E9,cesr!B:U,12,FALSE)</f>
        <v>241.95169999999999</v>
      </c>
      <c r="H9" s="26">
        <f>VLOOKUP(E9,cesr!B:U,15,FALSE)</f>
        <v>0</v>
      </c>
      <c r="I9" s="26">
        <f>VLOOKUP(E9,cesr!B:U,19,FALSE)</f>
        <v>0</v>
      </c>
      <c r="J9" s="26">
        <f>VLOOKUP(E9,cesr!B:U,20,FALSE)</f>
        <v>0</v>
      </c>
      <c r="K9" s="76">
        <f>PI()+(VLOOKUP(E9,cesr!B:U,18,FALSE))</f>
        <v>6.0774806535897934</v>
      </c>
      <c r="L9" s="27" t="str">
        <f t="shared" si="0"/>
        <v>B46W_x</v>
      </c>
      <c r="M9" s="27" t="str">
        <f t="shared" si="1"/>
        <v>B46W_y</v>
      </c>
      <c r="N9" s="27" t="str">
        <f t="shared" si="2"/>
        <v>B46W_z</v>
      </c>
      <c r="O9" s="27" t="str">
        <f t="shared" si="3"/>
        <v>B46W_ax</v>
      </c>
      <c r="P9" s="27" t="str">
        <f t="shared" si="4"/>
        <v>B46W_ay</v>
      </c>
      <c r="Q9" s="27" t="str">
        <f t="shared" si="5"/>
        <v>B46W_az</v>
      </c>
      <c r="R9" s="27" t="str">
        <f t="shared" si="6"/>
        <v>B46Wx</v>
      </c>
      <c r="S9" s="27" t="str">
        <f t="shared" si="7"/>
        <v>B46Wy</v>
      </c>
      <c r="T9" s="27" t="str">
        <f t="shared" si="8"/>
        <v>B46Wz</v>
      </c>
      <c r="U9" s="27" t="str">
        <f t="shared" si="9"/>
        <v>B46Wax</v>
      </c>
      <c r="V9" s="27" t="str">
        <f t="shared" si="10"/>
        <v>B46Way</v>
      </c>
      <c r="W9" s="27" t="str">
        <f t="shared" si="11"/>
        <v>B46Waz</v>
      </c>
    </row>
    <row r="10" spans="1:23" x14ac:dyDescent="0.25">
      <c r="A10" s="30" t="str">
        <f>N2</f>
        <v>OSC_PICKUP_1_z</v>
      </c>
      <c r="B10" s="100">
        <f>H2</f>
        <v>0</v>
      </c>
      <c r="C10" s="30" t="s">
        <v>635</v>
      </c>
      <c r="D10" s="23"/>
      <c r="E10" s="37" t="s">
        <v>297</v>
      </c>
      <c r="F10" s="76">
        <f>VLOOKUP(E10,cesr!B:U,9,FALSE)</f>
        <v>-24.38766</v>
      </c>
      <c r="G10" s="76">
        <f>VLOOKUP(E10,cesr!B:U,12,FALSE)</f>
        <v>242.69479999999999</v>
      </c>
      <c r="H10" s="26">
        <f>VLOOKUP(E10,cesr!B:U,15,FALSE)</f>
        <v>0</v>
      </c>
      <c r="I10" s="26">
        <f>VLOOKUP(E10,cesr!B:U,19,FALSE)</f>
        <v>0</v>
      </c>
      <c r="J10" s="26">
        <f>VLOOKUP(E10,cesr!B:U,20,FALSE)</f>
        <v>0</v>
      </c>
      <c r="K10" s="76">
        <f>PI()+(VLOOKUP(E10,cesr!B:U,18,FALSE))</f>
        <v>6.1335806535897932</v>
      </c>
      <c r="L10" s="27" t="str">
        <f t="shared" si="0"/>
        <v>Q46W_x</v>
      </c>
      <c r="M10" s="27" t="str">
        <f t="shared" si="1"/>
        <v>Q46W_y</v>
      </c>
      <c r="N10" s="27" t="str">
        <f t="shared" si="2"/>
        <v>Q46W_z</v>
      </c>
      <c r="O10" s="27" t="str">
        <f t="shared" si="3"/>
        <v>Q46W_ax</v>
      </c>
      <c r="P10" s="27" t="str">
        <f t="shared" si="4"/>
        <v>Q46W_ay</v>
      </c>
      <c r="Q10" s="27" t="str">
        <f t="shared" si="5"/>
        <v>Q46W_az</v>
      </c>
      <c r="R10" s="27" t="str">
        <f t="shared" si="6"/>
        <v>Q46Wx</v>
      </c>
      <c r="S10" s="27" t="str">
        <f t="shared" si="7"/>
        <v>Q46Wy</v>
      </c>
      <c r="T10" s="27" t="str">
        <f t="shared" si="8"/>
        <v>Q46Wz</v>
      </c>
      <c r="U10" s="27" t="str">
        <f t="shared" si="9"/>
        <v>Q46Wax</v>
      </c>
      <c r="V10" s="27" t="str">
        <f t="shared" si="10"/>
        <v>Q46Way</v>
      </c>
      <c r="W10" s="27" t="str">
        <f t="shared" si="11"/>
        <v>Q46Waz</v>
      </c>
    </row>
    <row r="11" spans="1:23" x14ac:dyDescent="0.25">
      <c r="A11" s="30" t="str">
        <f>O2</f>
        <v>OSC_PICKUP_1_ax</v>
      </c>
      <c r="B11" s="100">
        <f>I2</f>
        <v>0</v>
      </c>
      <c r="C11" s="30" t="s">
        <v>637</v>
      </c>
      <c r="D11" s="23"/>
      <c r="E11" s="37" t="s">
        <v>298</v>
      </c>
      <c r="F11" s="76">
        <f>VLOOKUP(E11,cesr!B:U,9,FALSE)</f>
        <v>-24.014469999999999</v>
      </c>
      <c r="G11" s="76">
        <f>VLOOKUP(E11,cesr!B:U,12,FALSE)</f>
        <v>242.751</v>
      </c>
      <c r="H11" s="26">
        <f>VLOOKUP(E11,cesr!B:U,15,FALSE)</f>
        <v>0</v>
      </c>
      <c r="I11" s="26">
        <f>VLOOKUP(E11,cesr!B:U,19,FALSE)</f>
        <v>0</v>
      </c>
      <c r="J11" s="26">
        <f>VLOOKUP(E11,cesr!B:U,20,FALSE)</f>
        <v>0</v>
      </c>
      <c r="K11" s="76">
        <f>PI()+(VLOOKUP(E11,cesr!B:U,18,FALSE))</f>
        <v>6.1335806535897932</v>
      </c>
      <c r="L11" s="27" t="str">
        <f t="shared" si="0"/>
        <v>DET_46W_x</v>
      </c>
      <c r="M11" s="27" t="str">
        <f t="shared" si="1"/>
        <v>DET_46W_y</v>
      </c>
      <c r="N11" s="27" t="str">
        <f t="shared" si="2"/>
        <v>DET_46W_z</v>
      </c>
      <c r="O11" s="27" t="str">
        <f t="shared" si="3"/>
        <v>DET_46W_ax</v>
      </c>
      <c r="P11" s="27" t="str">
        <f t="shared" si="4"/>
        <v>DET_46W_ay</v>
      </c>
      <c r="Q11" s="27" t="str">
        <f t="shared" si="5"/>
        <v>DET_46W_az</v>
      </c>
      <c r="R11" s="27" t="str">
        <f t="shared" si="6"/>
        <v>DET_46Wx</v>
      </c>
      <c r="S11" s="27" t="str">
        <f t="shared" si="7"/>
        <v>DET_46Wy</v>
      </c>
      <c r="T11" s="27" t="str">
        <f t="shared" si="8"/>
        <v>DET_46Wz</v>
      </c>
      <c r="U11" s="27" t="str">
        <f t="shared" si="9"/>
        <v>DET_46Wax</v>
      </c>
      <c r="V11" s="27" t="str">
        <f t="shared" si="10"/>
        <v>DET_46Way</v>
      </c>
      <c r="W11" s="27" t="str">
        <f t="shared" si="11"/>
        <v>DET_46Waz</v>
      </c>
    </row>
    <row r="12" spans="1:23" x14ac:dyDescent="0.25">
      <c r="A12" s="30" t="str">
        <f>P2</f>
        <v>OSC_PICKUP_1_ay</v>
      </c>
      <c r="B12" s="100">
        <f>J2</f>
        <v>0</v>
      </c>
      <c r="C12" s="30" t="s">
        <v>637</v>
      </c>
      <c r="D12" s="23"/>
      <c r="E12" s="37" t="s">
        <v>299</v>
      </c>
      <c r="F12" s="76">
        <f>VLOOKUP(E12,cesr!B:U,9,FALSE)</f>
        <v>-21.150210000000001</v>
      </c>
      <c r="G12" s="76">
        <f>VLOOKUP(E12,cesr!B:U,12,FALSE)</f>
        <v>243.1516</v>
      </c>
      <c r="H12" s="26">
        <f>VLOOKUP(E12,cesr!B:U,15,FALSE)</f>
        <v>0</v>
      </c>
      <c r="I12" s="26">
        <f>VLOOKUP(E12,cesr!B:U,19,FALSE)</f>
        <v>0</v>
      </c>
      <c r="J12" s="26">
        <f>VLOOKUP(E12,cesr!B:U,20,FALSE)</f>
        <v>0</v>
      </c>
      <c r="K12" s="76">
        <f>PI()+(VLOOKUP(E12,cesr!B:U,18,FALSE))</f>
        <v>6.1522816535897933</v>
      </c>
      <c r="L12" s="27" t="str">
        <f t="shared" si="0"/>
        <v>B47W_x</v>
      </c>
      <c r="M12" s="27" t="str">
        <f t="shared" si="1"/>
        <v>B47W_y</v>
      </c>
      <c r="N12" s="27" t="str">
        <f t="shared" si="2"/>
        <v>B47W_z</v>
      </c>
      <c r="O12" s="27" t="str">
        <f t="shared" si="3"/>
        <v>B47W_ax</v>
      </c>
      <c r="P12" s="27" t="str">
        <f t="shared" si="4"/>
        <v>B47W_ay</v>
      </c>
      <c r="Q12" s="27" t="str">
        <f t="shared" si="5"/>
        <v>B47W_az</v>
      </c>
      <c r="R12" s="27" t="str">
        <f t="shared" si="6"/>
        <v>B47Wx</v>
      </c>
      <c r="S12" s="27" t="str">
        <f t="shared" si="7"/>
        <v>B47Wy</v>
      </c>
      <c r="T12" s="27" t="str">
        <f t="shared" si="8"/>
        <v>B47Wz</v>
      </c>
      <c r="U12" s="27" t="str">
        <f t="shared" si="9"/>
        <v>B47Wax</v>
      </c>
      <c r="V12" s="27" t="str">
        <f t="shared" si="10"/>
        <v>B47Way</v>
      </c>
      <c r="W12" s="27" t="str">
        <f t="shared" si="11"/>
        <v>B47Waz</v>
      </c>
    </row>
    <row r="13" spans="1:23" ht="15.75" thickBot="1" x14ac:dyDescent="0.3">
      <c r="A13" s="34" t="str">
        <f>Q2</f>
        <v>OSC_PICKUP_1_az</v>
      </c>
      <c r="B13" s="101">
        <f>K2</f>
        <v>6.0213806535897927</v>
      </c>
      <c r="C13" s="34" t="s">
        <v>637</v>
      </c>
      <c r="D13" s="23"/>
      <c r="E13" s="37" t="s">
        <v>300</v>
      </c>
      <c r="F13" s="76">
        <f>VLOOKUP(E13,cesr!B:U,9,FALSE)</f>
        <v>-19.175249999999998</v>
      </c>
      <c r="G13" s="76">
        <f>VLOOKUP(E13,cesr!B:U,12,FALSE)</f>
        <v>243.405</v>
      </c>
      <c r="H13" s="26">
        <f>VLOOKUP(E13,cesr!B:U,15,FALSE)</f>
        <v>0</v>
      </c>
      <c r="I13" s="26">
        <f>VLOOKUP(E13,cesr!B:U,19,FALSE)</f>
        <v>0</v>
      </c>
      <c r="J13" s="26">
        <f>VLOOKUP(E13,cesr!B:U,20,FALSE)</f>
        <v>0</v>
      </c>
      <c r="K13" s="76">
        <f>PI()+(VLOOKUP(E13,cesr!B:U,18,FALSE))</f>
        <v>6.1709816535897932</v>
      </c>
      <c r="L13" s="27" t="str">
        <f t="shared" si="0"/>
        <v>DET_47W_x</v>
      </c>
      <c r="M13" s="27" t="str">
        <f t="shared" si="1"/>
        <v>DET_47W_y</v>
      </c>
      <c r="N13" s="27" t="str">
        <f t="shared" si="2"/>
        <v>DET_47W_z</v>
      </c>
      <c r="O13" s="27" t="str">
        <f t="shared" si="3"/>
        <v>DET_47W_ax</v>
      </c>
      <c r="P13" s="27" t="str">
        <f t="shared" si="4"/>
        <v>DET_47W_ay</v>
      </c>
      <c r="Q13" s="27" t="str">
        <f t="shared" si="5"/>
        <v>DET_47W_az</v>
      </c>
      <c r="R13" s="27" t="str">
        <f t="shared" si="6"/>
        <v>DET_47Wx</v>
      </c>
      <c r="S13" s="27" t="str">
        <f t="shared" si="7"/>
        <v>DET_47Wy</v>
      </c>
      <c r="T13" s="27" t="str">
        <f t="shared" si="8"/>
        <v>DET_47Wz</v>
      </c>
      <c r="U13" s="27" t="str">
        <f t="shared" si="9"/>
        <v>DET_47Wax</v>
      </c>
      <c r="V13" s="27" t="str">
        <f t="shared" si="10"/>
        <v>DET_47Way</v>
      </c>
      <c r="W13" s="27" t="str">
        <f t="shared" si="11"/>
        <v>DET_47Waz</v>
      </c>
    </row>
    <row r="14" spans="1:23" x14ac:dyDescent="0.25">
      <c r="A14" s="35" t="str">
        <f>L3</f>
        <v>P_MARK_x</v>
      </c>
      <c r="B14" s="36">
        <f>F3</f>
        <v>-35.039239999999999</v>
      </c>
      <c r="C14" s="35" t="s">
        <v>635</v>
      </c>
      <c r="D14" s="23"/>
      <c r="E14" s="37" t="s">
        <v>301</v>
      </c>
      <c r="F14" s="76">
        <f>VLOOKUP(E14,cesr!B:U,9,FALSE)</f>
        <v>-18.831029999999998</v>
      </c>
      <c r="G14" s="76">
        <f>VLOOKUP(E14,cesr!B:U,12,FALSE)</f>
        <v>243.44380000000001</v>
      </c>
      <c r="H14" s="26">
        <f>VLOOKUP(E14,cesr!B:U,15,FALSE)</f>
        <v>0</v>
      </c>
      <c r="I14" s="26">
        <f>VLOOKUP(E14,cesr!B:U,19,FALSE)</f>
        <v>0</v>
      </c>
      <c r="J14" s="26">
        <f>VLOOKUP(E14,cesr!B:U,20,FALSE)</f>
        <v>0</v>
      </c>
      <c r="K14" s="76">
        <f>PI()+(VLOOKUP(E14,cesr!B:U,18,FALSE))</f>
        <v>6.1709816535897932</v>
      </c>
      <c r="L14" s="27" t="str">
        <f t="shared" si="0"/>
        <v>Q47W_x</v>
      </c>
      <c r="M14" s="27" t="str">
        <f t="shared" si="1"/>
        <v>Q47W_y</v>
      </c>
      <c r="N14" s="27" t="str">
        <f t="shared" si="2"/>
        <v>Q47W_z</v>
      </c>
      <c r="O14" s="27" t="str">
        <f t="shared" si="3"/>
        <v>Q47W_ax</v>
      </c>
      <c r="P14" s="27" t="str">
        <f t="shared" si="4"/>
        <v>Q47W_ay</v>
      </c>
      <c r="Q14" s="27" t="str">
        <f t="shared" si="5"/>
        <v>Q47W_az</v>
      </c>
      <c r="R14" s="27" t="str">
        <f t="shared" si="6"/>
        <v>Q47Wx</v>
      </c>
      <c r="S14" s="27" t="str">
        <f t="shared" si="7"/>
        <v>Q47Wy</v>
      </c>
      <c r="T14" s="27" t="str">
        <f t="shared" si="8"/>
        <v>Q47Wz</v>
      </c>
      <c r="U14" s="27" t="str">
        <f t="shared" si="9"/>
        <v>Q47Wax</v>
      </c>
      <c r="V14" s="27" t="str">
        <f t="shared" si="10"/>
        <v>Q47Way</v>
      </c>
      <c r="W14" s="27" t="str">
        <f t="shared" si="11"/>
        <v>Q47Waz</v>
      </c>
    </row>
    <row r="15" spans="1:23" x14ac:dyDescent="0.25">
      <c r="A15" s="30" t="str">
        <f>M3</f>
        <v>P_MARK_y</v>
      </c>
      <c r="B15" s="29">
        <f>G3</f>
        <v>240.2782</v>
      </c>
      <c r="C15" s="30" t="s">
        <v>635</v>
      </c>
      <c r="D15" s="23"/>
      <c r="E15" s="37" t="s">
        <v>302</v>
      </c>
      <c r="F15" s="76">
        <f>VLOOKUP(E15,cesr!B:U,9,FALSE)</f>
        <v>-18.316389999999998</v>
      </c>
      <c r="G15" s="76">
        <f>VLOOKUP(E15,cesr!B:U,12,FALSE)</f>
        <v>243.5018</v>
      </c>
      <c r="H15" s="26">
        <f>VLOOKUP(E15,cesr!B:U,15,FALSE)</f>
        <v>0</v>
      </c>
      <c r="I15" s="26">
        <f>VLOOKUP(E15,cesr!B:U,19,FALSE)</f>
        <v>0</v>
      </c>
      <c r="J15" s="26">
        <f>VLOOKUP(E15,cesr!B:U,20,FALSE)</f>
        <v>0</v>
      </c>
      <c r="K15" s="76">
        <f>PI()+(VLOOKUP(E15,cesr!B:U,18,FALSE))</f>
        <v>6.1709816535897932</v>
      </c>
      <c r="L15" s="27" t="str">
        <f t="shared" si="0"/>
        <v>SEX_47W_x</v>
      </c>
      <c r="M15" s="27" t="str">
        <f t="shared" si="1"/>
        <v>SEX_47W_y</v>
      </c>
      <c r="N15" s="27" t="str">
        <f t="shared" si="2"/>
        <v>SEX_47W_z</v>
      </c>
      <c r="O15" s="27" t="str">
        <f t="shared" si="3"/>
        <v>SEX_47W_ax</v>
      </c>
      <c r="P15" s="27" t="str">
        <f t="shared" si="4"/>
        <v>SEX_47W_ay</v>
      </c>
      <c r="Q15" s="27" t="str">
        <f t="shared" si="5"/>
        <v>SEX_47W_az</v>
      </c>
      <c r="R15" s="27" t="str">
        <f t="shared" si="6"/>
        <v>SEX_47Wx</v>
      </c>
      <c r="S15" s="27" t="str">
        <f t="shared" si="7"/>
        <v>SEX_47Wy</v>
      </c>
      <c r="T15" s="27" t="str">
        <f t="shared" si="8"/>
        <v>SEX_47Wz</v>
      </c>
      <c r="U15" s="27" t="str">
        <f t="shared" si="9"/>
        <v>SEX_47Wax</v>
      </c>
      <c r="V15" s="27" t="str">
        <f t="shared" si="10"/>
        <v>SEX_47Way</v>
      </c>
      <c r="W15" s="27" t="str">
        <f t="shared" si="11"/>
        <v>SEX_47Waz</v>
      </c>
    </row>
    <row r="16" spans="1:23" x14ac:dyDescent="0.25">
      <c r="A16" s="30" t="str">
        <f>N3</f>
        <v>P_MARK_z</v>
      </c>
      <c r="B16" s="29">
        <f>H3</f>
        <v>0</v>
      </c>
      <c r="C16" s="30" t="s">
        <v>635</v>
      </c>
      <c r="D16" s="23"/>
      <c r="E16" s="37" t="s">
        <v>303</v>
      </c>
      <c r="F16" s="76">
        <f>VLOOKUP(E16,cesr!B:U,9,FALSE)</f>
        <v>-15.39273</v>
      </c>
      <c r="G16" s="76">
        <f>VLOOKUP(E16,cesr!B:U,12,FALSE)</f>
        <v>243.75829999999999</v>
      </c>
      <c r="H16" s="26">
        <f>VLOOKUP(E16,cesr!B:U,15,FALSE)</f>
        <v>0</v>
      </c>
      <c r="I16" s="26">
        <f>VLOOKUP(E16,cesr!B:U,19,FALSE)</f>
        <v>0</v>
      </c>
      <c r="J16" s="26">
        <f>VLOOKUP(E16,cesr!B:U,20,FALSE)</f>
        <v>0</v>
      </c>
      <c r="K16" s="76">
        <f>PI()+(VLOOKUP(E16,cesr!B:U,18,FALSE))</f>
        <v>6.2166086535897929</v>
      </c>
      <c r="L16" s="27" t="str">
        <f t="shared" si="0"/>
        <v>B47AW_x</v>
      </c>
      <c r="M16" s="27" t="str">
        <f t="shared" si="1"/>
        <v>B47AW_y</v>
      </c>
      <c r="N16" s="27" t="str">
        <f t="shared" si="2"/>
        <v>B47AW_z</v>
      </c>
      <c r="O16" s="27" t="str">
        <f t="shared" si="3"/>
        <v>B47AW_ax</v>
      </c>
      <c r="P16" s="27" t="str">
        <f t="shared" si="4"/>
        <v>B47AW_ay</v>
      </c>
      <c r="Q16" s="27" t="str">
        <f t="shared" si="5"/>
        <v>B47AW_az</v>
      </c>
      <c r="R16" s="27" t="str">
        <f t="shared" si="6"/>
        <v>B47AWx</v>
      </c>
      <c r="S16" s="27" t="str">
        <f t="shared" si="7"/>
        <v>B47AWy</v>
      </c>
      <c r="T16" s="27" t="str">
        <f t="shared" si="8"/>
        <v>B47AWz</v>
      </c>
      <c r="U16" s="27" t="str">
        <f t="shared" si="9"/>
        <v>B47AWax</v>
      </c>
      <c r="V16" s="27" t="str">
        <f t="shared" si="10"/>
        <v>B47AWay</v>
      </c>
      <c r="W16" s="27" t="str">
        <f t="shared" si="11"/>
        <v>B47AWaz</v>
      </c>
    </row>
    <row r="17" spans="1:23" x14ac:dyDescent="0.25">
      <c r="A17" s="30" t="str">
        <f>O3</f>
        <v>P_MARK_ax</v>
      </c>
      <c r="B17" s="29">
        <f>I3</f>
        <v>0</v>
      </c>
      <c r="C17" s="30" t="s">
        <v>637</v>
      </c>
      <c r="D17" s="23"/>
      <c r="E17" s="37" t="s">
        <v>304</v>
      </c>
      <c r="F17" s="76">
        <f>VLOOKUP(E17,cesr!B:U,9,FALSE)</f>
        <v>-13.00703</v>
      </c>
      <c r="G17" s="76">
        <f>VLOOKUP(E17,cesr!B:U,12,FALSE)</f>
        <v>243.88079999999999</v>
      </c>
      <c r="H17" s="26">
        <f>VLOOKUP(E17,cesr!B:U,15,FALSE)</f>
        <v>0</v>
      </c>
      <c r="I17" s="26">
        <f>VLOOKUP(E17,cesr!B:U,19,FALSE)</f>
        <v>0</v>
      </c>
      <c r="J17" s="26">
        <f>VLOOKUP(E17,cesr!B:U,20,FALSE)</f>
        <v>0</v>
      </c>
      <c r="K17" s="76">
        <f>PI()+(VLOOKUP(E17,cesr!B:U,18,FALSE))</f>
        <v>6.2622366535897935</v>
      </c>
      <c r="L17" s="27" t="str">
        <f t="shared" si="0"/>
        <v>DET_I47AW_x</v>
      </c>
      <c r="M17" s="27" t="str">
        <f t="shared" si="1"/>
        <v>DET_I47AW_y</v>
      </c>
      <c r="N17" s="27" t="str">
        <f t="shared" si="2"/>
        <v>DET_I47AW_z</v>
      </c>
      <c r="O17" s="27" t="str">
        <f t="shared" si="3"/>
        <v>DET_I47AW_ax</v>
      </c>
      <c r="P17" s="27" t="str">
        <f t="shared" si="4"/>
        <v>DET_I47AW_ay</v>
      </c>
      <c r="Q17" s="27" t="str">
        <f t="shared" si="5"/>
        <v>DET_I47AW_az</v>
      </c>
      <c r="R17" s="27" t="str">
        <f t="shared" si="6"/>
        <v>DET_I47AWx</v>
      </c>
      <c r="S17" s="27" t="str">
        <f t="shared" si="7"/>
        <v>DET_I47AWy</v>
      </c>
      <c r="T17" s="27" t="str">
        <f t="shared" si="8"/>
        <v>DET_I47AWz</v>
      </c>
      <c r="U17" s="27" t="str">
        <f t="shared" si="9"/>
        <v>DET_I47AWax</v>
      </c>
      <c r="V17" s="27" t="str">
        <f t="shared" si="10"/>
        <v>DET_I47AWay</v>
      </c>
      <c r="W17" s="27" t="str">
        <f t="shared" si="11"/>
        <v>DET_I47AWaz</v>
      </c>
    </row>
    <row r="18" spans="1:23" x14ac:dyDescent="0.25">
      <c r="A18" s="30" t="str">
        <f>P3</f>
        <v>P_MARK_ay</v>
      </c>
      <c r="B18" s="29">
        <f>J3</f>
        <v>0</v>
      </c>
      <c r="C18" s="30" t="s">
        <v>637</v>
      </c>
      <c r="D18" s="23"/>
      <c r="E18" s="37" t="s">
        <v>305</v>
      </c>
      <c r="F18" s="76">
        <f>VLOOKUP(E18,cesr!B:U,9,FALSE)</f>
        <v>-12.54213</v>
      </c>
      <c r="G18" s="76">
        <f>VLOOKUP(E18,cesr!B:U,12,FALSE)</f>
        <v>243.8905</v>
      </c>
      <c r="H18" s="26">
        <f>VLOOKUP(E18,cesr!B:U,15,FALSE)</f>
        <v>0</v>
      </c>
      <c r="I18" s="26">
        <f>VLOOKUP(E18,cesr!B:U,19,FALSE)</f>
        <v>0</v>
      </c>
      <c r="J18" s="26">
        <f>VLOOKUP(E18,cesr!B:U,20,FALSE)</f>
        <v>0</v>
      </c>
      <c r="K18" s="76">
        <f>PI()+(VLOOKUP(E18,cesr!B:U,18,FALSE))</f>
        <v>6.2622366535897935</v>
      </c>
      <c r="L18" s="27" t="str">
        <f t="shared" si="0"/>
        <v>Q47AW_x</v>
      </c>
      <c r="M18" s="27" t="str">
        <f t="shared" si="1"/>
        <v>Q47AW_y</v>
      </c>
      <c r="N18" s="27" t="str">
        <f t="shared" si="2"/>
        <v>Q47AW_z</v>
      </c>
      <c r="O18" s="27" t="str">
        <f t="shared" si="3"/>
        <v>Q47AW_ax</v>
      </c>
      <c r="P18" s="27" t="str">
        <f t="shared" si="4"/>
        <v>Q47AW_ay</v>
      </c>
      <c r="Q18" s="27" t="str">
        <f t="shared" si="5"/>
        <v>Q47AW_az</v>
      </c>
      <c r="R18" s="27" t="str">
        <f t="shared" si="6"/>
        <v>Q47AWx</v>
      </c>
      <c r="S18" s="27" t="str">
        <f t="shared" si="7"/>
        <v>Q47AWy</v>
      </c>
      <c r="T18" s="27" t="str">
        <f t="shared" si="8"/>
        <v>Q47AWz</v>
      </c>
      <c r="U18" s="27" t="str">
        <f t="shared" si="9"/>
        <v>Q47AWax</v>
      </c>
      <c r="V18" s="27" t="str">
        <f t="shared" si="10"/>
        <v>Q47AWay</v>
      </c>
      <c r="W18" s="27" t="str">
        <f t="shared" si="11"/>
        <v>Q47AWaz</v>
      </c>
    </row>
    <row r="19" spans="1:23" ht="15.75" thickBot="1" x14ac:dyDescent="0.3">
      <c r="A19" s="34" t="str">
        <f>Q3</f>
        <v>P_MARK_az</v>
      </c>
      <c r="B19" s="33">
        <f>K3</f>
        <v>6.0213806535897927</v>
      </c>
      <c r="C19" s="34" t="s">
        <v>637</v>
      </c>
      <c r="D19" s="23"/>
      <c r="E19" s="37" t="s">
        <v>306</v>
      </c>
      <c r="F19" s="76">
        <f>VLOOKUP(E19,cesr!B:U,9,FALSE)</f>
        <v>-10.44415</v>
      </c>
      <c r="G19" s="76">
        <f>VLOOKUP(E19,cesr!B:U,12,FALSE)</f>
        <v>243.91890000000001</v>
      </c>
      <c r="H19" s="26">
        <f>VLOOKUP(E19,cesr!B:U,15,FALSE)</f>
        <v>0</v>
      </c>
      <c r="I19" s="26">
        <f>VLOOKUP(E19,cesr!B:U,19,FALSE)</f>
        <v>0</v>
      </c>
      <c r="J19" s="26">
        <f>VLOOKUP(E19,cesr!B:U,20,FALSE)</f>
        <v>0</v>
      </c>
      <c r="K19" s="76">
        <f>PI()+(VLOOKUP(E19,cesr!B:U,18,FALSE))</f>
        <v>6.2727086535897936</v>
      </c>
      <c r="L19" s="27" t="str">
        <f t="shared" si="0"/>
        <v>B48W_x</v>
      </c>
      <c r="M19" s="27" t="str">
        <f t="shared" si="1"/>
        <v>B48W_y</v>
      </c>
      <c r="N19" s="27" t="str">
        <f t="shared" si="2"/>
        <v>B48W_z</v>
      </c>
      <c r="O19" s="27" t="str">
        <f t="shared" si="3"/>
        <v>B48W_ax</v>
      </c>
      <c r="P19" s="27" t="str">
        <f t="shared" si="4"/>
        <v>B48W_ay</v>
      </c>
      <c r="Q19" s="27" t="str">
        <f t="shared" si="5"/>
        <v>B48W_az</v>
      </c>
      <c r="R19" s="27" t="str">
        <f t="shared" si="6"/>
        <v>B48Wx</v>
      </c>
      <c r="S19" s="27" t="str">
        <f t="shared" si="7"/>
        <v>B48Wy</v>
      </c>
      <c r="T19" s="27" t="str">
        <f t="shared" si="8"/>
        <v>B48Wz</v>
      </c>
      <c r="U19" s="27" t="str">
        <f t="shared" si="9"/>
        <v>B48Wax</v>
      </c>
      <c r="V19" s="27" t="str">
        <f t="shared" si="10"/>
        <v>B48Way</v>
      </c>
      <c r="W19" s="27" t="str">
        <f t="shared" si="11"/>
        <v>B48Waz</v>
      </c>
    </row>
    <row r="20" spans="1:23" x14ac:dyDescent="0.25">
      <c r="A20" s="35" t="str">
        <f>L4</f>
        <v>OSC_START_x</v>
      </c>
      <c r="B20" s="36">
        <f>F4</f>
        <v>-35.039239999999999</v>
      </c>
      <c r="C20" s="35" t="s">
        <v>635</v>
      </c>
      <c r="D20" s="23"/>
      <c r="E20" s="37" t="s">
        <v>307</v>
      </c>
      <c r="F20" s="76">
        <f>VLOOKUP(E20,cesr!B:U,9,FALSE)</f>
        <v>-8.261196</v>
      </c>
      <c r="G20" s="76">
        <f>VLOOKUP(E20,cesr!B:U,12,FALSE)</f>
        <v>243.93440000000001</v>
      </c>
      <c r="H20" s="26">
        <f>VLOOKUP(E20,cesr!B:U,15,FALSE)</f>
        <v>0</v>
      </c>
      <c r="I20" s="26">
        <f>VLOOKUP(E20,cesr!B:U,19,FALSE)</f>
        <v>0</v>
      </c>
      <c r="J20" s="26">
        <f>VLOOKUP(E20,cesr!B:U,20,FALSE)</f>
        <v>0</v>
      </c>
      <c r="K20" s="76">
        <f>PI()+(VLOOKUP(E20,cesr!B:U,18,FALSE))</f>
        <v>6.2831806535897936</v>
      </c>
      <c r="L20" s="27" t="str">
        <f t="shared" si="0"/>
        <v>DET_I48W_x</v>
      </c>
      <c r="M20" s="27" t="str">
        <f t="shared" si="1"/>
        <v>DET_I48W_y</v>
      </c>
      <c r="N20" s="27" t="str">
        <f t="shared" si="2"/>
        <v>DET_I48W_z</v>
      </c>
      <c r="O20" s="27" t="str">
        <f t="shared" si="3"/>
        <v>DET_I48W_ax</v>
      </c>
      <c r="P20" s="27" t="str">
        <f t="shared" si="4"/>
        <v>DET_I48W_ay</v>
      </c>
      <c r="Q20" s="27" t="str">
        <f t="shared" si="5"/>
        <v>DET_I48W_az</v>
      </c>
      <c r="R20" s="27" t="str">
        <f t="shared" si="6"/>
        <v>DET_I48Wx</v>
      </c>
      <c r="S20" s="27" t="str">
        <f t="shared" si="7"/>
        <v>DET_I48Wy</v>
      </c>
      <c r="T20" s="27" t="str">
        <f t="shared" si="8"/>
        <v>DET_I48Wz</v>
      </c>
      <c r="U20" s="27" t="str">
        <f t="shared" si="9"/>
        <v>DET_I48Wax</v>
      </c>
      <c r="V20" s="27" t="str">
        <f t="shared" si="10"/>
        <v>DET_I48Way</v>
      </c>
      <c r="W20" s="27" t="str">
        <f t="shared" si="11"/>
        <v>DET_I48Waz</v>
      </c>
    </row>
    <row r="21" spans="1:23" x14ac:dyDescent="0.25">
      <c r="A21" s="30" t="str">
        <f>M4</f>
        <v>OSC_START_y</v>
      </c>
      <c r="B21" s="29">
        <f>G4</f>
        <v>240.2782</v>
      </c>
      <c r="C21" s="30" t="s">
        <v>635</v>
      </c>
      <c r="D21" s="23"/>
      <c r="E21" s="37" t="s">
        <v>308</v>
      </c>
      <c r="F21" s="76">
        <f>VLOOKUP(E21,cesr!B:U,9,FALSE)</f>
        <v>-7.8469559999999996</v>
      </c>
      <c r="G21" s="76">
        <f>VLOOKUP(E21,cesr!B:U,12,FALSE)</f>
        <v>243.93440000000001</v>
      </c>
      <c r="H21" s="26">
        <f>VLOOKUP(E21,cesr!B:U,15,FALSE)</f>
        <v>0</v>
      </c>
      <c r="I21" s="26">
        <f>VLOOKUP(E21,cesr!B:U,19,FALSE)</f>
        <v>0</v>
      </c>
      <c r="J21" s="26">
        <f>VLOOKUP(E21,cesr!B:U,20,FALSE)</f>
        <v>0</v>
      </c>
      <c r="K21" s="76">
        <f>PI()+(VLOOKUP(E21,cesr!B:U,18,FALSE))</f>
        <v>6.2831806535897936</v>
      </c>
      <c r="L21" s="27" t="str">
        <f t="shared" si="0"/>
        <v>HKICK_48W_x</v>
      </c>
      <c r="M21" s="27" t="str">
        <f t="shared" si="1"/>
        <v>HKICK_48W_y</v>
      </c>
      <c r="N21" s="27" t="str">
        <f t="shared" si="2"/>
        <v>HKICK_48W_z</v>
      </c>
      <c r="O21" s="27" t="str">
        <f t="shared" si="3"/>
        <v>HKICK_48W_ax</v>
      </c>
      <c r="P21" s="27" t="str">
        <f t="shared" si="4"/>
        <v>HKICK_48W_ay</v>
      </c>
      <c r="Q21" s="27" t="str">
        <f t="shared" si="5"/>
        <v>HKICK_48W_az</v>
      </c>
      <c r="R21" s="27" t="str">
        <f t="shared" si="6"/>
        <v>HKICK_48Wx</v>
      </c>
      <c r="S21" s="27" t="str">
        <f t="shared" si="7"/>
        <v>HKICK_48Wy</v>
      </c>
      <c r="T21" s="27" t="str">
        <f t="shared" si="8"/>
        <v>HKICK_48Wz</v>
      </c>
      <c r="U21" s="27" t="str">
        <f t="shared" si="9"/>
        <v>HKICK_48Wax</v>
      </c>
      <c r="V21" s="27" t="str">
        <f t="shared" si="10"/>
        <v>HKICK_48Way</v>
      </c>
      <c r="W21" s="27" t="str">
        <f t="shared" si="11"/>
        <v>HKICK_48Waz</v>
      </c>
    </row>
    <row r="22" spans="1:23" x14ac:dyDescent="0.25">
      <c r="A22" s="30" t="str">
        <f>N4</f>
        <v>OSC_START_z</v>
      </c>
      <c r="B22" s="29">
        <f>H4</f>
        <v>0</v>
      </c>
      <c r="C22" s="30" t="s">
        <v>635</v>
      </c>
      <c r="D22" s="23"/>
      <c r="E22" s="37" t="s">
        <v>309</v>
      </c>
      <c r="F22" s="76">
        <f>VLOOKUP(E22,cesr!B:U,9,FALSE)</f>
        <v>-7.3138459999999998</v>
      </c>
      <c r="G22" s="76">
        <f>VLOOKUP(E22,cesr!B:U,12,FALSE)</f>
        <v>243.93440000000001</v>
      </c>
      <c r="H22" s="26">
        <f>VLOOKUP(E22,cesr!B:U,15,FALSE)</f>
        <v>0</v>
      </c>
      <c r="I22" s="26">
        <f>VLOOKUP(E22,cesr!B:U,19,FALSE)</f>
        <v>0</v>
      </c>
      <c r="J22" s="26">
        <f>VLOOKUP(E22,cesr!B:U,20,FALSE)</f>
        <v>0</v>
      </c>
      <c r="K22" s="76">
        <f>PI()+(VLOOKUP(E22,cesr!B:U,18,FALSE))</f>
        <v>6.2831806535897936</v>
      </c>
      <c r="L22" s="27" t="str">
        <f t="shared" si="0"/>
        <v>SK_Q48W_x</v>
      </c>
      <c r="M22" s="27" t="str">
        <f t="shared" si="1"/>
        <v>SK_Q48W_y</v>
      </c>
      <c r="N22" s="27" t="str">
        <f t="shared" si="2"/>
        <v>SK_Q48W_z</v>
      </c>
      <c r="O22" s="27" t="str">
        <f t="shared" si="3"/>
        <v>SK_Q48W_ax</v>
      </c>
      <c r="P22" s="27" t="str">
        <f t="shared" si="4"/>
        <v>SK_Q48W_ay</v>
      </c>
      <c r="Q22" s="27" t="str">
        <f t="shared" si="5"/>
        <v>SK_Q48W_az</v>
      </c>
      <c r="R22" s="27" t="str">
        <f t="shared" si="6"/>
        <v>SK_Q48Wx</v>
      </c>
      <c r="S22" s="27" t="str">
        <f t="shared" si="7"/>
        <v>SK_Q48Wy</v>
      </c>
      <c r="T22" s="27" t="str">
        <f t="shared" si="8"/>
        <v>SK_Q48Wz</v>
      </c>
      <c r="U22" s="27" t="str">
        <f t="shared" si="9"/>
        <v>SK_Q48Wax</v>
      </c>
      <c r="V22" s="27" t="str">
        <f t="shared" si="10"/>
        <v>SK_Q48Way</v>
      </c>
      <c r="W22" s="27" t="str">
        <f t="shared" si="11"/>
        <v>SK_Q48Waz</v>
      </c>
    </row>
    <row r="23" spans="1:23" x14ac:dyDescent="0.25">
      <c r="A23" s="30" t="str">
        <f>O4</f>
        <v>OSC_START_ax</v>
      </c>
      <c r="B23" s="29">
        <f>I4</f>
        <v>0</v>
      </c>
      <c r="C23" s="30" t="s">
        <v>637</v>
      </c>
      <c r="D23" s="23"/>
      <c r="E23" s="37" t="s">
        <v>310</v>
      </c>
      <c r="F23" s="76">
        <f>VLOOKUP(E23,cesr!B:U,9,FALSE)</f>
        <v>-6.4064249999999996</v>
      </c>
      <c r="G23" s="76">
        <f>VLOOKUP(E23,cesr!B:U,12,FALSE)</f>
        <v>243.93440000000001</v>
      </c>
      <c r="H23" s="26">
        <f>VLOOKUP(E23,cesr!B:U,15,FALSE)</f>
        <v>0</v>
      </c>
      <c r="I23" s="26">
        <f>VLOOKUP(E23,cesr!B:U,19,FALSE)</f>
        <v>0</v>
      </c>
      <c r="J23" s="26">
        <f>VLOOKUP(E23,cesr!B:U,20,FALSE)</f>
        <v>0</v>
      </c>
      <c r="K23" s="76">
        <f>PI()+(VLOOKUP(E23,cesr!B:U,18,FALSE))</f>
        <v>6.2831806535897936</v>
      </c>
      <c r="L23" s="27" t="str">
        <f t="shared" si="0"/>
        <v>SEX_48W_x</v>
      </c>
      <c r="M23" s="27" t="str">
        <f t="shared" si="1"/>
        <v>SEX_48W_y</v>
      </c>
      <c r="N23" s="27" t="str">
        <f t="shared" si="2"/>
        <v>SEX_48W_z</v>
      </c>
      <c r="O23" s="27" t="str">
        <f t="shared" si="3"/>
        <v>SEX_48W_ax</v>
      </c>
      <c r="P23" s="27" t="str">
        <f t="shared" si="4"/>
        <v>SEX_48W_ay</v>
      </c>
      <c r="Q23" s="27" t="str">
        <f t="shared" si="5"/>
        <v>SEX_48W_az</v>
      </c>
      <c r="R23" s="27" t="str">
        <f t="shared" si="6"/>
        <v>SEX_48Wx</v>
      </c>
      <c r="S23" s="27" t="str">
        <f t="shared" si="7"/>
        <v>SEX_48Wy</v>
      </c>
      <c r="T23" s="27" t="str">
        <f t="shared" si="8"/>
        <v>SEX_48Wz</v>
      </c>
      <c r="U23" s="27" t="str">
        <f t="shared" si="9"/>
        <v>SEX_48Wax</v>
      </c>
      <c r="V23" s="27" t="str">
        <f t="shared" si="10"/>
        <v>SEX_48Way</v>
      </c>
      <c r="W23" s="27" t="str">
        <f t="shared" si="11"/>
        <v>SEX_48Waz</v>
      </c>
    </row>
    <row r="24" spans="1:23" x14ac:dyDescent="0.25">
      <c r="A24" s="30" t="str">
        <f>P4</f>
        <v>OSC_START_ay</v>
      </c>
      <c r="B24" s="29">
        <f>J4</f>
        <v>0</v>
      </c>
      <c r="C24" s="30" t="s">
        <v>637</v>
      </c>
      <c r="D24" s="23"/>
      <c r="E24" s="37" t="s">
        <v>311</v>
      </c>
      <c r="F24" s="76">
        <f>VLOOKUP(E24,cesr!B:U,9,FALSE)</f>
        <v>-5.2853539999999999</v>
      </c>
      <c r="G24" s="76">
        <f>VLOOKUP(E24,cesr!B:U,12,FALSE)</f>
        <v>243.93440000000001</v>
      </c>
      <c r="H24" s="26">
        <f>VLOOKUP(E24,cesr!B:U,15,FALSE)</f>
        <v>0</v>
      </c>
      <c r="I24" s="26">
        <f>VLOOKUP(E24,cesr!B:U,19,FALSE)</f>
        <v>0</v>
      </c>
      <c r="J24" s="26">
        <f>VLOOKUP(E24,cesr!B:U,20,FALSE)</f>
        <v>0</v>
      </c>
      <c r="K24" s="76">
        <f>PI()+(VLOOKUP(E24,cesr!B:U,18,FALSE))</f>
        <v>6.2831806535897936</v>
      </c>
      <c r="L24" s="27" t="str">
        <f t="shared" si="0"/>
        <v>Q48W_x</v>
      </c>
      <c r="M24" s="27" t="str">
        <f t="shared" si="1"/>
        <v>Q48W_y</v>
      </c>
      <c r="N24" s="27" t="str">
        <f t="shared" si="2"/>
        <v>Q48W_z</v>
      </c>
      <c r="O24" s="27" t="str">
        <f t="shared" si="3"/>
        <v>Q48W_ax</v>
      </c>
      <c r="P24" s="27" t="str">
        <f t="shared" si="4"/>
        <v>Q48W_ay</v>
      </c>
      <c r="Q24" s="27" t="str">
        <f t="shared" si="5"/>
        <v>Q48W_az</v>
      </c>
      <c r="R24" s="27" t="str">
        <f t="shared" si="6"/>
        <v>Q48Wx</v>
      </c>
      <c r="S24" s="27" t="str">
        <f t="shared" si="7"/>
        <v>Q48Wy</v>
      </c>
      <c r="T24" s="27" t="str">
        <f t="shared" si="8"/>
        <v>Q48Wz</v>
      </c>
      <c r="U24" s="27" t="str">
        <f t="shared" si="9"/>
        <v>Q48Wax</v>
      </c>
      <c r="V24" s="27" t="str">
        <f t="shared" si="10"/>
        <v>Q48Way</v>
      </c>
      <c r="W24" s="27" t="str">
        <f t="shared" si="11"/>
        <v>Q48Waz</v>
      </c>
    </row>
    <row r="25" spans="1:23" ht="15.75" thickBot="1" x14ac:dyDescent="0.3">
      <c r="A25" s="34" t="str">
        <f>Q4</f>
        <v>OSC_START_az</v>
      </c>
      <c r="B25" s="33">
        <f>K4</f>
        <v>6.0213806535897927</v>
      </c>
      <c r="C25" s="34" t="s">
        <v>637</v>
      </c>
      <c r="D25" s="23"/>
      <c r="E25" s="37" t="s">
        <v>312</v>
      </c>
      <c r="F25" s="76">
        <f>VLOOKUP(E25,cesr!B:U,9,FALSE)</f>
        <v>-4.531034</v>
      </c>
      <c r="G25" s="76">
        <f>VLOOKUP(E25,cesr!B:U,12,FALSE)</f>
        <v>243.93440000000001</v>
      </c>
      <c r="H25" s="26">
        <f>VLOOKUP(E25,cesr!B:U,15,FALSE)</f>
        <v>0</v>
      </c>
      <c r="I25" s="26">
        <f>VLOOKUP(E25,cesr!B:U,19,FALSE)</f>
        <v>0</v>
      </c>
      <c r="J25" s="26">
        <f>VLOOKUP(E25,cesr!B:U,20,FALSE)</f>
        <v>0</v>
      </c>
      <c r="K25" s="76">
        <f>PI()+(VLOOKUP(E25,cesr!B:U,18,FALSE))</f>
        <v>6.2831806535897936</v>
      </c>
      <c r="L25" s="27" t="str">
        <f t="shared" si="0"/>
        <v>DET_48W_x</v>
      </c>
      <c r="M25" s="27" t="str">
        <f t="shared" si="1"/>
        <v>DET_48W_y</v>
      </c>
      <c r="N25" s="27" t="str">
        <f t="shared" si="2"/>
        <v>DET_48W_z</v>
      </c>
      <c r="O25" s="27" t="str">
        <f t="shared" si="3"/>
        <v>DET_48W_ax</v>
      </c>
      <c r="P25" s="27" t="str">
        <f t="shared" si="4"/>
        <v>DET_48W_ay</v>
      </c>
      <c r="Q25" s="27" t="str">
        <f t="shared" si="5"/>
        <v>DET_48W_az</v>
      </c>
      <c r="R25" s="27" t="str">
        <f t="shared" si="6"/>
        <v>DET_48Wx</v>
      </c>
      <c r="S25" s="27" t="str">
        <f t="shared" si="7"/>
        <v>DET_48Wy</v>
      </c>
      <c r="T25" s="27" t="str">
        <f t="shared" si="8"/>
        <v>DET_48Wz</v>
      </c>
      <c r="U25" s="27" t="str">
        <f t="shared" si="9"/>
        <v>DET_48Wax</v>
      </c>
      <c r="V25" s="27" t="str">
        <f t="shared" si="10"/>
        <v>DET_48Way</v>
      </c>
      <c r="W25" s="27" t="str">
        <f t="shared" si="11"/>
        <v>DET_48Waz</v>
      </c>
    </row>
    <row r="26" spans="1:23" x14ac:dyDescent="0.25">
      <c r="A26" s="35" t="str">
        <f>L5</f>
        <v>OSC_PICKUP_2_x</v>
      </c>
      <c r="B26" s="36">
        <f>F5</f>
        <v>-33.940510000000003</v>
      </c>
      <c r="C26" s="35" t="s">
        <v>635</v>
      </c>
      <c r="D26" s="23"/>
      <c r="E26" s="37" t="s">
        <v>313</v>
      </c>
      <c r="F26" s="76">
        <f>VLOOKUP(E26,cesr!B:U,9,FALSE)</f>
        <v>-3.2795160000000001</v>
      </c>
      <c r="G26" s="76">
        <f>VLOOKUP(E26,cesr!B:U,12,FALSE)</f>
        <v>243.93440000000001</v>
      </c>
      <c r="H26" s="26">
        <f>VLOOKUP(E26,cesr!B:U,15,FALSE)</f>
        <v>0</v>
      </c>
      <c r="I26" s="26">
        <f>VLOOKUP(E26,cesr!B:U,19,FALSE)</f>
        <v>0</v>
      </c>
      <c r="J26" s="26">
        <f>VLOOKUP(E26,cesr!B:U,20,FALSE)</f>
        <v>0</v>
      </c>
      <c r="K26" s="76">
        <f>PI()+(VLOOKUP(E26,cesr!B:U,18,FALSE))</f>
        <v>6.2831806535897936</v>
      </c>
      <c r="L26" s="27" t="str">
        <f t="shared" si="0"/>
        <v>CHICANE_49W1_1_x</v>
      </c>
      <c r="M26" s="27" t="str">
        <f t="shared" si="1"/>
        <v>CHICANE_49W1_1_y</v>
      </c>
      <c r="N26" s="27" t="str">
        <f t="shared" si="2"/>
        <v>CHICANE_49W1_1_z</v>
      </c>
      <c r="O26" s="27" t="str">
        <f t="shared" si="3"/>
        <v>CHICANE_49W1_1_ax</v>
      </c>
      <c r="P26" s="27" t="str">
        <f t="shared" si="4"/>
        <v>CHICANE_49W1_1_ay</v>
      </c>
      <c r="Q26" s="27" t="str">
        <f t="shared" si="5"/>
        <v>CHICANE_49W1_1_az</v>
      </c>
      <c r="R26" s="27" t="str">
        <f t="shared" si="6"/>
        <v>CHICANE_49W1_1x</v>
      </c>
      <c r="S26" s="27" t="str">
        <f t="shared" si="7"/>
        <v>CHICANE_49W1_1y</v>
      </c>
      <c r="T26" s="27" t="str">
        <f t="shared" si="8"/>
        <v>CHICANE_49W1_1z</v>
      </c>
      <c r="U26" s="27" t="str">
        <f t="shared" si="9"/>
        <v>CHICANE_49W1_1ax</v>
      </c>
      <c r="V26" s="27" t="str">
        <f t="shared" si="10"/>
        <v>CHICANE_49W1_1ay</v>
      </c>
      <c r="W26" s="27" t="str">
        <f t="shared" si="11"/>
        <v>CHICANE_49W1_1az</v>
      </c>
    </row>
    <row r="27" spans="1:23" x14ac:dyDescent="0.25">
      <c r="A27" s="30" t="str">
        <f>M5</f>
        <v>OSC_PICKUP_2_y</v>
      </c>
      <c r="B27" s="29">
        <f>G5</f>
        <v>240.57259999999999</v>
      </c>
      <c r="C27" s="30" t="s">
        <v>635</v>
      </c>
      <c r="D27" s="23"/>
      <c r="E27" s="37" t="s">
        <v>314</v>
      </c>
      <c r="F27" s="76">
        <f>VLOOKUP(E27,cesr!B:U,9,FALSE)</f>
        <v>-3.1702569999999999</v>
      </c>
      <c r="G27" s="76">
        <f>VLOOKUP(E27,cesr!B:U,12,FALSE)</f>
        <v>243.93440000000001</v>
      </c>
      <c r="H27" s="26">
        <f>VLOOKUP(E27,cesr!B:U,15,FALSE)</f>
        <v>0</v>
      </c>
      <c r="I27" s="26">
        <f>VLOOKUP(E27,cesr!B:U,19,FALSE)</f>
        <v>0</v>
      </c>
      <c r="J27" s="26">
        <f>VLOOKUP(E27,cesr!B:U,20,FALSE)</f>
        <v>0</v>
      </c>
      <c r="K27" s="76">
        <f>PI()+(VLOOKUP(E27,cesr!B:U,18,FALSE))</f>
        <v>6.2831806535897936</v>
      </c>
      <c r="L27" s="27" t="str">
        <f t="shared" si="0"/>
        <v>CHC49W_RFA1_TR_x</v>
      </c>
      <c r="M27" s="27" t="str">
        <f t="shared" si="1"/>
        <v>CHC49W_RFA1_TR_y</v>
      </c>
      <c r="N27" s="27" t="str">
        <f t="shared" si="2"/>
        <v>CHC49W_RFA1_TR_z</v>
      </c>
      <c r="O27" s="27" t="str">
        <f t="shared" si="3"/>
        <v>CHC49W_RFA1_TR_ax</v>
      </c>
      <c r="P27" s="27" t="str">
        <f t="shared" si="4"/>
        <v>CHC49W_RFA1_TR_ay</v>
      </c>
      <c r="Q27" s="27" t="str">
        <f t="shared" si="5"/>
        <v>CHC49W_RFA1_TR_az</v>
      </c>
      <c r="R27" s="27" t="str">
        <f t="shared" si="6"/>
        <v>CHC49W_RFA1_TRx</v>
      </c>
      <c r="S27" s="27" t="str">
        <f t="shared" si="7"/>
        <v>CHC49W_RFA1_TRy</v>
      </c>
      <c r="T27" s="27" t="str">
        <f t="shared" si="8"/>
        <v>CHC49W_RFA1_TRz</v>
      </c>
      <c r="U27" s="27" t="str">
        <f t="shared" si="9"/>
        <v>CHC49W_RFA1_TRax</v>
      </c>
      <c r="V27" s="27" t="str">
        <f t="shared" si="10"/>
        <v>CHC49W_RFA1_TRay</v>
      </c>
      <c r="W27" s="27" t="str">
        <f t="shared" si="11"/>
        <v>CHC49W_RFA1_TRaz</v>
      </c>
    </row>
    <row r="28" spans="1:23" x14ac:dyDescent="0.25">
      <c r="A28" s="30" t="str">
        <f>N5</f>
        <v>OSC_PICKUP_2_z</v>
      </c>
      <c r="B28" s="29">
        <f>H5</f>
        <v>0</v>
      </c>
      <c r="C28" s="30" t="s">
        <v>635</v>
      </c>
      <c r="D28" s="23"/>
      <c r="E28" s="37" t="s">
        <v>315</v>
      </c>
      <c r="F28" s="76">
        <f>VLOOKUP(E28,cesr!B:U,9,FALSE)</f>
        <v>-3.108066</v>
      </c>
      <c r="G28" s="76">
        <f>VLOOKUP(E28,cesr!B:U,12,FALSE)</f>
        <v>243.93440000000001</v>
      </c>
      <c r="H28" s="26">
        <f>VLOOKUP(E28,cesr!B:U,15,FALSE)</f>
        <v>0</v>
      </c>
      <c r="I28" s="26">
        <f>VLOOKUP(E28,cesr!B:U,19,FALSE)</f>
        <v>0</v>
      </c>
      <c r="J28" s="26">
        <f>VLOOKUP(E28,cesr!B:U,20,FALSE)</f>
        <v>0</v>
      </c>
      <c r="K28" s="76">
        <f>PI()+(VLOOKUP(E28,cesr!B:U,18,FALSE))</f>
        <v>6.2831806535897936</v>
      </c>
      <c r="L28" s="27" t="str">
        <f t="shared" si="0"/>
        <v>CHICANE_49W1_2_x</v>
      </c>
      <c r="M28" s="27" t="str">
        <f t="shared" si="1"/>
        <v>CHICANE_49W1_2_y</v>
      </c>
      <c r="N28" s="27" t="str">
        <f t="shared" si="2"/>
        <v>CHICANE_49W1_2_z</v>
      </c>
      <c r="O28" s="27" t="str">
        <f t="shared" si="3"/>
        <v>CHICANE_49W1_2_ax</v>
      </c>
      <c r="P28" s="27" t="str">
        <f t="shared" si="4"/>
        <v>CHICANE_49W1_2_ay</v>
      </c>
      <c r="Q28" s="27" t="str">
        <f t="shared" si="5"/>
        <v>CHICANE_49W1_2_az</v>
      </c>
      <c r="R28" s="27" t="str">
        <f t="shared" si="6"/>
        <v>CHICANE_49W1_2x</v>
      </c>
      <c r="S28" s="27" t="str">
        <f t="shared" si="7"/>
        <v>CHICANE_49W1_2y</v>
      </c>
      <c r="T28" s="27" t="str">
        <f t="shared" si="8"/>
        <v>CHICANE_49W1_2z</v>
      </c>
      <c r="U28" s="27" t="str">
        <f t="shared" si="9"/>
        <v>CHICANE_49W1_2ax</v>
      </c>
      <c r="V28" s="27" t="str">
        <f t="shared" si="10"/>
        <v>CHICANE_49W1_2ay</v>
      </c>
      <c r="W28" s="27" t="str">
        <f t="shared" si="11"/>
        <v>CHICANE_49W1_2az</v>
      </c>
    </row>
    <row r="29" spans="1:23" x14ac:dyDescent="0.25">
      <c r="A29" s="30" t="str">
        <f>O5</f>
        <v>OSC_PICKUP_2_ax</v>
      </c>
      <c r="B29" s="29">
        <f>I5</f>
        <v>0</v>
      </c>
      <c r="C29" s="30" t="s">
        <v>637</v>
      </c>
      <c r="D29" s="23"/>
      <c r="E29" s="37" t="s">
        <v>316</v>
      </c>
      <c r="F29" s="76">
        <f>VLOOKUP(E29,cesr!B:U,9,FALSE)</f>
        <v>-2.546891</v>
      </c>
      <c r="G29" s="76">
        <f>VLOOKUP(E29,cesr!B:U,12,FALSE)</f>
        <v>243.93440000000001</v>
      </c>
      <c r="H29" s="26">
        <f>VLOOKUP(E29,cesr!B:U,15,FALSE)</f>
        <v>0</v>
      </c>
      <c r="I29" s="26">
        <f>VLOOKUP(E29,cesr!B:U,19,FALSE)</f>
        <v>0</v>
      </c>
      <c r="J29" s="26">
        <f>VLOOKUP(E29,cesr!B:U,20,FALSE)</f>
        <v>0</v>
      </c>
      <c r="K29" s="76">
        <f>PI()+(VLOOKUP(E29,cesr!B:U,18,FALSE))</f>
        <v>6.2831806535897936</v>
      </c>
      <c r="L29" s="27" t="str">
        <f t="shared" si="0"/>
        <v>CHICANE_49W2_1_x</v>
      </c>
      <c r="M29" s="27" t="str">
        <f t="shared" si="1"/>
        <v>CHICANE_49W2_1_y</v>
      </c>
      <c r="N29" s="27" t="str">
        <f t="shared" si="2"/>
        <v>CHICANE_49W2_1_z</v>
      </c>
      <c r="O29" s="27" t="str">
        <f t="shared" si="3"/>
        <v>CHICANE_49W2_1_ax</v>
      </c>
      <c r="P29" s="27" t="str">
        <f t="shared" si="4"/>
        <v>CHICANE_49W2_1_ay</v>
      </c>
      <c r="Q29" s="27" t="str">
        <f t="shared" si="5"/>
        <v>CHICANE_49W2_1_az</v>
      </c>
      <c r="R29" s="27" t="str">
        <f t="shared" si="6"/>
        <v>CHICANE_49W2_1x</v>
      </c>
      <c r="S29" s="27" t="str">
        <f t="shared" si="7"/>
        <v>CHICANE_49W2_1y</v>
      </c>
      <c r="T29" s="27" t="str">
        <f t="shared" si="8"/>
        <v>CHICANE_49W2_1z</v>
      </c>
      <c r="U29" s="27" t="str">
        <f t="shared" si="9"/>
        <v>CHICANE_49W2_1ax</v>
      </c>
      <c r="V29" s="27" t="str">
        <f t="shared" si="10"/>
        <v>CHICANE_49W2_1ay</v>
      </c>
      <c r="W29" s="27" t="str">
        <f t="shared" si="11"/>
        <v>CHICANE_49W2_1az</v>
      </c>
    </row>
    <row r="30" spans="1:23" x14ac:dyDescent="0.25">
      <c r="A30" s="30" t="str">
        <f>P5</f>
        <v>OSC_PICKUP_2_ay</v>
      </c>
      <c r="B30" s="29">
        <f>J5</f>
        <v>0</v>
      </c>
      <c r="C30" s="30" t="s">
        <v>637</v>
      </c>
      <c r="D30" s="23"/>
      <c r="E30" s="37" t="s">
        <v>317</v>
      </c>
      <c r="F30" s="76">
        <f>VLOOKUP(E30,cesr!B:U,9,FALSE)</f>
        <v>-2.435257</v>
      </c>
      <c r="G30" s="76">
        <f>VLOOKUP(E30,cesr!B:U,12,FALSE)</f>
        <v>243.93440000000001</v>
      </c>
      <c r="H30" s="26">
        <f>VLOOKUP(E30,cesr!B:U,15,FALSE)</f>
        <v>0</v>
      </c>
      <c r="I30" s="26">
        <f>VLOOKUP(E30,cesr!B:U,19,FALSE)</f>
        <v>0</v>
      </c>
      <c r="J30" s="26">
        <f>VLOOKUP(E30,cesr!B:U,20,FALSE)</f>
        <v>0</v>
      </c>
      <c r="K30" s="76">
        <f>PI()+(VLOOKUP(E30,cesr!B:U,18,FALSE))</f>
        <v>6.2831806535897936</v>
      </c>
      <c r="L30" s="27" t="str">
        <f t="shared" si="0"/>
        <v>CHC49W_RFA2_TR_x</v>
      </c>
      <c r="M30" s="27" t="str">
        <f t="shared" si="1"/>
        <v>CHC49W_RFA2_TR_y</v>
      </c>
      <c r="N30" s="27" t="str">
        <f t="shared" si="2"/>
        <v>CHC49W_RFA2_TR_z</v>
      </c>
      <c r="O30" s="27" t="str">
        <f t="shared" si="3"/>
        <v>CHC49W_RFA2_TR_ax</v>
      </c>
      <c r="P30" s="27" t="str">
        <f t="shared" si="4"/>
        <v>CHC49W_RFA2_TR_ay</v>
      </c>
      <c r="Q30" s="27" t="str">
        <f t="shared" si="5"/>
        <v>CHC49W_RFA2_TR_az</v>
      </c>
      <c r="R30" s="27" t="str">
        <f t="shared" si="6"/>
        <v>CHC49W_RFA2_TRx</v>
      </c>
      <c r="S30" s="27" t="str">
        <f t="shared" si="7"/>
        <v>CHC49W_RFA2_TRy</v>
      </c>
      <c r="T30" s="27" t="str">
        <f t="shared" si="8"/>
        <v>CHC49W_RFA2_TRz</v>
      </c>
      <c r="U30" s="27" t="str">
        <f t="shared" si="9"/>
        <v>CHC49W_RFA2_TRax</v>
      </c>
      <c r="V30" s="27" t="str">
        <f t="shared" si="10"/>
        <v>CHC49W_RFA2_TRay</v>
      </c>
      <c r="W30" s="27" t="str">
        <f t="shared" si="11"/>
        <v>CHC49W_RFA2_TRaz</v>
      </c>
    </row>
    <row r="31" spans="1:23" ht="15.75" thickBot="1" x14ac:dyDescent="0.3">
      <c r="A31" s="34" t="str">
        <f>Q5</f>
        <v>OSC_PICKUP_2_az</v>
      </c>
      <c r="B31" s="33">
        <f>K5</f>
        <v>6.0213806535897927</v>
      </c>
      <c r="C31" s="34" t="s">
        <v>637</v>
      </c>
      <c r="D31" s="23"/>
      <c r="E31" s="37" t="s">
        <v>318</v>
      </c>
      <c r="F31" s="76">
        <f>VLOOKUP(E31,cesr!B:U,9,FALSE)</f>
        <v>-2.3754409999999999</v>
      </c>
      <c r="G31" s="76">
        <f>VLOOKUP(E31,cesr!B:U,12,FALSE)</f>
        <v>243.93440000000001</v>
      </c>
      <c r="H31" s="26">
        <f>VLOOKUP(E31,cesr!B:U,15,FALSE)</f>
        <v>0</v>
      </c>
      <c r="I31" s="26">
        <f>VLOOKUP(E31,cesr!B:U,19,FALSE)</f>
        <v>0</v>
      </c>
      <c r="J31" s="26">
        <f>VLOOKUP(E31,cesr!B:U,20,FALSE)</f>
        <v>0</v>
      </c>
      <c r="K31" s="76">
        <f>PI()+(VLOOKUP(E31,cesr!B:U,18,FALSE))</f>
        <v>6.2831806535897936</v>
      </c>
      <c r="L31" s="27" t="str">
        <f t="shared" si="0"/>
        <v>CHICANE_49W2_2_x</v>
      </c>
      <c r="M31" s="27" t="str">
        <f t="shared" si="1"/>
        <v>CHICANE_49W2_2_y</v>
      </c>
      <c r="N31" s="27" t="str">
        <f t="shared" si="2"/>
        <v>CHICANE_49W2_2_z</v>
      </c>
      <c r="O31" s="27" t="str">
        <f t="shared" si="3"/>
        <v>CHICANE_49W2_2_ax</v>
      </c>
      <c r="P31" s="27" t="str">
        <f t="shared" si="4"/>
        <v>CHICANE_49W2_2_ay</v>
      </c>
      <c r="Q31" s="27" t="str">
        <f t="shared" si="5"/>
        <v>CHICANE_49W2_2_az</v>
      </c>
      <c r="R31" s="27" t="str">
        <f t="shared" si="6"/>
        <v>CHICANE_49W2_2x</v>
      </c>
      <c r="S31" s="27" t="str">
        <f t="shared" si="7"/>
        <v>CHICANE_49W2_2y</v>
      </c>
      <c r="T31" s="27" t="str">
        <f t="shared" si="8"/>
        <v>CHICANE_49W2_2z</v>
      </c>
      <c r="U31" s="27" t="str">
        <f t="shared" si="9"/>
        <v>CHICANE_49W2_2ax</v>
      </c>
      <c r="V31" s="27" t="str">
        <f t="shared" si="10"/>
        <v>CHICANE_49W2_2ay</v>
      </c>
      <c r="W31" s="27" t="str">
        <f t="shared" si="11"/>
        <v>CHICANE_49W2_2az</v>
      </c>
    </row>
    <row r="32" spans="1:23" x14ac:dyDescent="0.25">
      <c r="A32" s="35" t="str">
        <f>L6</f>
        <v>DET_45W_x</v>
      </c>
      <c r="B32" s="36">
        <f>F6</f>
        <v>-32.779359999999997</v>
      </c>
      <c r="C32" s="35" t="s">
        <v>635</v>
      </c>
      <c r="D32" s="23"/>
      <c r="E32" s="37" t="s">
        <v>319</v>
      </c>
      <c r="F32" s="76">
        <f>VLOOKUP(E32,cesr!B:U,9,FALSE)</f>
        <v>-1.812681</v>
      </c>
      <c r="G32" s="76">
        <f>VLOOKUP(E32,cesr!B:U,12,FALSE)</f>
        <v>243.93440000000001</v>
      </c>
      <c r="H32" s="26">
        <f>VLOOKUP(E32,cesr!B:U,15,FALSE)</f>
        <v>0</v>
      </c>
      <c r="I32" s="26">
        <f>VLOOKUP(E32,cesr!B:U,19,FALSE)</f>
        <v>0</v>
      </c>
      <c r="J32" s="26">
        <f>VLOOKUP(E32,cesr!B:U,20,FALSE)</f>
        <v>0</v>
      </c>
      <c r="K32" s="76">
        <f>PI()+(VLOOKUP(E32,cesr!B:U,18,FALSE))</f>
        <v>6.2831806535897936</v>
      </c>
      <c r="L32" s="27" t="str">
        <f t="shared" si="0"/>
        <v>CHICANE_49W3_1_x</v>
      </c>
      <c r="M32" s="27" t="str">
        <f t="shared" si="1"/>
        <v>CHICANE_49W3_1_y</v>
      </c>
      <c r="N32" s="27" t="str">
        <f t="shared" si="2"/>
        <v>CHICANE_49W3_1_z</v>
      </c>
      <c r="O32" s="27" t="str">
        <f t="shared" si="3"/>
        <v>CHICANE_49W3_1_ax</v>
      </c>
      <c r="P32" s="27" t="str">
        <f t="shared" si="4"/>
        <v>CHICANE_49W3_1_ay</v>
      </c>
      <c r="Q32" s="27" t="str">
        <f t="shared" si="5"/>
        <v>CHICANE_49W3_1_az</v>
      </c>
      <c r="R32" s="27" t="str">
        <f t="shared" si="6"/>
        <v>CHICANE_49W3_1x</v>
      </c>
      <c r="S32" s="27" t="str">
        <f t="shared" si="7"/>
        <v>CHICANE_49W3_1y</v>
      </c>
      <c r="T32" s="27" t="str">
        <f t="shared" si="8"/>
        <v>CHICANE_49W3_1z</v>
      </c>
      <c r="U32" s="27" t="str">
        <f t="shared" si="9"/>
        <v>CHICANE_49W3_1ax</v>
      </c>
      <c r="V32" s="27" t="str">
        <f t="shared" si="10"/>
        <v>CHICANE_49W3_1ay</v>
      </c>
      <c r="W32" s="27" t="str">
        <f t="shared" si="11"/>
        <v>CHICANE_49W3_1az</v>
      </c>
    </row>
    <row r="33" spans="1:23" x14ac:dyDescent="0.25">
      <c r="A33" s="30" t="str">
        <f>M6</f>
        <v>DET_45W_y</v>
      </c>
      <c r="B33" s="29">
        <f>G6</f>
        <v>240.8837</v>
      </c>
      <c r="C33" s="30" t="s">
        <v>635</v>
      </c>
      <c r="D33" s="23"/>
      <c r="E33" s="37" t="s">
        <v>320</v>
      </c>
      <c r="F33" s="76">
        <f>VLOOKUP(E33,cesr!B:U,9,FALSE)</f>
        <v>-1.7002569999999999</v>
      </c>
      <c r="G33" s="76">
        <f>VLOOKUP(E33,cesr!B:U,12,FALSE)</f>
        <v>243.93440000000001</v>
      </c>
      <c r="H33" s="26">
        <f>VLOOKUP(E33,cesr!B:U,15,FALSE)</f>
        <v>0</v>
      </c>
      <c r="I33" s="26">
        <f>VLOOKUP(E33,cesr!B:U,19,FALSE)</f>
        <v>0</v>
      </c>
      <c r="J33" s="26">
        <f>VLOOKUP(E33,cesr!B:U,20,FALSE)</f>
        <v>0</v>
      </c>
      <c r="K33" s="76">
        <f>PI()+(VLOOKUP(E33,cesr!B:U,18,FALSE))</f>
        <v>6.2831806535897936</v>
      </c>
      <c r="L33" s="27" t="str">
        <f t="shared" si="0"/>
        <v>CHC49W_RFA3_TR_x</v>
      </c>
      <c r="M33" s="27" t="str">
        <f t="shared" si="1"/>
        <v>CHC49W_RFA3_TR_y</v>
      </c>
      <c r="N33" s="27" t="str">
        <f t="shared" si="2"/>
        <v>CHC49W_RFA3_TR_z</v>
      </c>
      <c r="O33" s="27" t="str">
        <f t="shared" si="3"/>
        <v>CHC49W_RFA3_TR_ax</v>
      </c>
      <c r="P33" s="27" t="str">
        <f t="shared" si="4"/>
        <v>CHC49W_RFA3_TR_ay</v>
      </c>
      <c r="Q33" s="27" t="str">
        <f t="shared" si="5"/>
        <v>CHC49W_RFA3_TR_az</v>
      </c>
      <c r="R33" s="27" t="str">
        <f t="shared" si="6"/>
        <v>CHC49W_RFA3_TRx</v>
      </c>
      <c r="S33" s="27" t="str">
        <f t="shared" si="7"/>
        <v>CHC49W_RFA3_TRy</v>
      </c>
      <c r="T33" s="27" t="str">
        <f t="shared" si="8"/>
        <v>CHC49W_RFA3_TRz</v>
      </c>
      <c r="U33" s="27" t="str">
        <f t="shared" si="9"/>
        <v>CHC49W_RFA3_TRax</v>
      </c>
      <c r="V33" s="27" t="str">
        <f t="shared" si="10"/>
        <v>CHC49W_RFA3_TRay</v>
      </c>
      <c r="W33" s="27" t="str">
        <f t="shared" si="11"/>
        <v>CHC49W_RFA3_TRaz</v>
      </c>
    </row>
    <row r="34" spans="1:23" x14ac:dyDescent="0.25">
      <c r="A34" s="30" t="str">
        <f>N6</f>
        <v>DET_45W_z</v>
      </c>
      <c r="B34" s="29">
        <f>H6</f>
        <v>0</v>
      </c>
      <c r="C34" s="30" t="s">
        <v>635</v>
      </c>
      <c r="D34" s="23"/>
      <c r="E34" s="37" t="s">
        <v>321</v>
      </c>
      <c r="F34" s="76">
        <f>VLOOKUP(E34,cesr!B:U,9,FALSE)</f>
        <v>-1.6412310000000001</v>
      </c>
      <c r="G34" s="76">
        <f>VLOOKUP(E34,cesr!B:U,12,FALSE)</f>
        <v>243.93440000000001</v>
      </c>
      <c r="H34" s="26">
        <f>VLOOKUP(E34,cesr!B:U,15,FALSE)</f>
        <v>0</v>
      </c>
      <c r="I34" s="26">
        <f>VLOOKUP(E34,cesr!B:U,19,FALSE)</f>
        <v>0</v>
      </c>
      <c r="J34" s="26">
        <f>VLOOKUP(E34,cesr!B:U,20,FALSE)</f>
        <v>0</v>
      </c>
      <c r="K34" s="76">
        <f>PI()+(VLOOKUP(E34,cesr!B:U,18,FALSE))</f>
        <v>6.2831806535897936</v>
      </c>
      <c r="L34" s="27" t="str">
        <f t="shared" ref="L34:L65" si="12">(E34&amp;"_x")</f>
        <v>CHICANE_49W3_2_x</v>
      </c>
      <c r="M34" s="27" t="str">
        <f t="shared" ref="M34:M65" si="13">(E34&amp;"_y")</f>
        <v>CHICANE_49W3_2_y</v>
      </c>
      <c r="N34" s="27" t="str">
        <f t="shared" ref="N34:N65" si="14">(E34&amp;"_z")</f>
        <v>CHICANE_49W3_2_z</v>
      </c>
      <c r="O34" s="27" t="str">
        <f t="shared" ref="O34:O65" si="15">(E34&amp;"_ax")</f>
        <v>CHICANE_49W3_2_ax</v>
      </c>
      <c r="P34" s="27" t="str">
        <f t="shared" ref="P34:P65" si="16">(E34&amp;"_ay")</f>
        <v>CHICANE_49W3_2_ay</v>
      </c>
      <c r="Q34" s="27" t="str">
        <f t="shared" ref="Q34:Q65" si="17">(E34&amp;"_az")</f>
        <v>CHICANE_49W3_2_az</v>
      </c>
      <c r="R34" s="27" t="str">
        <f t="shared" ref="R34:R65" si="18">(E34&amp;"x")</f>
        <v>CHICANE_49W3_2x</v>
      </c>
      <c r="S34" s="27" t="str">
        <f t="shared" ref="S34:S65" si="19">(E34&amp;"y")</f>
        <v>CHICANE_49W3_2y</v>
      </c>
      <c r="T34" s="27" t="str">
        <f t="shared" ref="T34:T65" si="20">(E34&amp;"z")</f>
        <v>CHICANE_49W3_2z</v>
      </c>
      <c r="U34" s="27" t="str">
        <f t="shared" ref="U34:U65" si="21">(E34&amp;"ax")</f>
        <v>CHICANE_49W3_2ax</v>
      </c>
      <c r="V34" s="27" t="str">
        <f t="shared" ref="V34:V65" si="22">(E34&amp;"ay")</f>
        <v>CHICANE_49W3_2ay</v>
      </c>
      <c r="W34" s="27" t="str">
        <f t="shared" ref="W34:W65" si="23">(E34&amp;"az")</f>
        <v>CHICANE_49W3_2az</v>
      </c>
    </row>
    <row r="35" spans="1:23" x14ac:dyDescent="0.25">
      <c r="A35" s="30" t="str">
        <f>O6</f>
        <v>DET_45W_ax</v>
      </c>
      <c r="B35" s="29">
        <f>I6</f>
        <v>0</v>
      </c>
      <c r="C35" s="30" t="s">
        <v>637</v>
      </c>
      <c r="D35" s="23"/>
      <c r="E35" s="37" t="s">
        <v>322</v>
      </c>
      <c r="F35" s="76">
        <f>VLOOKUP(E35,cesr!B:U,9,FALSE)</f>
        <v>-1.078586</v>
      </c>
      <c r="G35" s="76">
        <f>VLOOKUP(E35,cesr!B:U,12,FALSE)</f>
        <v>243.93440000000001</v>
      </c>
      <c r="H35" s="26">
        <f>VLOOKUP(E35,cesr!B:U,15,FALSE)</f>
        <v>0</v>
      </c>
      <c r="I35" s="26">
        <f>VLOOKUP(E35,cesr!B:U,19,FALSE)</f>
        <v>0</v>
      </c>
      <c r="J35" s="26">
        <f>VLOOKUP(E35,cesr!B:U,20,FALSE)</f>
        <v>0</v>
      </c>
      <c r="K35" s="76">
        <f>PI()+(VLOOKUP(E35,cesr!B:U,18,FALSE))</f>
        <v>6.2831806535897936</v>
      </c>
      <c r="L35" s="27" t="str">
        <f t="shared" si="12"/>
        <v>CHICANE_49W4_1_x</v>
      </c>
      <c r="M35" s="27" t="str">
        <f t="shared" si="13"/>
        <v>CHICANE_49W4_1_y</v>
      </c>
      <c r="N35" s="27" t="str">
        <f t="shared" si="14"/>
        <v>CHICANE_49W4_1_z</v>
      </c>
      <c r="O35" s="27" t="str">
        <f t="shared" si="15"/>
        <v>CHICANE_49W4_1_ax</v>
      </c>
      <c r="P35" s="27" t="str">
        <f t="shared" si="16"/>
        <v>CHICANE_49W4_1_ay</v>
      </c>
      <c r="Q35" s="27" t="str">
        <f t="shared" si="17"/>
        <v>CHICANE_49W4_1_az</v>
      </c>
      <c r="R35" s="27" t="str">
        <f t="shared" si="18"/>
        <v>CHICANE_49W4_1x</v>
      </c>
      <c r="S35" s="27" t="str">
        <f t="shared" si="19"/>
        <v>CHICANE_49W4_1y</v>
      </c>
      <c r="T35" s="27" t="str">
        <f t="shared" si="20"/>
        <v>CHICANE_49W4_1z</v>
      </c>
      <c r="U35" s="27" t="str">
        <f t="shared" si="21"/>
        <v>CHICANE_49W4_1ax</v>
      </c>
      <c r="V35" s="27" t="str">
        <f t="shared" si="22"/>
        <v>CHICANE_49W4_1ay</v>
      </c>
      <c r="W35" s="27" t="str">
        <f t="shared" si="23"/>
        <v>CHICANE_49W4_1az</v>
      </c>
    </row>
    <row r="36" spans="1:23" x14ac:dyDescent="0.25">
      <c r="A36" s="30" t="str">
        <f>P6</f>
        <v>DET_45W_ay</v>
      </c>
      <c r="B36" s="29">
        <f>J6</f>
        <v>0</v>
      </c>
      <c r="C36" s="30" t="s">
        <v>637</v>
      </c>
      <c r="D36" s="23"/>
      <c r="E36" s="37" t="s">
        <v>323</v>
      </c>
      <c r="F36" s="76">
        <f>VLOOKUP(E36,cesr!B:U,9,FALSE)</f>
        <v>-0.97025729999999999</v>
      </c>
      <c r="G36" s="76">
        <f>VLOOKUP(E36,cesr!B:U,12,FALSE)</f>
        <v>243.93430000000001</v>
      </c>
      <c r="H36" s="26">
        <f>VLOOKUP(E36,cesr!B:U,15,FALSE)</f>
        <v>0</v>
      </c>
      <c r="I36" s="26">
        <f>VLOOKUP(E36,cesr!B:U,19,FALSE)</f>
        <v>0</v>
      </c>
      <c r="J36" s="26">
        <f>VLOOKUP(E36,cesr!B:U,20,FALSE)</f>
        <v>0</v>
      </c>
      <c r="K36" s="76">
        <f>PI()+(VLOOKUP(E36,cesr!B:U,18,FALSE))</f>
        <v>6.2831806535897936</v>
      </c>
      <c r="L36" s="27" t="str">
        <f t="shared" si="12"/>
        <v>CHC49W_RFA4_TR_x</v>
      </c>
      <c r="M36" s="27" t="str">
        <f t="shared" si="13"/>
        <v>CHC49W_RFA4_TR_y</v>
      </c>
      <c r="N36" s="27" t="str">
        <f t="shared" si="14"/>
        <v>CHC49W_RFA4_TR_z</v>
      </c>
      <c r="O36" s="27" t="str">
        <f t="shared" si="15"/>
        <v>CHC49W_RFA4_TR_ax</v>
      </c>
      <c r="P36" s="27" t="str">
        <f t="shared" si="16"/>
        <v>CHC49W_RFA4_TR_ay</v>
      </c>
      <c r="Q36" s="27" t="str">
        <f t="shared" si="17"/>
        <v>CHC49W_RFA4_TR_az</v>
      </c>
      <c r="R36" s="27" t="str">
        <f t="shared" si="18"/>
        <v>CHC49W_RFA4_TRx</v>
      </c>
      <c r="S36" s="27" t="str">
        <f t="shared" si="19"/>
        <v>CHC49W_RFA4_TRy</v>
      </c>
      <c r="T36" s="27" t="str">
        <f t="shared" si="20"/>
        <v>CHC49W_RFA4_TRz</v>
      </c>
      <c r="U36" s="27" t="str">
        <f t="shared" si="21"/>
        <v>CHC49W_RFA4_TRax</v>
      </c>
      <c r="V36" s="27" t="str">
        <f t="shared" si="22"/>
        <v>CHC49W_RFA4_TRay</v>
      </c>
      <c r="W36" s="27" t="str">
        <f t="shared" si="23"/>
        <v>CHC49W_RFA4_TRaz</v>
      </c>
    </row>
    <row r="37" spans="1:23" ht="15.75" thickBot="1" x14ac:dyDescent="0.3">
      <c r="A37" s="34" t="str">
        <f>Q6</f>
        <v>DET_45W_az</v>
      </c>
      <c r="B37" s="33">
        <f>K6</f>
        <v>6.0213806535897927</v>
      </c>
      <c r="C37" s="34" t="s">
        <v>637</v>
      </c>
      <c r="D37" s="23"/>
      <c r="E37" s="37" t="s">
        <v>324</v>
      </c>
      <c r="F37" s="76">
        <f>VLOOKUP(E37,cesr!B:U,9,FALSE)</f>
        <v>-0.90713650000000001</v>
      </c>
      <c r="G37" s="76">
        <f>VLOOKUP(E37,cesr!B:U,12,FALSE)</f>
        <v>243.93430000000001</v>
      </c>
      <c r="H37" s="26">
        <f>VLOOKUP(E37,cesr!B:U,15,FALSE)</f>
        <v>0</v>
      </c>
      <c r="I37" s="26">
        <f>VLOOKUP(E37,cesr!B:U,19,FALSE)</f>
        <v>0</v>
      </c>
      <c r="J37" s="26">
        <f>VLOOKUP(E37,cesr!B:U,20,FALSE)</f>
        <v>0</v>
      </c>
      <c r="K37" s="76">
        <f>PI()+(VLOOKUP(E37,cesr!B:U,18,FALSE))</f>
        <v>6.2831806535897936</v>
      </c>
      <c r="L37" s="27" t="str">
        <f t="shared" si="12"/>
        <v>CHICANE_49W4_2_x</v>
      </c>
      <c r="M37" s="27" t="str">
        <f t="shared" si="13"/>
        <v>CHICANE_49W4_2_y</v>
      </c>
      <c r="N37" s="27" t="str">
        <f t="shared" si="14"/>
        <v>CHICANE_49W4_2_z</v>
      </c>
      <c r="O37" s="27" t="str">
        <f t="shared" si="15"/>
        <v>CHICANE_49W4_2_ax</v>
      </c>
      <c r="P37" s="27" t="str">
        <f t="shared" si="16"/>
        <v>CHICANE_49W4_2_ay</v>
      </c>
      <c r="Q37" s="27" t="str">
        <f t="shared" si="17"/>
        <v>CHICANE_49W4_2_az</v>
      </c>
      <c r="R37" s="27" t="str">
        <f t="shared" si="18"/>
        <v>CHICANE_49W4_2x</v>
      </c>
      <c r="S37" s="27" t="str">
        <f t="shared" si="19"/>
        <v>CHICANE_49W4_2y</v>
      </c>
      <c r="T37" s="27" t="str">
        <f t="shared" si="20"/>
        <v>CHICANE_49W4_2z</v>
      </c>
      <c r="U37" s="27" t="str">
        <f t="shared" si="21"/>
        <v>CHICANE_49W4_2ax</v>
      </c>
      <c r="V37" s="27" t="str">
        <f t="shared" si="22"/>
        <v>CHICANE_49W4_2ay</v>
      </c>
      <c r="W37" s="27" t="str">
        <f t="shared" si="23"/>
        <v>CHICANE_49W4_2az</v>
      </c>
    </row>
    <row r="38" spans="1:23" x14ac:dyDescent="0.25">
      <c r="A38" s="35" t="str">
        <f>L7</f>
        <v>Q45W_x</v>
      </c>
      <c r="B38" s="36">
        <f>F7</f>
        <v>-32.431240000000003</v>
      </c>
      <c r="C38" s="35" t="s">
        <v>635</v>
      </c>
      <c r="D38" s="23"/>
      <c r="E38" s="37" t="s">
        <v>325</v>
      </c>
      <c r="F38" s="76">
        <f>VLOOKUP(E38,cesr!B:U,9,FALSE)</f>
        <v>-0.2411875</v>
      </c>
      <c r="G38" s="76">
        <f>VLOOKUP(E38,cesr!B:U,12,FALSE)</f>
        <v>243.93430000000001</v>
      </c>
      <c r="H38" s="26">
        <f>VLOOKUP(E38,cesr!B:U,15,FALSE)</f>
        <v>0</v>
      </c>
      <c r="I38" s="26">
        <f>VLOOKUP(E38,cesr!B:U,19,FALSE)</f>
        <v>0</v>
      </c>
      <c r="J38" s="26">
        <f>VLOOKUP(E38,cesr!B:U,20,FALSE)</f>
        <v>0</v>
      </c>
      <c r="K38" s="76">
        <f>PI()+(VLOOKUP(E38,cesr!B:U,18,FALSE))</f>
        <v>6.2831806535897936</v>
      </c>
      <c r="L38" s="27" t="str">
        <f t="shared" si="12"/>
        <v>Q49_1_x</v>
      </c>
      <c r="M38" s="27" t="str">
        <f t="shared" si="13"/>
        <v>Q49_1_y</v>
      </c>
      <c r="N38" s="27" t="str">
        <f t="shared" si="14"/>
        <v>Q49_1_z</v>
      </c>
      <c r="O38" s="27" t="str">
        <f t="shared" si="15"/>
        <v>Q49_1_ax</v>
      </c>
      <c r="P38" s="27" t="str">
        <f t="shared" si="16"/>
        <v>Q49_1_ay</v>
      </c>
      <c r="Q38" s="27" t="str">
        <f t="shared" si="17"/>
        <v>Q49_1_az</v>
      </c>
      <c r="R38" s="27" t="str">
        <f t="shared" si="18"/>
        <v>Q49_1x</v>
      </c>
      <c r="S38" s="27" t="str">
        <f t="shared" si="19"/>
        <v>Q49_1y</v>
      </c>
      <c r="T38" s="27" t="str">
        <f t="shared" si="20"/>
        <v>Q49_1z</v>
      </c>
      <c r="U38" s="27" t="str">
        <f t="shared" si="21"/>
        <v>Q49_1ax</v>
      </c>
      <c r="V38" s="27" t="str">
        <f t="shared" si="22"/>
        <v>Q49_1ay</v>
      </c>
      <c r="W38" s="27" t="str">
        <f t="shared" si="23"/>
        <v>Q49_1az</v>
      </c>
    </row>
    <row r="39" spans="1:23" x14ac:dyDescent="0.25">
      <c r="A39" s="30" t="str">
        <f>M7</f>
        <v>Q45W_y</v>
      </c>
      <c r="B39" s="29">
        <f>G7</f>
        <v>240.977</v>
      </c>
      <c r="C39" s="30" t="s">
        <v>635</v>
      </c>
      <c r="D39" s="23"/>
      <c r="E39" s="37" t="s">
        <v>326</v>
      </c>
      <c r="F39" s="76">
        <f>VLOOKUP(E39,cesr!B:U,9,FALSE)</f>
        <v>-2.2572389999999999E-3</v>
      </c>
      <c r="G39" s="76">
        <f>VLOOKUP(E39,cesr!B:U,12,FALSE)</f>
        <v>243.93430000000001</v>
      </c>
      <c r="H39" s="26">
        <f>VLOOKUP(E39,cesr!B:U,15,FALSE)</f>
        <v>0</v>
      </c>
      <c r="I39" s="26">
        <f>VLOOKUP(E39,cesr!B:U,19,FALSE)</f>
        <v>0</v>
      </c>
      <c r="J39" s="26">
        <f>VLOOKUP(E39,cesr!B:U,20,FALSE)</f>
        <v>0</v>
      </c>
      <c r="K39" s="76">
        <f>PI()+(VLOOKUP(E39,cesr!B:U,18,FALSE))</f>
        <v>6.2831806535897936</v>
      </c>
      <c r="L39" s="27" t="str">
        <f t="shared" si="12"/>
        <v>IP_L3_x</v>
      </c>
      <c r="M39" s="27" t="str">
        <f t="shared" si="13"/>
        <v>IP_L3_y</v>
      </c>
      <c r="N39" s="27" t="str">
        <f t="shared" si="14"/>
        <v>IP_L3_z</v>
      </c>
      <c r="O39" s="27" t="str">
        <f t="shared" si="15"/>
        <v>IP_L3_ax</v>
      </c>
      <c r="P39" s="27" t="str">
        <f t="shared" si="16"/>
        <v>IP_L3_ay</v>
      </c>
      <c r="Q39" s="27" t="str">
        <f t="shared" si="17"/>
        <v>IP_L3_az</v>
      </c>
      <c r="R39" s="27" t="str">
        <f t="shared" si="18"/>
        <v>IP_L3x</v>
      </c>
      <c r="S39" s="27" t="str">
        <f t="shared" si="19"/>
        <v>IP_L3y</v>
      </c>
      <c r="T39" s="27" t="str">
        <f t="shared" si="20"/>
        <v>IP_L3z</v>
      </c>
      <c r="U39" s="27" t="str">
        <f t="shared" si="21"/>
        <v>IP_L3ax</v>
      </c>
      <c r="V39" s="27" t="str">
        <f t="shared" si="22"/>
        <v>IP_L3ay</v>
      </c>
      <c r="W39" s="27" t="str">
        <f t="shared" si="23"/>
        <v>IP_L3az</v>
      </c>
    </row>
    <row r="40" spans="1:23" x14ac:dyDescent="0.25">
      <c r="A40" s="30" t="str">
        <f>N7</f>
        <v>Q45W_z</v>
      </c>
      <c r="B40" s="29">
        <f>H7</f>
        <v>0</v>
      </c>
      <c r="C40" s="30" t="s">
        <v>635</v>
      </c>
      <c r="D40" s="23"/>
      <c r="E40" s="37" t="s">
        <v>327</v>
      </c>
      <c r="F40" s="76">
        <f>VLOOKUP(E40,cesr!B:U,9,FALSE)</f>
        <v>0.23381250000000001</v>
      </c>
      <c r="G40" s="76">
        <f>VLOOKUP(E40,cesr!B:U,12,FALSE)</f>
        <v>243.93430000000001</v>
      </c>
      <c r="H40" s="26">
        <f>VLOOKUP(E40,cesr!B:U,15,FALSE)</f>
        <v>0</v>
      </c>
      <c r="I40" s="26">
        <f>VLOOKUP(E40,cesr!B:U,19,FALSE)</f>
        <v>0</v>
      </c>
      <c r="J40" s="26">
        <f>VLOOKUP(E40,cesr!B:U,20,FALSE)</f>
        <v>0</v>
      </c>
      <c r="K40" s="76">
        <f>PI()+(VLOOKUP(E40,cesr!B:U,18,FALSE))</f>
        <v>6.2831806535897936</v>
      </c>
      <c r="L40" s="27" t="str">
        <f t="shared" si="12"/>
        <v>Q49_2_x</v>
      </c>
      <c r="M40" s="27" t="str">
        <f t="shared" si="13"/>
        <v>Q49_2_y</v>
      </c>
      <c r="N40" s="27" t="str">
        <f t="shared" si="14"/>
        <v>Q49_2_z</v>
      </c>
      <c r="O40" s="27" t="str">
        <f t="shared" si="15"/>
        <v>Q49_2_ax</v>
      </c>
      <c r="P40" s="27" t="str">
        <f t="shared" si="16"/>
        <v>Q49_2_ay</v>
      </c>
      <c r="Q40" s="27" t="str">
        <f t="shared" si="17"/>
        <v>Q49_2_az</v>
      </c>
      <c r="R40" s="27" t="str">
        <f t="shared" si="18"/>
        <v>Q49_2x</v>
      </c>
      <c r="S40" s="27" t="str">
        <f t="shared" si="19"/>
        <v>Q49_2y</v>
      </c>
      <c r="T40" s="27" t="str">
        <f t="shared" si="20"/>
        <v>Q49_2z</v>
      </c>
      <c r="U40" s="27" t="str">
        <f t="shared" si="21"/>
        <v>Q49_2ax</v>
      </c>
      <c r="V40" s="27" t="str">
        <f t="shared" si="22"/>
        <v>Q49_2ay</v>
      </c>
      <c r="W40" s="27" t="str">
        <f t="shared" si="23"/>
        <v>Q49_2az</v>
      </c>
    </row>
    <row r="41" spans="1:23" x14ac:dyDescent="0.25">
      <c r="A41" s="30" t="str">
        <f>O7</f>
        <v>Q45W_ax</v>
      </c>
      <c r="B41" s="29">
        <f>I7</f>
        <v>0</v>
      </c>
      <c r="C41" s="30" t="s">
        <v>637</v>
      </c>
      <c r="D41" s="23"/>
      <c r="E41" s="37" t="s">
        <v>328</v>
      </c>
      <c r="F41" s="76">
        <f>VLOOKUP(E41,cesr!B:U,9,FALSE)</f>
        <v>0.6843612</v>
      </c>
      <c r="G41" s="76">
        <f>VLOOKUP(E41,cesr!B:U,12,FALSE)</f>
        <v>243.93430000000001</v>
      </c>
      <c r="H41" s="26">
        <f>VLOOKUP(E41,cesr!B:U,15,FALSE)</f>
        <v>0</v>
      </c>
      <c r="I41" s="26">
        <f>VLOOKUP(E41,cesr!B:U,19,FALSE)</f>
        <v>0</v>
      </c>
      <c r="J41" s="26">
        <f>VLOOKUP(E41,cesr!B:U,20,FALSE)</f>
        <v>0</v>
      </c>
      <c r="K41" s="76">
        <f>PI()+(VLOOKUP(E41,cesr!B:U,18,FALSE))</f>
        <v>6.2831806535897936</v>
      </c>
      <c r="L41" s="27" t="str">
        <f t="shared" si="12"/>
        <v>SEX_49E_x</v>
      </c>
      <c r="M41" s="27" t="str">
        <f t="shared" si="13"/>
        <v>SEX_49E_y</v>
      </c>
      <c r="N41" s="27" t="str">
        <f t="shared" si="14"/>
        <v>SEX_49E_z</v>
      </c>
      <c r="O41" s="27" t="str">
        <f t="shared" si="15"/>
        <v>SEX_49E_ax</v>
      </c>
      <c r="P41" s="27" t="str">
        <f t="shared" si="16"/>
        <v>SEX_49E_ay</v>
      </c>
      <c r="Q41" s="27" t="str">
        <f t="shared" si="17"/>
        <v>SEX_49E_az</v>
      </c>
      <c r="R41" s="27" t="str">
        <f t="shared" si="18"/>
        <v>SEX_49Ex</v>
      </c>
      <c r="S41" s="27" t="str">
        <f t="shared" si="19"/>
        <v>SEX_49Ey</v>
      </c>
      <c r="T41" s="27" t="str">
        <f t="shared" si="20"/>
        <v>SEX_49Ez</v>
      </c>
      <c r="U41" s="27" t="str">
        <f t="shared" si="21"/>
        <v>SEX_49Eax</v>
      </c>
      <c r="V41" s="27" t="str">
        <f t="shared" si="22"/>
        <v>SEX_49Eay</v>
      </c>
      <c r="W41" s="27" t="str">
        <f t="shared" si="23"/>
        <v>SEX_49Eaz</v>
      </c>
    </row>
    <row r="42" spans="1:23" x14ac:dyDescent="0.25">
      <c r="A42" s="30" t="str">
        <f>P7</f>
        <v>Q45W_ay</v>
      </c>
      <c r="B42" s="29">
        <f>J7</f>
        <v>0</v>
      </c>
      <c r="C42" s="30" t="s">
        <v>637</v>
      </c>
      <c r="D42" s="23"/>
      <c r="E42" s="37" t="s">
        <v>329</v>
      </c>
      <c r="F42" s="76">
        <f>VLOOKUP(E42,cesr!B:U,9,FALSE)</f>
        <v>0.89884019999999998</v>
      </c>
      <c r="G42" s="76">
        <f>VLOOKUP(E42,cesr!B:U,12,FALSE)</f>
        <v>243.93430000000001</v>
      </c>
      <c r="H42" s="26">
        <f>VLOOKUP(E42,cesr!B:U,15,FALSE)</f>
        <v>0</v>
      </c>
      <c r="I42" s="26">
        <f>VLOOKUP(E42,cesr!B:U,19,FALSE)</f>
        <v>0</v>
      </c>
      <c r="J42" s="26">
        <f>VLOOKUP(E42,cesr!B:U,20,FALSE)</f>
        <v>0</v>
      </c>
      <c r="K42" s="76">
        <f>PI()+(VLOOKUP(E42,cesr!B:U,18,FALSE))</f>
        <v>6.2831806535897936</v>
      </c>
      <c r="L42" s="27" t="str">
        <f t="shared" si="12"/>
        <v>DET_49E_x</v>
      </c>
      <c r="M42" s="27" t="str">
        <f t="shared" si="13"/>
        <v>DET_49E_y</v>
      </c>
      <c r="N42" s="27" t="str">
        <f t="shared" si="14"/>
        <v>DET_49E_z</v>
      </c>
      <c r="O42" s="27" t="str">
        <f t="shared" si="15"/>
        <v>DET_49E_ax</v>
      </c>
      <c r="P42" s="27" t="str">
        <f t="shared" si="16"/>
        <v>DET_49E_ay</v>
      </c>
      <c r="Q42" s="27" t="str">
        <f t="shared" si="17"/>
        <v>DET_49E_az</v>
      </c>
      <c r="R42" s="27" t="str">
        <f t="shared" si="18"/>
        <v>DET_49Ex</v>
      </c>
      <c r="S42" s="27" t="str">
        <f t="shared" si="19"/>
        <v>DET_49Ey</v>
      </c>
      <c r="T42" s="27" t="str">
        <f t="shared" si="20"/>
        <v>DET_49Ez</v>
      </c>
      <c r="U42" s="27" t="str">
        <f t="shared" si="21"/>
        <v>DET_49Eax</v>
      </c>
      <c r="V42" s="27" t="str">
        <f t="shared" si="22"/>
        <v>DET_49Eay</v>
      </c>
      <c r="W42" s="27" t="str">
        <f t="shared" si="23"/>
        <v>DET_49Eaz</v>
      </c>
    </row>
    <row r="43" spans="1:23" ht="15.75" thickBot="1" x14ac:dyDescent="0.3">
      <c r="A43" s="34" t="str">
        <f>Q7</f>
        <v>Q45W_az</v>
      </c>
      <c r="B43" s="33">
        <f>K7</f>
        <v>6.0213806535897927</v>
      </c>
      <c r="C43" s="34" t="s">
        <v>637</v>
      </c>
      <c r="D43" s="23"/>
      <c r="E43" s="37" t="s">
        <v>330</v>
      </c>
      <c r="F43" s="76">
        <f>VLOOKUP(E43,cesr!B:U,9,FALSE)</f>
        <v>1.4417899999999999</v>
      </c>
      <c r="G43" s="76">
        <f>VLOOKUP(E43,cesr!B:U,12,FALSE)</f>
        <v>243.93430000000001</v>
      </c>
      <c r="H43" s="26">
        <f>VLOOKUP(E43,cesr!B:U,15,FALSE)</f>
        <v>0</v>
      </c>
      <c r="I43" s="26">
        <f>VLOOKUP(E43,cesr!B:U,19,FALSE)</f>
        <v>0</v>
      </c>
      <c r="J43" s="26">
        <f>VLOOKUP(E43,cesr!B:U,20,FALSE)</f>
        <v>0</v>
      </c>
      <c r="K43" s="76">
        <f>PI()+(VLOOKUP(E43,cesr!B:U,18,FALSE))</f>
        <v>6.2831806535897936</v>
      </c>
      <c r="L43" s="27" t="str">
        <f t="shared" si="12"/>
        <v>VKICK_49E_x</v>
      </c>
      <c r="M43" s="27" t="str">
        <f t="shared" si="13"/>
        <v>VKICK_49E_y</v>
      </c>
      <c r="N43" s="27" t="str">
        <f t="shared" si="14"/>
        <v>VKICK_49E_z</v>
      </c>
      <c r="O43" s="27" t="str">
        <f t="shared" si="15"/>
        <v>VKICK_49E_ax</v>
      </c>
      <c r="P43" s="27" t="str">
        <f t="shared" si="16"/>
        <v>VKICK_49E_ay</v>
      </c>
      <c r="Q43" s="27" t="str">
        <f t="shared" si="17"/>
        <v>VKICK_49E_az</v>
      </c>
      <c r="R43" s="27" t="str">
        <f t="shared" si="18"/>
        <v>VKICK_49Ex</v>
      </c>
      <c r="S43" s="27" t="str">
        <f t="shared" si="19"/>
        <v>VKICK_49Ey</v>
      </c>
      <c r="T43" s="27" t="str">
        <f t="shared" si="20"/>
        <v>VKICK_49Ez</v>
      </c>
      <c r="U43" s="27" t="str">
        <f t="shared" si="21"/>
        <v>VKICK_49Eax</v>
      </c>
      <c r="V43" s="27" t="str">
        <f t="shared" si="22"/>
        <v>VKICK_49Eay</v>
      </c>
      <c r="W43" s="27" t="str">
        <f t="shared" si="23"/>
        <v>VKICK_49Eaz</v>
      </c>
    </row>
    <row r="44" spans="1:23" x14ac:dyDescent="0.25">
      <c r="A44" s="35" t="str">
        <f>L8</f>
        <v>SEX_45W_x</v>
      </c>
      <c r="B44" s="36">
        <f>F8</f>
        <v>-31.947790000000001</v>
      </c>
      <c r="C44" s="35" t="s">
        <v>635</v>
      </c>
      <c r="D44" s="23"/>
      <c r="E44" s="37" t="s">
        <v>331</v>
      </c>
      <c r="F44" s="76">
        <f>VLOOKUP(E44,cesr!B:U,9,FALSE)</f>
        <v>2.0987429999999998</v>
      </c>
      <c r="G44" s="76">
        <f>VLOOKUP(E44,cesr!B:U,12,FALSE)</f>
        <v>243.93430000000001</v>
      </c>
      <c r="H44" s="26">
        <f>VLOOKUP(E44,cesr!B:U,15,FALSE)</f>
        <v>0</v>
      </c>
      <c r="I44" s="26">
        <f>VLOOKUP(E44,cesr!B:U,19,FALSE)</f>
        <v>0</v>
      </c>
      <c r="J44" s="26">
        <f>VLOOKUP(E44,cesr!B:U,20,FALSE)</f>
        <v>0</v>
      </c>
      <c r="K44" s="76">
        <f>PI()+(VLOOKUP(E44,cesr!B:U,18,FALSE))</f>
        <v>6.2831806535897936</v>
      </c>
      <c r="L44" s="27" t="str">
        <f t="shared" si="12"/>
        <v>D49E_RFA3_APS_x</v>
      </c>
      <c r="M44" s="27" t="str">
        <f t="shared" si="13"/>
        <v>D49E_RFA3_APS_y</v>
      </c>
      <c r="N44" s="27" t="str">
        <f t="shared" si="14"/>
        <v>D49E_RFA3_APS_z</v>
      </c>
      <c r="O44" s="27" t="str">
        <f t="shared" si="15"/>
        <v>D49E_RFA3_APS_ax</v>
      </c>
      <c r="P44" s="27" t="str">
        <f t="shared" si="16"/>
        <v>D49E_RFA3_APS_ay</v>
      </c>
      <c r="Q44" s="27" t="str">
        <f t="shared" si="17"/>
        <v>D49E_RFA3_APS_az</v>
      </c>
      <c r="R44" s="27" t="str">
        <f t="shared" si="18"/>
        <v>D49E_RFA3_APSx</v>
      </c>
      <c r="S44" s="27" t="str">
        <f t="shared" si="19"/>
        <v>D49E_RFA3_APSy</v>
      </c>
      <c r="T44" s="27" t="str">
        <f t="shared" si="20"/>
        <v>D49E_RFA3_APSz</v>
      </c>
      <c r="U44" s="27" t="str">
        <f t="shared" si="21"/>
        <v>D49E_RFA3_APSax</v>
      </c>
      <c r="V44" s="27" t="str">
        <f t="shared" si="22"/>
        <v>D49E_RFA3_APSay</v>
      </c>
      <c r="W44" s="27" t="str">
        <f t="shared" si="23"/>
        <v>D49E_RFA3_APSaz</v>
      </c>
    </row>
    <row r="45" spans="1:23" x14ac:dyDescent="0.25">
      <c r="A45" s="30" t="str">
        <f>M8</f>
        <v>SEX_45W_y</v>
      </c>
      <c r="B45" s="29">
        <f>G8</f>
        <v>241.10640000000001</v>
      </c>
      <c r="C45" s="30" t="s">
        <v>635</v>
      </c>
      <c r="D45" s="23"/>
      <c r="E45" s="37" t="s">
        <v>332</v>
      </c>
      <c r="F45" s="76">
        <f>VLOOKUP(E45,cesr!B:U,9,FALSE)</f>
        <v>2.2107429999999999</v>
      </c>
      <c r="G45" s="76">
        <f>VLOOKUP(E45,cesr!B:U,12,FALSE)</f>
        <v>243.93430000000001</v>
      </c>
      <c r="H45" s="26">
        <f>VLOOKUP(E45,cesr!B:U,15,FALSE)</f>
        <v>0</v>
      </c>
      <c r="I45" s="26">
        <f>VLOOKUP(E45,cesr!B:U,19,FALSE)</f>
        <v>0</v>
      </c>
      <c r="J45" s="26">
        <f>VLOOKUP(E45,cesr!B:U,20,FALSE)</f>
        <v>0</v>
      </c>
      <c r="K45" s="76">
        <f>PI()+(VLOOKUP(E45,cesr!B:U,18,FALSE))</f>
        <v>6.2831806535897936</v>
      </c>
      <c r="L45" s="27" t="str">
        <f t="shared" si="12"/>
        <v>D49E_RFA2_APS_x</v>
      </c>
      <c r="M45" s="27" t="str">
        <f t="shared" si="13"/>
        <v>D49E_RFA2_APS_y</v>
      </c>
      <c r="N45" s="27" t="str">
        <f t="shared" si="14"/>
        <v>D49E_RFA2_APS_z</v>
      </c>
      <c r="O45" s="27" t="str">
        <f t="shared" si="15"/>
        <v>D49E_RFA2_APS_ax</v>
      </c>
      <c r="P45" s="27" t="str">
        <f t="shared" si="16"/>
        <v>D49E_RFA2_APS_ay</v>
      </c>
      <c r="Q45" s="27" t="str">
        <f t="shared" si="17"/>
        <v>D49E_RFA2_APS_az</v>
      </c>
      <c r="R45" s="27" t="str">
        <f t="shared" si="18"/>
        <v>D49E_RFA2_APSx</v>
      </c>
      <c r="S45" s="27" t="str">
        <f t="shared" si="19"/>
        <v>D49E_RFA2_APSy</v>
      </c>
      <c r="T45" s="27" t="str">
        <f t="shared" si="20"/>
        <v>D49E_RFA2_APSz</v>
      </c>
      <c r="U45" s="27" t="str">
        <f t="shared" si="21"/>
        <v>D49E_RFA2_APSax</v>
      </c>
      <c r="V45" s="27" t="str">
        <f t="shared" si="22"/>
        <v>D49E_RFA2_APSay</v>
      </c>
      <c r="W45" s="27" t="str">
        <f t="shared" si="23"/>
        <v>D49E_RFA2_APSaz</v>
      </c>
    </row>
    <row r="46" spans="1:23" x14ac:dyDescent="0.25">
      <c r="A46" s="30" t="str">
        <f>N8</f>
        <v>SEX_45W_z</v>
      </c>
      <c r="B46" s="29">
        <f>H8</f>
        <v>0</v>
      </c>
      <c r="C46" s="30" t="s">
        <v>635</v>
      </c>
      <c r="D46" s="23"/>
      <c r="E46" s="37" t="s">
        <v>333</v>
      </c>
      <c r="F46" s="76">
        <f>VLOOKUP(E46,cesr!B:U,9,FALSE)</f>
        <v>2.4147430000000001</v>
      </c>
      <c r="G46" s="76">
        <f>VLOOKUP(E46,cesr!B:U,12,FALSE)</f>
        <v>243.93430000000001</v>
      </c>
      <c r="H46" s="26">
        <f>VLOOKUP(E46,cesr!B:U,15,FALSE)</f>
        <v>0</v>
      </c>
      <c r="I46" s="26">
        <f>VLOOKUP(E46,cesr!B:U,19,FALSE)</f>
        <v>0</v>
      </c>
      <c r="J46" s="26">
        <f>VLOOKUP(E46,cesr!B:U,20,FALSE)</f>
        <v>0</v>
      </c>
      <c r="K46" s="76">
        <f>PI()+(VLOOKUP(E46,cesr!B:U,18,FALSE))</f>
        <v>6.2831806535897936</v>
      </c>
      <c r="L46" s="27" t="str">
        <f t="shared" si="12"/>
        <v>D49E_SP1_LBNL1_x</v>
      </c>
      <c r="M46" s="27" t="str">
        <f t="shared" si="13"/>
        <v>D49E_SP1_LBNL1_y</v>
      </c>
      <c r="N46" s="27" t="str">
        <f t="shared" si="14"/>
        <v>D49E_SP1_LBNL1_z</v>
      </c>
      <c r="O46" s="27" t="str">
        <f t="shared" si="15"/>
        <v>D49E_SP1_LBNL1_ax</v>
      </c>
      <c r="P46" s="27" t="str">
        <f t="shared" si="16"/>
        <v>D49E_SP1_LBNL1_ay</v>
      </c>
      <c r="Q46" s="27" t="str">
        <f t="shared" si="17"/>
        <v>D49E_SP1_LBNL1_az</v>
      </c>
      <c r="R46" s="27" t="str">
        <f t="shared" si="18"/>
        <v>D49E_SP1_LBNL1x</v>
      </c>
      <c r="S46" s="27" t="str">
        <f t="shared" si="19"/>
        <v>D49E_SP1_LBNL1y</v>
      </c>
      <c r="T46" s="27" t="str">
        <f t="shared" si="20"/>
        <v>D49E_SP1_LBNL1z</v>
      </c>
      <c r="U46" s="27" t="str">
        <f t="shared" si="21"/>
        <v>D49E_SP1_LBNL1ax</v>
      </c>
      <c r="V46" s="27" t="str">
        <f t="shared" si="22"/>
        <v>D49E_SP1_LBNL1ay</v>
      </c>
      <c r="W46" s="27" t="str">
        <f t="shared" si="23"/>
        <v>D49E_SP1_LBNL1az</v>
      </c>
    </row>
    <row r="47" spans="1:23" x14ac:dyDescent="0.25">
      <c r="A47" s="30" t="str">
        <f>O8</f>
        <v>SEX_45W_ax</v>
      </c>
      <c r="B47" s="29">
        <f>I8</f>
        <v>0</v>
      </c>
      <c r="C47" s="30" t="s">
        <v>637</v>
      </c>
      <c r="D47" s="23"/>
      <c r="E47" s="37" t="s">
        <v>334</v>
      </c>
      <c r="F47" s="76">
        <f>VLOOKUP(E47,cesr!B:U,9,FALSE)</f>
        <v>3.8397429999999999</v>
      </c>
      <c r="G47" s="76">
        <f>VLOOKUP(E47,cesr!B:U,12,FALSE)</f>
        <v>243.93430000000001</v>
      </c>
      <c r="H47" s="26">
        <f>VLOOKUP(E47,cesr!B:U,15,FALSE)</f>
        <v>0</v>
      </c>
      <c r="I47" s="26">
        <f>VLOOKUP(E47,cesr!B:U,19,FALSE)</f>
        <v>0</v>
      </c>
      <c r="J47" s="26">
        <f>VLOOKUP(E47,cesr!B:U,20,FALSE)</f>
        <v>0</v>
      </c>
      <c r="K47" s="76">
        <f>PI()+(VLOOKUP(E47,cesr!B:U,18,FALSE))</f>
        <v>6.2831806535897936</v>
      </c>
      <c r="L47" s="27" t="str">
        <f t="shared" si="12"/>
        <v>D49E_RFA1_SLAC2_x</v>
      </c>
      <c r="M47" s="27" t="str">
        <f t="shared" si="13"/>
        <v>D49E_RFA1_SLAC2_y</v>
      </c>
      <c r="N47" s="27" t="str">
        <f t="shared" si="14"/>
        <v>D49E_RFA1_SLAC2_z</v>
      </c>
      <c r="O47" s="27" t="str">
        <f t="shared" si="15"/>
        <v>D49E_RFA1_SLAC2_ax</v>
      </c>
      <c r="P47" s="27" t="str">
        <f t="shared" si="16"/>
        <v>D49E_RFA1_SLAC2_ay</v>
      </c>
      <c r="Q47" s="27" t="str">
        <f t="shared" si="17"/>
        <v>D49E_RFA1_SLAC2_az</v>
      </c>
      <c r="R47" s="27" t="str">
        <f t="shared" si="18"/>
        <v>D49E_RFA1_SLAC2x</v>
      </c>
      <c r="S47" s="27" t="str">
        <f t="shared" si="19"/>
        <v>D49E_RFA1_SLAC2y</v>
      </c>
      <c r="T47" s="27" t="str">
        <f t="shared" si="20"/>
        <v>D49E_RFA1_SLAC2z</v>
      </c>
      <c r="U47" s="27" t="str">
        <f t="shared" si="21"/>
        <v>D49E_RFA1_SLAC2ax</v>
      </c>
      <c r="V47" s="27" t="str">
        <f t="shared" si="22"/>
        <v>D49E_RFA1_SLAC2ay</v>
      </c>
      <c r="W47" s="27" t="str">
        <f t="shared" si="23"/>
        <v>D49E_RFA1_SLAC2az</v>
      </c>
    </row>
    <row r="48" spans="1:23" x14ac:dyDescent="0.25">
      <c r="A48" s="30" t="str">
        <f>P8</f>
        <v>SEX_45W_ay</v>
      </c>
      <c r="B48" s="29">
        <f>J8</f>
        <v>0</v>
      </c>
      <c r="C48" s="30" t="s">
        <v>637</v>
      </c>
      <c r="D48" s="23"/>
      <c r="E48" s="37" t="s">
        <v>335</v>
      </c>
      <c r="F48" s="76">
        <f>VLOOKUP(E48,cesr!B:U,9,FALSE)</f>
        <v>4.833272</v>
      </c>
      <c r="G48" s="76">
        <f>VLOOKUP(E48,cesr!B:U,12,FALSE)</f>
        <v>243.93430000000001</v>
      </c>
      <c r="H48" s="26">
        <f>VLOOKUP(E48,cesr!B:U,15,FALSE)</f>
        <v>0</v>
      </c>
      <c r="I48" s="26">
        <f>VLOOKUP(E48,cesr!B:U,19,FALSE)</f>
        <v>0</v>
      </c>
      <c r="J48" s="26">
        <f>VLOOKUP(E48,cesr!B:U,20,FALSE)</f>
        <v>0</v>
      </c>
      <c r="K48" s="76">
        <f>PI()+(VLOOKUP(E48,cesr!B:U,18,FALSE))</f>
        <v>6.2831806535897936</v>
      </c>
      <c r="L48" s="27" t="str">
        <f t="shared" si="12"/>
        <v>DET_48E_x</v>
      </c>
      <c r="M48" s="27" t="str">
        <f t="shared" si="13"/>
        <v>DET_48E_y</v>
      </c>
      <c r="N48" s="27" t="str">
        <f t="shared" si="14"/>
        <v>DET_48E_z</v>
      </c>
      <c r="O48" s="27" t="str">
        <f t="shared" si="15"/>
        <v>DET_48E_ax</v>
      </c>
      <c r="P48" s="27" t="str">
        <f t="shared" si="16"/>
        <v>DET_48E_ay</v>
      </c>
      <c r="Q48" s="27" t="str">
        <f t="shared" si="17"/>
        <v>DET_48E_az</v>
      </c>
      <c r="R48" s="27" t="str">
        <f t="shared" si="18"/>
        <v>DET_48Ex</v>
      </c>
      <c r="S48" s="27" t="str">
        <f t="shared" si="19"/>
        <v>DET_48Ey</v>
      </c>
      <c r="T48" s="27" t="str">
        <f t="shared" si="20"/>
        <v>DET_48Ez</v>
      </c>
      <c r="U48" s="27" t="str">
        <f t="shared" si="21"/>
        <v>DET_48Eax</v>
      </c>
      <c r="V48" s="27" t="str">
        <f t="shared" si="22"/>
        <v>DET_48Eay</v>
      </c>
      <c r="W48" s="27" t="str">
        <f t="shared" si="23"/>
        <v>DET_48Eaz</v>
      </c>
    </row>
    <row r="49" spans="1:23" ht="15.75" thickBot="1" x14ac:dyDescent="0.3">
      <c r="A49" s="34" t="str">
        <f>Q8</f>
        <v>SEX_45W_az</v>
      </c>
      <c r="B49" s="33">
        <f>K8</f>
        <v>6.0213806535897927</v>
      </c>
      <c r="C49" s="34" t="s">
        <v>637</v>
      </c>
      <c r="D49" s="23"/>
      <c r="E49" s="37" t="s">
        <v>336</v>
      </c>
      <c r="F49" s="76">
        <f>VLOOKUP(E49,cesr!B:U,9,FALSE)</f>
        <v>5.300592</v>
      </c>
      <c r="G49" s="76">
        <f>VLOOKUP(E49,cesr!B:U,12,FALSE)</f>
        <v>243.93430000000001</v>
      </c>
      <c r="H49" s="26">
        <f>VLOOKUP(E49,cesr!B:U,15,FALSE)</f>
        <v>0</v>
      </c>
      <c r="I49" s="26">
        <f>VLOOKUP(E49,cesr!B:U,19,FALSE)</f>
        <v>0</v>
      </c>
      <c r="J49" s="26">
        <f>VLOOKUP(E49,cesr!B:U,20,FALSE)</f>
        <v>0</v>
      </c>
      <c r="K49" s="76">
        <f>PI()+(VLOOKUP(E49,cesr!B:U,18,FALSE))</f>
        <v>6.2831806535897936</v>
      </c>
      <c r="L49" s="27" t="str">
        <f t="shared" si="12"/>
        <v>Q48E_x</v>
      </c>
      <c r="M49" s="27" t="str">
        <f t="shared" si="13"/>
        <v>Q48E_y</v>
      </c>
      <c r="N49" s="27" t="str">
        <f t="shared" si="14"/>
        <v>Q48E_z</v>
      </c>
      <c r="O49" s="27" t="str">
        <f t="shared" si="15"/>
        <v>Q48E_ax</v>
      </c>
      <c r="P49" s="27" t="str">
        <f t="shared" si="16"/>
        <v>Q48E_ay</v>
      </c>
      <c r="Q49" s="27" t="str">
        <f t="shared" si="17"/>
        <v>Q48E_az</v>
      </c>
      <c r="R49" s="27" t="str">
        <f t="shared" si="18"/>
        <v>Q48Ex</v>
      </c>
      <c r="S49" s="27" t="str">
        <f t="shared" si="19"/>
        <v>Q48Ey</v>
      </c>
      <c r="T49" s="27" t="str">
        <f t="shared" si="20"/>
        <v>Q48Ez</v>
      </c>
      <c r="U49" s="27" t="str">
        <f t="shared" si="21"/>
        <v>Q48Eax</v>
      </c>
      <c r="V49" s="27" t="str">
        <f t="shared" si="22"/>
        <v>Q48Eay</v>
      </c>
      <c r="W49" s="27" t="str">
        <f t="shared" si="23"/>
        <v>Q48Eaz</v>
      </c>
    </row>
    <row r="50" spans="1:23" x14ac:dyDescent="0.25">
      <c r="A50" s="35" t="str">
        <f>L9</f>
        <v>B46W_x</v>
      </c>
      <c r="B50" s="36">
        <f>F9</f>
        <v>-28.081510000000002</v>
      </c>
      <c r="C50" s="35" t="s">
        <v>635</v>
      </c>
      <c r="D50" s="23"/>
      <c r="E50" s="37" t="s">
        <v>337</v>
      </c>
      <c r="F50" s="76">
        <f>VLOOKUP(E50,cesr!B:U,9,FALSE)</f>
        <v>6.2785770000000003</v>
      </c>
      <c r="G50" s="76">
        <f>VLOOKUP(E50,cesr!B:U,12,FALSE)</f>
        <v>243.93430000000001</v>
      </c>
      <c r="H50" s="26">
        <f>VLOOKUP(E50,cesr!B:U,15,FALSE)</f>
        <v>0</v>
      </c>
      <c r="I50" s="26">
        <f>VLOOKUP(E50,cesr!B:U,19,FALSE)</f>
        <v>0</v>
      </c>
      <c r="J50" s="26">
        <f>VLOOKUP(E50,cesr!B:U,20,FALSE)</f>
        <v>0</v>
      </c>
      <c r="K50" s="76">
        <f>PI()+(VLOOKUP(E50,cesr!B:U,18,FALSE))</f>
        <v>6.2831806535897936</v>
      </c>
      <c r="L50" s="27" t="str">
        <f t="shared" si="12"/>
        <v>SEX_48E_x</v>
      </c>
      <c r="M50" s="27" t="str">
        <f t="shared" si="13"/>
        <v>SEX_48E_y</v>
      </c>
      <c r="N50" s="27" t="str">
        <f t="shared" si="14"/>
        <v>SEX_48E_z</v>
      </c>
      <c r="O50" s="27" t="str">
        <f t="shared" si="15"/>
        <v>SEX_48E_ax</v>
      </c>
      <c r="P50" s="27" t="str">
        <f t="shared" si="16"/>
        <v>SEX_48E_ay</v>
      </c>
      <c r="Q50" s="27" t="str">
        <f t="shared" si="17"/>
        <v>SEX_48E_az</v>
      </c>
      <c r="R50" s="27" t="str">
        <f t="shared" si="18"/>
        <v>SEX_48Ex</v>
      </c>
      <c r="S50" s="27" t="str">
        <f t="shared" si="19"/>
        <v>SEX_48Ey</v>
      </c>
      <c r="T50" s="27" t="str">
        <f t="shared" si="20"/>
        <v>SEX_48Ez</v>
      </c>
      <c r="U50" s="27" t="str">
        <f t="shared" si="21"/>
        <v>SEX_48Eax</v>
      </c>
      <c r="V50" s="27" t="str">
        <f t="shared" si="22"/>
        <v>SEX_48Eay</v>
      </c>
      <c r="W50" s="27" t="str">
        <f t="shared" si="23"/>
        <v>SEX_48Eaz</v>
      </c>
    </row>
    <row r="51" spans="1:23" x14ac:dyDescent="0.25">
      <c r="A51" s="30" t="str">
        <f>M9</f>
        <v>B46W_y</v>
      </c>
      <c r="B51" s="29">
        <f>G9</f>
        <v>241.95169999999999</v>
      </c>
      <c r="C51" s="30" t="s">
        <v>635</v>
      </c>
      <c r="D51" s="23"/>
      <c r="E51" s="37" t="s">
        <v>338</v>
      </c>
      <c r="F51" s="76">
        <f>VLOOKUP(E51,cesr!B:U,9,FALSE)</f>
        <v>7.0429120000000003</v>
      </c>
      <c r="G51" s="76">
        <f>VLOOKUP(E51,cesr!B:U,12,FALSE)</f>
        <v>243.93430000000001</v>
      </c>
      <c r="H51" s="26">
        <f>VLOOKUP(E51,cesr!B:U,15,FALSE)</f>
        <v>0</v>
      </c>
      <c r="I51" s="26">
        <f>VLOOKUP(E51,cesr!B:U,19,FALSE)</f>
        <v>0</v>
      </c>
      <c r="J51" s="26">
        <f>VLOOKUP(E51,cesr!B:U,20,FALSE)</f>
        <v>0</v>
      </c>
      <c r="K51" s="76">
        <f>PI()+(VLOOKUP(E51,cesr!B:U,18,FALSE))</f>
        <v>6.2831806535897936</v>
      </c>
      <c r="L51" s="27" t="str">
        <f t="shared" si="12"/>
        <v>SK_Q48E_x</v>
      </c>
      <c r="M51" s="27" t="str">
        <f t="shared" si="13"/>
        <v>SK_Q48E_y</v>
      </c>
      <c r="N51" s="27" t="str">
        <f t="shared" si="14"/>
        <v>SK_Q48E_z</v>
      </c>
      <c r="O51" s="27" t="str">
        <f t="shared" si="15"/>
        <v>SK_Q48E_ax</v>
      </c>
      <c r="P51" s="27" t="str">
        <f t="shared" si="16"/>
        <v>SK_Q48E_ay</v>
      </c>
      <c r="Q51" s="27" t="str">
        <f t="shared" si="17"/>
        <v>SK_Q48E_az</v>
      </c>
      <c r="R51" s="27" t="str">
        <f t="shared" si="18"/>
        <v>SK_Q48Ex</v>
      </c>
      <c r="S51" s="27" t="str">
        <f t="shared" si="19"/>
        <v>SK_Q48Ey</v>
      </c>
      <c r="T51" s="27" t="str">
        <f t="shared" si="20"/>
        <v>SK_Q48Ez</v>
      </c>
      <c r="U51" s="27" t="str">
        <f t="shared" si="21"/>
        <v>SK_Q48Eax</v>
      </c>
      <c r="V51" s="27" t="str">
        <f t="shared" si="22"/>
        <v>SK_Q48Eay</v>
      </c>
      <c r="W51" s="27" t="str">
        <f t="shared" si="23"/>
        <v>SK_Q48Eaz</v>
      </c>
    </row>
    <row r="52" spans="1:23" x14ac:dyDescent="0.25">
      <c r="A52" s="30" t="str">
        <f>N9</f>
        <v>B46W_z</v>
      </c>
      <c r="B52" s="29">
        <f>H9</f>
        <v>0</v>
      </c>
      <c r="C52" s="30" t="s">
        <v>635</v>
      </c>
      <c r="D52" s="23"/>
      <c r="E52" s="37" t="s">
        <v>339</v>
      </c>
      <c r="F52" s="76">
        <f>VLOOKUP(E52,cesr!B:U,9,FALSE)</f>
        <v>7.525512</v>
      </c>
      <c r="G52" s="76">
        <f>VLOOKUP(E52,cesr!B:U,12,FALSE)</f>
        <v>243.93430000000001</v>
      </c>
      <c r="H52" s="26">
        <f>VLOOKUP(E52,cesr!B:U,15,FALSE)</f>
        <v>0</v>
      </c>
      <c r="I52" s="26">
        <f>VLOOKUP(E52,cesr!B:U,19,FALSE)</f>
        <v>0</v>
      </c>
      <c r="J52" s="26">
        <f>VLOOKUP(E52,cesr!B:U,20,FALSE)</f>
        <v>0</v>
      </c>
      <c r="K52" s="76">
        <f>PI()+(VLOOKUP(E52,cesr!B:U,18,FALSE))</f>
        <v>6.2831806535897936</v>
      </c>
      <c r="L52" s="27" t="str">
        <f t="shared" si="12"/>
        <v>HKICK_48E_x</v>
      </c>
      <c r="M52" s="27" t="str">
        <f t="shared" si="13"/>
        <v>HKICK_48E_y</v>
      </c>
      <c r="N52" s="27" t="str">
        <f t="shared" si="14"/>
        <v>HKICK_48E_z</v>
      </c>
      <c r="O52" s="27" t="str">
        <f t="shared" si="15"/>
        <v>HKICK_48E_ax</v>
      </c>
      <c r="P52" s="27" t="str">
        <f t="shared" si="16"/>
        <v>HKICK_48E_ay</v>
      </c>
      <c r="Q52" s="27" t="str">
        <f t="shared" si="17"/>
        <v>HKICK_48E_az</v>
      </c>
      <c r="R52" s="27" t="str">
        <f t="shared" si="18"/>
        <v>HKICK_48Ex</v>
      </c>
      <c r="S52" s="27" t="str">
        <f t="shared" si="19"/>
        <v>HKICK_48Ey</v>
      </c>
      <c r="T52" s="27" t="str">
        <f t="shared" si="20"/>
        <v>HKICK_48Ez</v>
      </c>
      <c r="U52" s="27" t="str">
        <f t="shared" si="21"/>
        <v>HKICK_48Eax</v>
      </c>
      <c r="V52" s="27" t="str">
        <f t="shared" si="22"/>
        <v>HKICK_48Eay</v>
      </c>
      <c r="W52" s="27" t="str">
        <f t="shared" si="23"/>
        <v>HKICK_48Eaz</v>
      </c>
    </row>
    <row r="53" spans="1:23" x14ac:dyDescent="0.25">
      <c r="A53" s="30" t="str">
        <f>O9</f>
        <v>B46W_ax</v>
      </c>
      <c r="B53" s="29">
        <f>I9</f>
        <v>0</v>
      </c>
      <c r="C53" s="30" t="s">
        <v>637</v>
      </c>
      <c r="D53" s="23"/>
      <c r="E53" s="37" t="s">
        <v>340</v>
      </c>
      <c r="F53" s="76">
        <f>VLOOKUP(E53,cesr!B:U,9,FALSE)</f>
        <v>8.0049119999999991</v>
      </c>
      <c r="G53" s="76">
        <f>VLOOKUP(E53,cesr!B:U,12,FALSE)</f>
        <v>243.93440000000001</v>
      </c>
      <c r="H53" s="26">
        <f>VLOOKUP(E53,cesr!B:U,15,FALSE)</f>
        <v>0</v>
      </c>
      <c r="I53" s="26">
        <f>VLOOKUP(E53,cesr!B:U,19,FALSE)</f>
        <v>0</v>
      </c>
      <c r="J53" s="26">
        <f>VLOOKUP(E53,cesr!B:U,20,FALSE)</f>
        <v>0</v>
      </c>
      <c r="K53" s="76">
        <f>PI()+(VLOOKUP(E53,cesr!B:U,18,FALSE))</f>
        <v>6.2831806535897936</v>
      </c>
      <c r="L53" s="27" t="str">
        <f t="shared" si="12"/>
        <v>DET_I48E_x</v>
      </c>
      <c r="M53" s="27" t="str">
        <f t="shared" si="13"/>
        <v>DET_I48E_y</v>
      </c>
      <c r="N53" s="27" t="str">
        <f t="shared" si="14"/>
        <v>DET_I48E_z</v>
      </c>
      <c r="O53" s="27" t="str">
        <f t="shared" si="15"/>
        <v>DET_I48E_ax</v>
      </c>
      <c r="P53" s="27" t="str">
        <f t="shared" si="16"/>
        <v>DET_I48E_ay</v>
      </c>
      <c r="Q53" s="27" t="str">
        <f t="shared" si="17"/>
        <v>DET_I48E_az</v>
      </c>
      <c r="R53" s="27" t="str">
        <f t="shared" si="18"/>
        <v>DET_I48Ex</v>
      </c>
      <c r="S53" s="27" t="str">
        <f t="shared" si="19"/>
        <v>DET_I48Ey</v>
      </c>
      <c r="T53" s="27" t="str">
        <f t="shared" si="20"/>
        <v>DET_I48Ez</v>
      </c>
      <c r="U53" s="27" t="str">
        <f t="shared" si="21"/>
        <v>DET_I48Eax</v>
      </c>
      <c r="V53" s="27" t="str">
        <f t="shared" si="22"/>
        <v>DET_I48Eay</v>
      </c>
      <c r="W53" s="27" t="str">
        <f t="shared" si="23"/>
        <v>DET_I48Eaz</v>
      </c>
    </row>
    <row r="54" spans="1:23" x14ac:dyDescent="0.25">
      <c r="A54" s="30" t="str">
        <f>P9</f>
        <v>B46W_ay</v>
      </c>
      <c r="B54" s="29">
        <f>J9</f>
        <v>0</v>
      </c>
      <c r="C54" s="30" t="s">
        <v>637</v>
      </c>
      <c r="D54" s="23"/>
      <c r="E54" s="37" t="s">
        <v>341</v>
      </c>
      <c r="F54" s="76">
        <f>VLOOKUP(E54,cesr!B:U,9,FALSE)</f>
        <v>10.445180000000001</v>
      </c>
      <c r="G54" s="76">
        <f>VLOOKUP(E54,cesr!B:U,12,FALSE)</f>
        <v>243.9188</v>
      </c>
      <c r="H54" s="26">
        <f>VLOOKUP(E54,cesr!B:U,15,FALSE)</f>
        <v>0</v>
      </c>
      <c r="I54" s="26">
        <f>VLOOKUP(E54,cesr!B:U,19,FALSE)</f>
        <v>0</v>
      </c>
      <c r="J54" s="26">
        <f>VLOOKUP(E54,cesr!B:U,20,FALSE)</f>
        <v>0</v>
      </c>
      <c r="K54" s="76">
        <f>PI()+(VLOOKUP(E54,cesr!B:U,18,FALSE))</f>
        <v>6.2936526535897936</v>
      </c>
      <c r="L54" s="27" t="str">
        <f t="shared" si="12"/>
        <v>B48E_x</v>
      </c>
      <c r="M54" s="27" t="str">
        <f t="shared" si="13"/>
        <v>B48E_y</v>
      </c>
      <c r="N54" s="27" t="str">
        <f t="shared" si="14"/>
        <v>B48E_z</v>
      </c>
      <c r="O54" s="27" t="str">
        <f t="shared" si="15"/>
        <v>B48E_ax</v>
      </c>
      <c r="P54" s="27" t="str">
        <f t="shared" si="16"/>
        <v>B48E_ay</v>
      </c>
      <c r="Q54" s="27" t="str">
        <f t="shared" si="17"/>
        <v>B48E_az</v>
      </c>
      <c r="R54" s="27" t="str">
        <f t="shared" si="18"/>
        <v>B48Ex</v>
      </c>
      <c r="S54" s="27" t="str">
        <f t="shared" si="19"/>
        <v>B48Ey</v>
      </c>
      <c r="T54" s="27" t="str">
        <f t="shared" si="20"/>
        <v>B48Ez</v>
      </c>
      <c r="U54" s="27" t="str">
        <f t="shared" si="21"/>
        <v>B48Eax</v>
      </c>
      <c r="V54" s="27" t="str">
        <f t="shared" si="22"/>
        <v>B48Eay</v>
      </c>
      <c r="W54" s="27" t="str">
        <f t="shared" si="23"/>
        <v>B48Eaz</v>
      </c>
    </row>
    <row r="55" spans="1:23" ht="15.75" thickBot="1" x14ac:dyDescent="0.3">
      <c r="A55" s="34" t="str">
        <f>Q9</f>
        <v>B46W_az</v>
      </c>
      <c r="B55" s="33">
        <f>K9</f>
        <v>6.0774806535897934</v>
      </c>
      <c r="C55" s="34" t="s">
        <v>637</v>
      </c>
      <c r="D55" s="23"/>
      <c r="E55" s="37" t="s">
        <v>342</v>
      </c>
      <c r="F55" s="76">
        <f>VLOOKUP(E55,cesr!B:U,9,FALSE)</f>
        <v>12.587199999999999</v>
      </c>
      <c r="G55" s="76">
        <f>VLOOKUP(E55,cesr!B:U,12,FALSE)</f>
        <v>243.88939999999999</v>
      </c>
      <c r="H55" s="26">
        <f>VLOOKUP(E55,cesr!B:U,15,FALSE)</f>
        <v>0</v>
      </c>
      <c r="I55" s="26">
        <f>VLOOKUP(E55,cesr!B:U,19,FALSE)</f>
        <v>0</v>
      </c>
      <c r="J55" s="26">
        <f>VLOOKUP(E55,cesr!B:U,20,FALSE)</f>
        <v>0</v>
      </c>
      <c r="K55" s="76">
        <f>PI()+(VLOOKUP(E55,cesr!B:U,18,FALSE))</f>
        <v>6.3041246535897937</v>
      </c>
      <c r="L55" s="27" t="str">
        <f t="shared" si="12"/>
        <v>DET_I47AE_x</v>
      </c>
      <c r="M55" s="27" t="str">
        <f t="shared" si="13"/>
        <v>DET_I47AE_y</v>
      </c>
      <c r="N55" s="27" t="str">
        <f t="shared" si="14"/>
        <v>DET_I47AE_z</v>
      </c>
      <c r="O55" s="27" t="str">
        <f t="shared" si="15"/>
        <v>DET_I47AE_ax</v>
      </c>
      <c r="P55" s="27" t="str">
        <f t="shared" si="16"/>
        <v>DET_I47AE_ay</v>
      </c>
      <c r="Q55" s="27" t="str">
        <f t="shared" si="17"/>
        <v>DET_I47AE_az</v>
      </c>
      <c r="R55" s="27" t="str">
        <f t="shared" si="18"/>
        <v>DET_I47AEx</v>
      </c>
      <c r="S55" s="27" t="str">
        <f t="shared" si="19"/>
        <v>DET_I47AEy</v>
      </c>
      <c r="T55" s="27" t="str">
        <f t="shared" si="20"/>
        <v>DET_I47AEz</v>
      </c>
      <c r="U55" s="27" t="str">
        <f t="shared" si="21"/>
        <v>DET_I47AEax</v>
      </c>
      <c r="V55" s="27" t="str">
        <f t="shared" si="22"/>
        <v>DET_I47AEay</v>
      </c>
      <c r="W55" s="27" t="str">
        <f t="shared" si="23"/>
        <v>DET_I47AEaz</v>
      </c>
    </row>
    <row r="56" spans="1:23" x14ac:dyDescent="0.25">
      <c r="A56" s="35" t="str">
        <f>L10</f>
        <v>Q46W_x</v>
      </c>
      <c r="B56" s="36">
        <f>F10</f>
        <v>-24.38766</v>
      </c>
      <c r="C56" s="35" t="s">
        <v>635</v>
      </c>
      <c r="D56" s="23"/>
      <c r="E56" s="37" t="s">
        <v>343</v>
      </c>
      <c r="F56" s="76">
        <f>VLOOKUP(E56,cesr!B:U,9,FALSE)</f>
        <v>13.007680000000001</v>
      </c>
      <c r="G56" s="76">
        <f>VLOOKUP(E56,cesr!B:U,12,FALSE)</f>
        <v>243.88059999999999</v>
      </c>
      <c r="H56" s="26">
        <f>VLOOKUP(E56,cesr!B:U,15,FALSE)</f>
        <v>0</v>
      </c>
      <c r="I56" s="26">
        <f>VLOOKUP(E56,cesr!B:U,19,FALSE)</f>
        <v>0</v>
      </c>
      <c r="J56" s="26">
        <f>VLOOKUP(E56,cesr!B:U,20,FALSE)</f>
        <v>0</v>
      </c>
      <c r="K56" s="76">
        <f>PI()+(VLOOKUP(E56,cesr!B:U,18,FALSE))</f>
        <v>6.3041246535897937</v>
      </c>
      <c r="L56" s="27" t="str">
        <f t="shared" si="12"/>
        <v>Q47AE_x</v>
      </c>
      <c r="M56" s="27" t="str">
        <f t="shared" si="13"/>
        <v>Q47AE_y</v>
      </c>
      <c r="N56" s="27" t="str">
        <f t="shared" si="14"/>
        <v>Q47AE_z</v>
      </c>
      <c r="O56" s="27" t="str">
        <f t="shared" si="15"/>
        <v>Q47AE_ax</v>
      </c>
      <c r="P56" s="27" t="str">
        <f t="shared" si="16"/>
        <v>Q47AE_ay</v>
      </c>
      <c r="Q56" s="27" t="str">
        <f t="shared" si="17"/>
        <v>Q47AE_az</v>
      </c>
      <c r="R56" s="27" t="str">
        <f t="shared" si="18"/>
        <v>Q47AEx</v>
      </c>
      <c r="S56" s="27" t="str">
        <f t="shared" si="19"/>
        <v>Q47AEy</v>
      </c>
      <c r="T56" s="27" t="str">
        <f t="shared" si="20"/>
        <v>Q47AEz</v>
      </c>
      <c r="U56" s="27" t="str">
        <f t="shared" si="21"/>
        <v>Q47AEax</v>
      </c>
      <c r="V56" s="27" t="str">
        <f t="shared" si="22"/>
        <v>Q47AEay</v>
      </c>
      <c r="W56" s="27" t="str">
        <f t="shared" si="23"/>
        <v>Q47AEaz</v>
      </c>
    </row>
    <row r="57" spans="1:23" x14ac:dyDescent="0.25">
      <c r="A57" s="30" t="str">
        <f>M10</f>
        <v>Q46W_y</v>
      </c>
      <c r="B57" s="29">
        <f>G10</f>
        <v>242.69479999999999</v>
      </c>
      <c r="C57" s="30" t="s">
        <v>635</v>
      </c>
      <c r="D57" s="23"/>
      <c r="E57" s="37" t="s">
        <v>344</v>
      </c>
      <c r="F57" s="76">
        <f>VLOOKUP(E57,cesr!B:U,9,FALSE)</f>
        <v>15.393789999999999</v>
      </c>
      <c r="G57" s="76">
        <f>VLOOKUP(E57,cesr!B:U,12,FALSE)</f>
        <v>243.75819999999999</v>
      </c>
      <c r="H57" s="26">
        <f>VLOOKUP(E57,cesr!B:U,15,FALSE)</f>
        <v>0</v>
      </c>
      <c r="I57" s="26">
        <f>VLOOKUP(E57,cesr!B:U,19,FALSE)</f>
        <v>0</v>
      </c>
      <c r="J57" s="26">
        <f>VLOOKUP(E57,cesr!B:U,20,FALSE)</f>
        <v>0</v>
      </c>
      <c r="K57" s="76">
        <f>PI()+(VLOOKUP(E57,cesr!B:U,18,FALSE))</f>
        <v>6.3497516535897933</v>
      </c>
      <c r="L57" s="27" t="str">
        <f t="shared" si="12"/>
        <v>B47AE_x</v>
      </c>
      <c r="M57" s="27" t="str">
        <f t="shared" si="13"/>
        <v>B47AE_y</v>
      </c>
      <c r="N57" s="27" t="str">
        <f t="shared" si="14"/>
        <v>B47AE_z</v>
      </c>
      <c r="O57" s="27" t="str">
        <f t="shared" si="15"/>
        <v>B47AE_ax</v>
      </c>
      <c r="P57" s="27" t="str">
        <f t="shared" si="16"/>
        <v>B47AE_ay</v>
      </c>
      <c r="Q57" s="27" t="str">
        <f t="shared" si="17"/>
        <v>B47AE_az</v>
      </c>
      <c r="R57" s="27" t="str">
        <f t="shared" si="18"/>
        <v>B47AEx</v>
      </c>
      <c r="S57" s="27" t="str">
        <f t="shared" si="19"/>
        <v>B47AEy</v>
      </c>
      <c r="T57" s="27" t="str">
        <f t="shared" si="20"/>
        <v>B47AEz</v>
      </c>
      <c r="U57" s="27" t="str">
        <f t="shared" si="21"/>
        <v>B47AEax</v>
      </c>
      <c r="V57" s="27" t="str">
        <f t="shared" si="22"/>
        <v>B47AEay</v>
      </c>
      <c r="W57" s="27" t="str">
        <f t="shared" si="23"/>
        <v>B47AEaz</v>
      </c>
    </row>
    <row r="58" spans="1:23" x14ac:dyDescent="0.25">
      <c r="A58" s="30" t="str">
        <f>N10</f>
        <v>Q46W_z</v>
      </c>
      <c r="B58" s="29">
        <f>H10</f>
        <v>0</v>
      </c>
      <c r="C58" s="30" t="s">
        <v>635</v>
      </c>
      <c r="D58" s="23"/>
      <c r="E58" s="37" t="s">
        <v>345</v>
      </c>
      <c r="F58" s="76">
        <f>VLOOKUP(E58,cesr!B:U,9,FALSE)</f>
        <v>17.416799999999999</v>
      </c>
      <c r="G58" s="76">
        <f>VLOOKUP(E58,cesr!B:U,12,FALSE)</f>
        <v>243.60310000000001</v>
      </c>
      <c r="H58" s="26">
        <f>VLOOKUP(E58,cesr!B:U,15,FALSE)</f>
        <v>0</v>
      </c>
      <c r="I58" s="26">
        <f>VLOOKUP(E58,cesr!B:U,19,FALSE)</f>
        <v>0</v>
      </c>
      <c r="J58" s="26">
        <f>VLOOKUP(E58,cesr!B:U,20,FALSE)</f>
        <v>0</v>
      </c>
      <c r="K58" s="76">
        <f>PI()+(VLOOKUP(E58,cesr!B:U,18,FALSE))</f>
        <v>6.3953796535897931</v>
      </c>
      <c r="L58" s="27" t="str">
        <f t="shared" si="12"/>
        <v>DET_47E_x</v>
      </c>
      <c r="M58" s="27" t="str">
        <f t="shared" si="13"/>
        <v>DET_47E_y</v>
      </c>
      <c r="N58" s="27" t="str">
        <f t="shared" si="14"/>
        <v>DET_47E_z</v>
      </c>
      <c r="O58" s="27" t="str">
        <f t="shared" si="15"/>
        <v>DET_47E_ax</v>
      </c>
      <c r="P58" s="27" t="str">
        <f t="shared" si="16"/>
        <v>DET_47E_ay</v>
      </c>
      <c r="Q58" s="27" t="str">
        <f t="shared" si="17"/>
        <v>DET_47E_az</v>
      </c>
      <c r="R58" s="27" t="str">
        <f t="shared" si="18"/>
        <v>DET_47Ex</v>
      </c>
      <c r="S58" s="27" t="str">
        <f t="shared" si="19"/>
        <v>DET_47Ey</v>
      </c>
      <c r="T58" s="27" t="str">
        <f t="shared" si="20"/>
        <v>DET_47Ez</v>
      </c>
      <c r="U58" s="27" t="str">
        <f t="shared" si="21"/>
        <v>DET_47Eax</v>
      </c>
      <c r="V58" s="27" t="str">
        <f t="shared" si="22"/>
        <v>DET_47Eay</v>
      </c>
      <c r="W58" s="27" t="str">
        <f t="shared" si="23"/>
        <v>DET_47Eaz</v>
      </c>
    </row>
    <row r="59" spans="1:23" x14ac:dyDescent="0.25">
      <c r="A59" s="30" t="str">
        <f>O10</f>
        <v>Q46W_ax</v>
      </c>
      <c r="B59" s="29">
        <f>I10</f>
        <v>0</v>
      </c>
      <c r="C59" s="30" t="s">
        <v>637</v>
      </c>
      <c r="D59" s="23"/>
      <c r="E59" s="37" t="s">
        <v>346</v>
      </c>
      <c r="F59" s="76">
        <f>VLOOKUP(E59,cesr!B:U,9,FALSE)</f>
        <v>17.876390000000001</v>
      </c>
      <c r="G59" s="76">
        <f>VLOOKUP(E59,cesr!B:U,12,FALSE)</f>
        <v>243.5514</v>
      </c>
      <c r="H59" s="26">
        <f>VLOOKUP(E59,cesr!B:U,15,FALSE)</f>
        <v>0</v>
      </c>
      <c r="I59" s="26">
        <f>VLOOKUP(E59,cesr!B:U,19,FALSE)</f>
        <v>0</v>
      </c>
      <c r="J59" s="26">
        <f>VLOOKUP(E59,cesr!B:U,20,FALSE)</f>
        <v>0</v>
      </c>
      <c r="K59" s="76">
        <f>PI()+(VLOOKUP(E59,cesr!B:U,18,FALSE))</f>
        <v>6.3953796535897931</v>
      </c>
      <c r="L59" s="27" t="str">
        <f t="shared" si="12"/>
        <v>SEX_47E_x</v>
      </c>
      <c r="M59" s="27" t="str">
        <f t="shared" si="13"/>
        <v>SEX_47E_y</v>
      </c>
      <c r="N59" s="27" t="str">
        <f t="shared" si="14"/>
        <v>SEX_47E_z</v>
      </c>
      <c r="O59" s="27" t="str">
        <f t="shared" si="15"/>
        <v>SEX_47E_ax</v>
      </c>
      <c r="P59" s="27" t="str">
        <f t="shared" si="16"/>
        <v>SEX_47E_ay</v>
      </c>
      <c r="Q59" s="27" t="str">
        <f t="shared" si="17"/>
        <v>SEX_47E_az</v>
      </c>
      <c r="R59" s="27" t="str">
        <f t="shared" si="18"/>
        <v>SEX_47Ex</v>
      </c>
      <c r="S59" s="27" t="str">
        <f t="shared" si="19"/>
        <v>SEX_47Ey</v>
      </c>
      <c r="T59" s="27" t="str">
        <f t="shared" si="20"/>
        <v>SEX_47Ez</v>
      </c>
      <c r="U59" s="27" t="str">
        <f t="shared" si="21"/>
        <v>SEX_47Eax</v>
      </c>
      <c r="V59" s="27" t="str">
        <f t="shared" si="22"/>
        <v>SEX_47Eay</v>
      </c>
      <c r="W59" s="27" t="str">
        <f t="shared" si="23"/>
        <v>SEX_47Eaz</v>
      </c>
    </row>
    <row r="60" spans="1:23" x14ac:dyDescent="0.25">
      <c r="A60" s="30" t="str">
        <f>P10</f>
        <v>Q46W_ay</v>
      </c>
      <c r="B60" s="29">
        <f>J10</f>
        <v>0</v>
      </c>
      <c r="C60" s="30" t="s">
        <v>637</v>
      </c>
      <c r="D60" s="23"/>
      <c r="E60" s="37" t="s">
        <v>347</v>
      </c>
      <c r="F60" s="76">
        <f>VLOOKUP(E60,cesr!B:U,9,FALSE)</f>
        <v>18.375139999999998</v>
      </c>
      <c r="G60" s="76">
        <f>VLOOKUP(E60,cesr!B:U,12,FALSE)</f>
        <v>243.49520000000001</v>
      </c>
      <c r="H60" s="26">
        <f>VLOOKUP(E60,cesr!B:U,15,FALSE)</f>
        <v>0</v>
      </c>
      <c r="I60" s="26">
        <f>VLOOKUP(E60,cesr!B:U,19,FALSE)</f>
        <v>0</v>
      </c>
      <c r="J60" s="26">
        <f>VLOOKUP(E60,cesr!B:U,20,FALSE)</f>
        <v>0</v>
      </c>
      <c r="K60" s="76">
        <f>PI()+(VLOOKUP(E60,cesr!B:U,18,FALSE))</f>
        <v>6.3953796535897931</v>
      </c>
      <c r="L60" s="27" t="str">
        <f t="shared" si="12"/>
        <v>Q47E_x</v>
      </c>
      <c r="M60" s="27" t="str">
        <f t="shared" si="13"/>
        <v>Q47E_y</v>
      </c>
      <c r="N60" s="27" t="str">
        <f t="shared" si="14"/>
        <v>Q47E_z</v>
      </c>
      <c r="O60" s="27" t="str">
        <f t="shared" si="15"/>
        <v>Q47E_ax</v>
      </c>
      <c r="P60" s="27" t="str">
        <f t="shared" si="16"/>
        <v>Q47E_ay</v>
      </c>
      <c r="Q60" s="27" t="str">
        <f t="shared" si="17"/>
        <v>Q47E_az</v>
      </c>
      <c r="R60" s="27" t="str">
        <f t="shared" si="18"/>
        <v>Q47Ex</v>
      </c>
      <c r="S60" s="27" t="str">
        <f t="shared" si="19"/>
        <v>Q47Ey</v>
      </c>
      <c r="T60" s="27" t="str">
        <f t="shared" si="20"/>
        <v>Q47Ez</v>
      </c>
      <c r="U60" s="27" t="str">
        <f t="shared" si="21"/>
        <v>Q47Eax</v>
      </c>
      <c r="V60" s="27" t="str">
        <f t="shared" si="22"/>
        <v>Q47Eay</v>
      </c>
      <c r="W60" s="27" t="str">
        <f t="shared" si="23"/>
        <v>Q47Eaz</v>
      </c>
    </row>
    <row r="61" spans="1:23" ht="15.75" thickBot="1" x14ac:dyDescent="0.3">
      <c r="A61" s="34" t="str">
        <f>Q10</f>
        <v>Q46W_az</v>
      </c>
      <c r="B61" s="33">
        <f>K10</f>
        <v>6.1335806535897932</v>
      </c>
      <c r="C61" s="34" t="s">
        <v>637</v>
      </c>
      <c r="D61" s="23"/>
      <c r="E61" s="37" t="s">
        <v>348</v>
      </c>
      <c r="F61" s="76">
        <f>VLOOKUP(E61,cesr!B:U,9,FALSE)</f>
        <v>19.125789999999999</v>
      </c>
      <c r="G61" s="76">
        <f>VLOOKUP(E61,cesr!B:U,12,FALSE)</f>
        <v>243.41059999999999</v>
      </c>
      <c r="H61" s="26">
        <f>VLOOKUP(E61,cesr!B:U,15,FALSE)</f>
        <v>0</v>
      </c>
      <c r="I61" s="26">
        <f>VLOOKUP(E61,cesr!B:U,19,FALSE)</f>
        <v>0</v>
      </c>
      <c r="J61" s="26">
        <f>VLOOKUP(E61,cesr!B:U,20,FALSE)</f>
        <v>0</v>
      </c>
      <c r="K61" s="76">
        <f>PI()+(VLOOKUP(E61,cesr!B:U,18,FALSE))</f>
        <v>6.3953796535897931</v>
      </c>
      <c r="L61" s="27" t="str">
        <f t="shared" si="12"/>
        <v>SK_Q47E_x</v>
      </c>
      <c r="M61" s="27" t="str">
        <f t="shared" si="13"/>
        <v>SK_Q47E_y</v>
      </c>
      <c r="N61" s="27" t="str">
        <f t="shared" si="14"/>
        <v>SK_Q47E_z</v>
      </c>
      <c r="O61" s="27" t="str">
        <f t="shared" si="15"/>
        <v>SK_Q47E_ax</v>
      </c>
      <c r="P61" s="27" t="str">
        <f t="shared" si="16"/>
        <v>SK_Q47E_ay</v>
      </c>
      <c r="Q61" s="27" t="str">
        <f t="shared" si="17"/>
        <v>SK_Q47E_az</v>
      </c>
      <c r="R61" s="27" t="str">
        <f t="shared" si="18"/>
        <v>SK_Q47Ex</v>
      </c>
      <c r="S61" s="27" t="str">
        <f t="shared" si="19"/>
        <v>SK_Q47Ey</v>
      </c>
      <c r="T61" s="27" t="str">
        <f t="shared" si="20"/>
        <v>SK_Q47Ez</v>
      </c>
      <c r="U61" s="27" t="str">
        <f t="shared" si="21"/>
        <v>SK_Q47Eax</v>
      </c>
      <c r="V61" s="27" t="str">
        <f t="shared" si="22"/>
        <v>SK_Q47Eay</v>
      </c>
      <c r="W61" s="27" t="str">
        <f t="shared" si="23"/>
        <v>SK_Q47Eaz</v>
      </c>
    </row>
    <row r="62" spans="1:23" x14ac:dyDescent="0.25">
      <c r="A62" s="35" t="str">
        <f>L11</f>
        <v>DET_46W_x</v>
      </c>
      <c r="B62" s="36">
        <f>F11</f>
        <v>-24.014469999999999</v>
      </c>
      <c r="C62" s="35" t="s">
        <v>635</v>
      </c>
      <c r="D62" s="23"/>
      <c r="E62" s="37" t="s">
        <v>349</v>
      </c>
      <c r="F62" s="76">
        <f>VLOOKUP(E62,cesr!B:U,9,FALSE)</f>
        <v>21.151289999999999</v>
      </c>
      <c r="G62" s="76">
        <f>VLOOKUP(E62,cesr!B:U,12,FALSE)</f>
        <v>243.1514</v>
      </c>
      <c r="H62" s="26">
        <f>VLOOKUP(E62,cesr!B:U,15,FALSE)</f>
        <v>0</v>
      </c>
      <c r="I62" s="26">
        <f>VLOOKUP(E62,cesr!B:U,19,FALSE)</f>
        <v>0</v>
      </c>
      <c r="J62" s="26">
        <f>VLOOKUP(E62,cesr!B:U,20,FALSE)</f>
        <v>0</v>
      </c>
      <c r="K62" s="76">
        <f>PI()+(VLOOKUP(E62,cesr!B:U,18,FALSE))</f>
        <v>6.414079653589793</v>
      </c>
      <c r="L62" s="27" t="str">
        <f t="shared" si="12"/>
        <v>B47E_x</v>
      </c>
      <c r="M62" s="27" t="str">
        <f t="shared" si="13"/>
        <v>B47E_y</v>
      </c>
      <c r="N62" s="27" t="str">
        <f t="shared" si="14"/>
        <v>B47E_z</v>
      </c>
      <c r="O62" s="27" t="str">
        <f t="shared" si="15"/>
        <v>B47E_ax</v>
      </c>
      <c r="P62" s="27" t="str">
        <f t="shared" si="16"/>
        <v>B47E_ay</v>
      </c>
      <c r="Q62" s="27" t="str">
        <f t="shared" si="17"/>
        <v>B47E_az</v>
      </c>
      <c r="R62" s="27" t="str">
        <f t="shared" si="18"/>
        <v>B47Ex</v>
      </c>
      <c r="S62" s="27" t="str">
        <f t="shared" si="19"/>
        <v>B47Ey</v>
      </c>
      <c r="T62" s="27" t="str">
        <f t="shared" si="20"/>
        <v>B47Ez</v>
      </c>
      <c r="U62" s="27" t="str">
        <f t="shared" si="21"/>
        <v>B47Eax</v>
      </c>
      <c r="V62" s="27" t="str">
        <f t="shared" si="22"/>
        <v>B47Eay</v>
      </c>
      <c r="W62" s="27" t="str">
        <f t="shared" si="23"/>
        <v>B47Eaz</v>
      </c>
    </row>
    <row r="63" spans="1:23" x14ac:dyDescent="0.25">
      <c r="A63" s="30" t="str">
        <f>M11</f>
        <v>DET_46W_y</v>
      </c>
      <c r="B63" s="29">
        <f>G11</f>
        <v>242.751</v>
      </c>
      <c r="C63" s="30" t="s">
        <v>635</v>
      </c>
      <c r="D63" s="23"/>
      <c r="E63" s="37" t="s">
        <v>350</v>
      </c>
      <c r="F63" s="76">
        <f>VLOOKUP(E63,cesr!B:U,9,FALSE)</f>
        <v>24.00441</v>
      </c>
      <c r="G63" s="76">
        <f>VLOOKUP(E63,cesr!B:U,12,FALSE)</f>
        <v>242.75239999999999</v>
      </c>
      <c r="H63" s="26">
        <f>VLOOKUP(E63,cesr!B:U,15,FALSE)</f>
        <v>0</v>
      </c>
      <c r="I63" s="26">
        <f>VLOOKUP(E63,cesr!B:U,19,FALSE)</f>
        <v>0</v>
      </c>
      <c r="J63" s="26">
        <f>VLOOKUP(E63,cesr!B:U,20,FALSE)</f>
        <v>0</v>
      </c>
      <c r="K63" s="76">
        <f>PI()+(VLOOKUP(E63,cesr!B:U,18,FALSE))</f>
        <v>6.432779653589793</v>
      </c>
      <c r="L63" s="27" t="str">
        <f t="shared" si="12"/>
        <v>DET_46E_x</v>
      </c>
      <c r="M63" s="27" t="str">
        <f t="shared" si="13"/>
        <v>DET_46E_y</v>
      </c>
      <c r="N63" s="27" t="str">
        <f t="shared" si="14"/>
        <v>DET_46E_z</v>
      </c>
      <c r="O63" s="27" t="str">
        <f t="shared" si="15"/>
        <v>DET_46E_ax</v>
      </c>
      <c r="P63" s="27" t="str">
        <f t="shared" si="16"/>
        <v>DET_46E_ay</v>
      </c>
      <c r="Q63" s="27" t="str">
        <f t="shared" si="17"/>
        <v>DET_46E_az</v>
      </c>
      <c r="R63" s="27" t="str">
        <f t="shared" si="18"/>
        <v>DET_46Ex</v>
      </c>
      <c r="S63" s="27" t="str">
        <f t="shared" si="19"/>
        <v>DET_46Ey</v>
      </c>
      <c r="T63" s="27" t="str">
        <f t="shared" si="20"/>
        <v>DET_46Ez</v>
      </c>
      <c r="U63" s="27" t="str">
        <f t="shared" si="21"/>
        <v>DET_46Eax</v>
      </c>
      <c r="V63" s="27" t="str">
        <f t="shared" si="22"/>
        <v>DET_46Eay</v>
      </c>
      <c r="W63" s="27" t="str">
        <f t="shared" si="23"/>
        <v>DET_46Eaz</v>
      </c>
    </row>
    <row r="64" spans="1:23" x14ac:dyDescent="0.25">
      <c r="A64" s="30" t="str">
        <f>N11</f>
        <v>DET_46W_z</v>
      </c>
      <c r="B64" s="29">
        <f>H11</f>
        <v>0</v>
      </c>
      <c r="C64" s="30" t="s">
        <v>635</v>
      </c>
      <c r="D64" s="23"/>
      <c r="E64" s="37" t="s">
        <v>351</v>
      </c>
      <c r="F64" s="76">
        <f>VLOOKUP(E64,cesr!B:U,9,FALSE)</f>
        <v>24.388770000000001</v>
      </c>
      <c r="G64" s="76">
        <f>VLOOKUP(E64,cesr!B:U,12,FALSE)</f>
        <v>242.69450000000001</v>
      </c>
      <c r="H64" s="26">
        <f>VLOOKUP(E64,cesr!B:U,15,FALSE)</f>
        <v>0</v>
      </c>
      <c r="I64" s="26">
        <f>VLOOKUP(E64,cesr!B:U,19,FALSE)</f>
        <v>0</v>
      </c>
      <c r="J64" s="26">
        <f>VLOOKUP(E64,cesr!B:U,20,FALSE)</f>
        <v>0</v>
      </c>
      <c r="K64" s="76">
        <f>PI()+(VLOOKUP(E64,cesr!B:U,18,FALSE))</f>
        <v>6.432779653589793</v>
      </c>
      <c r="L64" s="27" t="str">
        <f t="shared" si="12"/>
        <v>Q46E_x</v>
      </c>
      <c r="M64" s="27" t="str">
        <f t="shared" si="13"/>
        <v>Q46E_y</v>
      </c>
      <c r="N64" s="27" t="str">
        <f t="shared" si="14"/>
        <v>Q46E_z</v>
      </c>
      <c r="O64" s="27" t="str">
        <f t="shared" si="15"/>
        <v>Q46E_ax</v>
      </c>
      <c r="P64" s="27" t="str">
        <f t="shared" si="16"/>
        <v>Q46E_ay</v>
      </c>
      <c r="Q64" s="27" t="str">
        <f t="shared" si="17"/>
        <v>Q46E_az</v>
      </c>
      <c r="R64" s="27" t="str">
        <f t="shared" si="18"/>
        <v>Q46Ex</v>
      </c>
      <c r="S64" s="27" t="str">
        <f t="shared" si="19"/>
        <v>Q46Ey</v>
      </c>
      <c r="T64" s="27" t="str">
        <f t="shared" si="20"/>
        <v>Q46Ez</v>
      </c>
      <c r="U64" s="27" t="str">
        <f t="shared" si="21"/>
        <v>Q46Eax</v>
      </c>
      <c r="V64" s="27" t="str">
        <f t="shared" si="22"/>
        <v>Q46Eay</v>
      </c>
      <c r="W64" s="27" t="str">
        <f t="shared" si="23"/>
        <v>Q46Eaz</v>
      </c>
    </row>
    <row r="65" spans="1:23" x14ac:dyDescent="0.25">
      <c r="A65" s="30" t="str">
        <f>O11</f>
        <v>DET_46W_ax</v>
      </c>
      <c r="B65" s="29">
        <f>I11</f>
        <v>0</v>
      </c>
      <c r="C65" s="30" t="s">
        <v>637</v>
      </c>
      <c r="D65" s="23"/>
      <c r="E65" s="37" t="s">
        <v>352</v>
      </c>
      <c r="F65" s="76">
        <f>VLOOKUP(E65,cesr!B:U,9,FALSE)</f>
        <v>28.082609999999999</v>
      </c>
      <c r="G65" s="76">
        <f>VLOOKUP(E65,cesr!B:U,12,FALSE)</f>
        <v>241.95140000000001</v>
      </c>
      <c r="H65" s="26">
        <f>VLOOKUP(E65,cesr!B:U,15,FALSE)</f>
        <v>0</v>
      </c>
      <c r="I65" s="26">
        <f>VLOOKUP(E65,cesr!B:U,19,FALSE)</f>
        <v>0</v>
      </c>
      <c r="J65" s="26">
        <f>VLOOKUP(E65,cesr!B:U,20,FALSE)</f>
        <v>0</v>
      </c>
      <c r="K65" s="76">
        <f>PI()+(VLOOKUP(E65,cesr!B:U,18,FALSE))</f>
        <v>6.4888796535897928</v>
      </c>
      <c r="L65" s="27" t="str">
        <f t="shared" si="12"/>
        <v>B46E_x</v>
      </c>
      <c r="M65" s="27" t="str">
        <f t="shared" si="13"/>
        <v>B46E_y</v>
      </c>
      <c r="N65" s="27" t="str">
        <f t="shared" si="14"/>
        <v>B46E_z</v>
      </c>
      <c r="O65" s="27" t="str">
        <f t="shared" si="15"/>
        <v>B46E_ax</v>
      </c>
      <c r="P65" s="27" t="str">
        <f t="shared" si="16"/>
        <v>B46E_ay</v>
      </c>
      <c r="Q65" s="27" t="str">
        <f t="shared" si="17"/>
        <v>B46E_az</v>
      </c>
      <c r="R65" s="27" t="str">
        <f t="shared" si="18"/>
        <v>B46Ex</v>
      </c>
      <c r="S65" s="27" t="str">
        <f t="shared" si="19"/>
        <v>B46Ey</v>
      </c>
      <c r="T65" s="27" t="str">
        <f t="shared" si="20"/>
        <v>B46Ez</v>
      </c>
      <c r="U65" s="27" t="str">
        <f t="shared" si="21"/>
        <v>B46Eax</v>
      </c>
      <c r="V65" s="27" t="str">
        <f t="shared" si="22"/>
        <v>B46Eay</v>
      </c>
      <c r="W65" s="27" t="str">
        <f t="shared" si="23"/>
        <v>B46Eaz</v>
      </c>
    </row>
    <row r="66" spans="1:23" x14ac:dyDescent="0.25">
      <c r="A66" s="30" t="str">
        <f>P11</f>
        <v>DET_46W_ay</v>
      </c>
      <c r="B66" s="29">
        <f>J11</f>
        <v>0</v>
      </c>
      <c r="C66" s="30" t="s">
        <v>637</v>
      </c>
      <c r="D66" s="23"/>
      <c r="E66" s="37" t="s">
        <v>353</v>
      </c>
      <c r="F66" s="76">
        <f>VLOOKUP(E66,cesr!B:U,9,FALSE)</f>
        <v>31.949459999999998</v>
      </c>
      <c r="G66" s="76">
        <f>VLOOKUP(E66,cesr!B:U,12,FALSE)</f>
        <v>241.10599999999999</v>
      </c>
      <c r="H66" s="26">
        <f>VLOOKUP(E66,cesr!B:U,15,FALSE)</f>
        <v>0</v>
      </c>
      <c r="I66" s="26">
        <f>VLOOKUP(E66,cesr!B:U,19,FALSE)</f>
        <v>0</v>
      </c>
      <c r="J66" s="26">
        <f>VLOOKUP(E66,cesr!B:U,20,FALSE)</f>
        <v>0</v>
      </c>
      <c r="K66" s="76">
        <f>PI()+(VLOOKUP(E66,cesr!B:U,18,FALSE))</f>
        <v>6.5449806535897928</v>
      </c>
      <c r="L66" s="27" t="str">
        <f t="shared" ref="L66:L97" si="24">(E66&amp;"_x")</f>
        <v>SEX_45E_x</v>
      </c>
      <c r="M66" s="27" t="str">
        <f t="shared" ref="M66:M97" si="25">(E66&amp;"_y")</f>
        <v>SEX_45E_y</v>
      </c>
      <c r="N66" s="27" t="str">
        <f t="shared" ref="N66:N97" si="26">(E66&amp;"_z")</f>
        <v>SEX_45E_z</v>
      </c>
      <c r="O66" s="27" t="str">
        <f t="shared" ref="O66:O97" si="27">(E66&amp;"_ax")</f>
        <v>SEX_45E_ax</v>
      </c>
      <c r="P66" s="27" t="str">
        <f t="shared" ref="P66:P97" si="28">(E66&amp;"_ay")</f>
        <v>SEX_45E_ay</v>
      </c>
      <c r="Q66" s="27" t="str">
        <f t="shared" ref="Q66:Q97" si="29">(E66&amp;"_az")</f>
        <v>SEX_45E_az</v>
      </c>
      <c r="R66" s="27" t="str">
        <f t="shared" ref="R66:R97" si="30">(E66&amp;"x")</f>
        <v>SEX_45Ex</v>
      </c>
      <c r="S66" s="27" t="str">
        <f t="shared" ref="S66:S97" si="31">(E66&amp;"y")</f>
        <v>SEX_45Ey</v>
      </c>
      <c r="T66" s="27" t="str">
        <f t="shared" ref="T66:T97" si="32">(E66&amp;"z")</f>
        <v>SEX_45Ez</v>
      </c>
      <c r="U66" s="27" t="str">
        <f t="shared" ref="U66:U97" si="33">(E66&amp;"ax")</f>
        <v>SEX_45Eax</v>
      </c>
      <c r="V66" s="27" t="str">
        <f t="shared" ref="V66:V97" si="34">(E66&amp;"ay")</f>
        <v>SEX_45Eay</v>
      </c>
      <c r="W66" s="27" t="str">
        <f t="shared" ref="W66:W97" si="35">(E66&amp;"az")</f>
        <v>SEX_45Eaz</v>
      </c>
    </row>
    <row r="67" spans="1:23" ht="15.75" thickBot="1" x14ac:dyDescent="0.3">
      <c r="A67" s="34" t="str">
        <f>Q11</f>
        <v>DET_46W_az</v>
      </c>
      <c r="B67" s="33">
        <f>K11</f>
        <v>6.1335806535897932</v>
      </c>
      <c r="C67" s="34" t="s">
        <v>637</v>
      </c>
      <c r="D67" s="23"/>
      <c r="E67" s="37" t="s">
        <v>354</v>
      </c>
      <c r="F67" s="76">
        <f>VLOOKUP(E67,cesr!B:U,9,FALSE)</f>
        <v>32.43233</v>
      </c>
      <c r="G67" s="76">
        <f>VLOOKUP(E67,cesr!B:U,12,FALSE)</f>
        <v>240.97659999999999</v>
      </c>
      <c r="H67" s="26">
        <f>VLOOKUP(E67,cesr!B:U,15,FALSE)</f>
        <v>0</v>
      </c>
      <c r="I67" s="26">
        <f>VLOOKUP(E67,cesr!B:U,19,FALSE)</f>
        <v>0</v>
      </c>
      <c r="J67" s="26">
        <f>VLOOKUP(E67,cesr!B:U,20,FALSE)</f>
        <v>0</v>
      </c>
      <c r="K67" s="76">
        <f>PI()+(VLOOKUP(E67,cesr!B:U,18,FALSE))</f>
        <v>6.5449806535897928</v>
      </c>
      <c r="L67" s="27" t="str">
        <f t="shared" si="24"/>
        <v>Q45E_x</v>
      </c>
      <c r="M67" s="27" t="str">
        <f t="shared" si="25"/>
        <v>Q45E_y</v>
      </c>
      <c r="N67" s="27" t="str">
        <f t="shared" si="26"/>
        <v>Q45E_z</v>
      </c>
      <c r="O67" s="27" t="str">
        <f t="shared" si="27"/>
        <v>Q45E_ax</v>
      </c>
      <c r="P67" s="27" t="str">
        <f t="shared" si="28"/>
        <v>Q45E_ay</v>
      </c>
      <c r="Q67" s="27" t="str">
        <f t="shared" si="29"/>
        <v>Q45E_az</v>
      </c>
      <c r="R67" s="27" t="str">
        <f t="shared" si="30"/>
        <v>Q45Ex</v>
      </c>
      <c r="S67" s="27" t="str">
        <f t="shared" si="31"/>
        <v>Q45Ey</v>
      </c>
      <c r="T67" s="27" t="str">
        <f t="shared" si="32"/>
        <v>Q45Ez</v>
      </c>
      <c r="U67" s="27" t="str">
        <f t="shared" si="33"/>
        <v>Q45Eax</v>
      </c>
      <c r="V67" s="27" t="str">
        <f t="shared" si="34"/>
        <v>Q45Eay</v>
      </c>
      <c r="W67" s="27" t="str">
        <f t="shared" si="35"/>
        <v>Q45Eaz</v>
      </c>
    </row>
    <row r="68" spans="1:23" x14ac:dyDescent="0.25">
      <c r="A68" s="35" t="str">
        <f>L12</f>
        <v>B47W_x</v>
      </c>
      <c r="B68" s="36">
        <f>F12</f>
        <v>-21.150210000000001</v>
      </c>
      <c r="C68" s="35" t="s">
        <v>635</v>
      </c>
      <c r="D68" s="23"/>
      <c r="E68" s="37" t="s">
        <v>355</v>
      </c>
      <c r="F68" s="76">
        <f>VLOOKUP(E68,cesr!B:U,9,FALSE)</f>
        <v>32.791080000000001</v>
      </c>
      <c r="G68" s="76">
        <f>VLOOKUP(E68,cesr!B:U,12,FALSE)</f>
        <v>240.88050000000001</v>
      </c>
      <c r="H68" s="26">
        <f>VLOOKUP(E68,cesr!B:U,15,FALSE)</f>
        <v>0</v>
      </c>
      <c r="I68" s="26">
        <f>VLOOKUP(E68,cesr!B:U,19,FALSE)</f>
        <v>0</v>
      </c>
      <c r="J68" s="26">
        <f>VLOOKUP(E68,cesr!B:U,20,FALSE)</f>
        <v>0</v>
      </c>
      <c r="K68" s="76">
        <f>PI()+(VLOOKUP(E68,cesr!B:U,18,FALSE))</f>
        <v>6.5449806535897928</v>
      </c>
      <c r="L68" s="27" t="str">
        <f t="shared" si="24"/>
        <v>DET_45E_x</v>
      </c>
      <c r="M68" s="27" t="str">
        <f t="shared" si="25"/>
        <v>DET_45E_y</v>
      </c>
      <c r="N68" s="27" t="str">
        <f t="shared" si="26"/>
        <v>DET_45E_z</v>
      </c>
      <c r="O68" s="27" t="str">
        <f t="shared" si="27"/>
        <v>DET_45E_ax</v>
      </c>
      <c r="P68" s="27" t="str">
        <f t="shared" si="28"/>
        <v>DET_45E_ay</v>
      </c>
      <c r="Q68" s="27" t="str">
        <f t="shared" si="29"/>
        <v>DET_45E_az</v>
      </c>
      <c r="R68" s="27" t="str">
        <f t="shared" si="30"/>
        <v>DET_45Ex</v>
      </c>
      <c r="S68" s="27" t="str">
        <f t="shared" si="31"/>
        <v>DET_45Ey</v>
      </c>
      <c r="T68" s="27" t="str">
        <f t="shared" si="32"/>
        <v>DET_45Ez</v>
      </c>
      <c r="U68" s="27" t="str">
        <f t="shared" si="33"/>
        <v>DET_45Eax</v>
      </c>
      <c r="V68" s="27" t="str">
        <f t="shared" si="34"/>
        <v>DET_45Eay</v>
      </c>
      <c r="W68" s="27" t="str">
        <f t="shared" si="35"/>
        <v>DET_45Eaz</v>
      </c>
    </row>
    <row r="69" spans="1:23" x14ac:dyDescent="0.25">
      <c r="A69" s="30" t="str">
        <f>M12</f>
        <v>B47W_y</v>
      </c>
      <c r="B69" s="29">
        <f>G12</f>
        <v>243.1516</v>
      </c>
      <c r="C69" s="30" t="s">
        <v>635</v>
      </c>
      <c r="D69" s="23"/>
      <c r="E69" s="37" t="s">
        <v>356</v>
      </c>
      <c r="F69" s="76">
        <f>VLOOKUP(E69,cesr!B:U,9,FALSE)</f>
        <v>33.941580000000002</v>
      </c>
      <c r="G69" s="76">
        <f>VLOOKUP(E69,cesr!B:U,12,FALSE)</f>
        <v>240.57220000000001</v>
      </c>
      <c r="H69" s="26">
        <f>VLOOKUP(E69,cesr!B:U,15,FALSE)</f>
        <v>0</v>
      </c>
      <c r="I69" s="26">
        <f>VLOOKUP(E69,cesr!B:U,19,FALSE)</f>
        <v>0</v>
      </c>
      <c r="J69" s="26">
        <f>VLOOKUP(E69,cesr!B:U,20,FALSE)</f>
        <v>0</v>
      </c>
      <c r="K69" s="76">
        <f>PI()+(VLOOKUP(E69,cesr!B:U,18,FALSE))</f>
        <v>6.5449806535897928</v>
      </c>
      <c r="L69" s="27" t="str">
        <f t="shared" si="24"/>
        <v>OSC_KICKER_1_x</v>
      </c>
      <c r="M69" s="27" t="str">
        <f t="shared" si="25"/>
        <v>OSC_KICKER_1_y</v>
      </c>
      <c r="N69" s="27" t="str">
        <f t="shared" si="26"/>
        <v>OSC_KICKER_1_z</v>
      </c>
      <c r="O69" s="27" t="str">
        <f t="shared" si="27"/>
        <v>OSC_KICKER_1_ax</v>
      </c>
      <c r="P69" s="27" t="str">
        <f t="shared" si="28"/>
        <v>OSC_KICKER_1_ay</v>
      </c>
      <c r="Q69" s="27" t="str">
        <f t="shared" si="29"/>
        <v>OSC_KICKER_1_az</v>
      </c>
      <c r="R69" s="27" t="str">
        <f t="shared" si="30"/>
        <v>OSC_KICKER_1x</v>
      </c>
      <c r="S69" s="27" t="str">
        <f t="shared" si="31"/>
        <v>OSC_KICKER_1y</v>
      </c>
      <c r="T69" s="27" t="str">
        <f t="shared" si="32"/>
        <v>OSC_KICKER_1z</v>
      </c>
      <c r="U69" s="27" t="str">
        <f t="shared" si="33"/>
        <v>OSC_KICKER_1ax</v>
      </c>
      <c r="V69" s="27" t="str">
        <f t="shared" si="34"/>
        <v>OSC_KICKER_1ay</v>
      </c>
      <c r="W69" s="27" t="str">
        <f t="shared" si="35"/>
        <v>OSC_KICKER_1az</v>
      </c>
    </row>
    <row r="70" spans="1:23" x14ac:dyDescent="0.25">
      <c r="A70" s="30" t="str">
        <f>N12</f>
        <v>B47W_z</v>
      </c>
      <c r="B70" s="29">
        <f>H12</f>
        <v>0</v>
      </c>
      <c r="C70" s="30" t="s">
        <v>635</v>
      </c>
      <c r="D70" s="23"/>
      <c r="E70" s="37" t="s">
        <v>357</v>
      </c>
      <c r="F70" s="76">
        <f>VLOOKUP(E70,cesr!B:U,9,FALSE)</f>
        <v>35.040320000000001</v>
      </c>
      <c r="G70" s="76">
        <f>VLOOKUP(E70,cesr!B:U,12,FALSE)</f>
        <v>240.27780000000001</v>
      </c>
      <c r="H70" s="26">
        <f>VLOOKUP(E70,cesr!B:U,15,FALSE)</f>
        <v>0</v>
      </c>
      <c r="I70" s="26">
        <f>VLOOKUP(E70,cesr!B:U,19,FALSE)</f>
        <v>0</v>
      </c>
      <c r="J70" s="26">
        <f>VLOOKUP(E70,cesr!B:U,20,FALSE)</f>
        <v>0</v>
      </c>
      <c r="K70" s="76">
        <f>PI()+(VLOOKUP(E70,cesr!B:U,18,FALSE))</f>
        <v>6.5449806535897928</v>
      </c>
      <c r="L70" s="27" t="str">
        <f t="shared" si="24"/>
        <v>K_MARK_x</v>
      </c>
      <c r="M70" s="27" t="str">
        <f t="shared" si="25"/>
        <v>K_MARK_y</v>
      </c>
      <c r="N70" s="27" t="str">
        <f t="shared" si="26"/>
        <v>K_MARK_z</v>
      </c>
      <c r="O70" s="27" t="str">
        <f t="shared" si="27"/>
        <v>K_MARK_ax</v>
      </c>
      <c r="P70" s="27" t="str">
        <f t="shared" si="28"/>
        <v>K_MARK_ay</v>
      </c>
      <c r="Q70" s="27" t="str">
        <f t="shared" si="29"/>
        <v>K_MARK_az</v>
      </c>
      <c r="R70" s="27" t="str">
        <f t="shared" si="30"/>
        <v>K_MARKx</v>
      </c>
      <c r="S70" s="27" t="str">
        <f t="shared" si="31"/>
        <v>K_MARKy</v>
      </c>
      <c r="T70" s="27" t="str">
        <f t="shared" si="32"/>
        <v>K_MARKz</v>
      </c>
      <c r="U70" s="27" t="str">
        <f t="shared" si="33"/>
        <v>K_MARKax</v>
      </c>
      <c r="V70" s="27" t="str">
        <f t="shared" si="34"/>
        <v>K_MARKay</v>
      </c>
      <c r="W70" s="27" t="str">
        <f t="shared" si="35"/>
        <v>K_MARKaz</v>
      </c>
    </row>
    <row r="71" spans="1:23" x14ac:dyDescent="0.25">
      <c r="A71" s="30" t="str">
        <f>O12</f>
        <v>B47W_ax</v>
      </c>
      <c r="B71" s="29">
        <f>I12</f>
        <v>0</v>
      </c>
      <c r="C71" s="30" t="s">
        <v>637</v>
      </c>
      <c r="D71" s="23"/>
      <c r="E71" s="37" t="s">
        <v>358</v>
      </c>
      <c r="F71" s="76">
        <f>VLOOKUP(E71,cesr!B:U,9,FALSE)</f>
        <v>35.040320000000001</v>
      </c>
      <c r="G71" s="76">
        <f>VLOOKUP(E71,cesr!B:U,12,FALSE)</f>
        <v>240.27780000000001</v>
      </c>
      <c r="H71" s="26">
        <f>VLOOKUP(E71,cesr!B:U,15,FALSE)</f>
        <v>0</v>
      </c>
      <c r="I71" s="26">
        <f>VLOOKUP(E71,cesr!B:U,19,FALSE)</f>
        <v>0</v>
      </c>
      <c r="J71" s="26">
        <f>VLOOKUP(E71,cesr!B:U,20,FALSE)</f>
        <v>0</v>
      </c>
      <c r="K71" s="76">
        <f>PI()+(VLOOKUP(E71,cesr!B:U,18,FALSE))</f>
        <v>6.5449806535897928</v>
      </c>
      <c r="L71" s="27" t="str">
        <f t="shared" si="24"/>
        <v>OSC_END_x</v>
      </c>
      <c r="M71" s="27" t="str">
        <f t="shared" si="25"/>
        <v>OSC_END_y</v>
      </c>
      <c r="N71" s="27" t="str">
        <f t="shared" si="26"/>
        <v>OSC_END_z</v>
      </c>
      <c r="O71" s="27" t="str">
        <f t="shared" si="27"/>
        <v>OSC_END_ax</v>
      </c>
      <c r="P71" s="27" t="str">
        <f t="shared" si="28"/>
        <v>OSC_END_ay</v>
      </c>
      <c r="Q71" s="27" t="str">
        <f t="shared" si="29"/>
        <v>OSC_END_az</v>
      </c>
      <c r="R71" s="27" t="str">
        <f t="shared" si="30"/>
        <v>OSC_ENDx</v>
      </c>
      <c r="S71" s="27" t="str">
        <f t="shared" si="31"/>
        <v>OSC_ENDy</v>
      </c>
      <c r="T71" s="27" t="str">
        <f t="shared" si="32"/>
        <v>OSC_ENDz</v>
      </c>
      <c r="U71" s="27" t="str">
        <f t="shared" si="33"/>
        <v>OSC_ENDax</v>
      </c>
      <c r="V71" s="27" t="str">
        <f t="shared" si="34"/>
        <v>OSC_ENDay</v>
      </c>
      <c r="W71" s="27" t="str">
        <f t="shared" si="35"/>
        <v>OSC_ENDaz</v>
      </c>
    </row>
    <row r="72" spans="1:23" x14ac:dyDescent="0.25">
      <c r="A72" s="30" t="str">
        <f>P12</f>
        <v>B47W_ay</v>
      </c>
      <c r="B72" s="29">
        <f>J12</f>
        <v>0</v>
      </c>
      <c r="C72" s="30" t="s">
        <v>637</v>
      </c>
      <c r="D72" s="23"/>
      <c r="E72" s="37" t="s">
        <v>359</v>
      </c>
      <c r="F72" s="76">
        <f>VLOOKUP(E72,cesr!B:U,9,FALSE)</f>
        <v>36.139069999999997</v>
      </c>
      <c r="G72" s="76">
        <f>VLOOKUP(E72,cesr!B:U,12,FALSE)</f>
        <v>239.98339999999999</v>
      </c>
      <c r="H72" s="26">
        <f>VLOOKUP(E72,cesr!B:U,15,FALSE)</f>
        <v>0</v>
      </c>
      <c r="I72" s="26">
        <f>VLOOKUP(E72,cesr!B:U,19,FALSE)</f>
        <v>0</v>
      </c>
      <c r="J72" s="26">
        <f>VLOOKUP(E72,cesr!B:U,20,FALSE)</f>
        <v>0</v>
      </c>
      <c r="K72" s="76">
        <f>PI()+(VLOOKUP(E72,cesr!B:U,18,FALSE))</f>
        <v>6.5449806535897928</v>
      </c>
      <c r="L72" s="27" t="str">
        <f t="shared" si="24"/>
        <v>OSC_KICKER_2_x</v>
      </c>
      <c r="M72" s="27" t="str">
        <f t="shared" si="25"/>
        <v>OSC_KICKER_2_y</v>
      </c>
      <c r="N72" s="27" t="str">
        <f t="shared" si="26"/>
        <v>OSC_KICKER_2_z</v>
      </c>
      <c r="O72" s="27" t="str">
        <f t="shared" si="27"/>
        <v>OSC_KICKER_2_ax</v>
      </c>
      <c r="P72" s="27" t="str">
        <f t="shared" si="28"/>
        <v>OSC_KICKER_2_ay</v>
      </c>
      <c r="Q72" s="27" t="str">
        <f t="shared" si="29"/>
        <v>OSC_KICKER_2_az</v>
      </c>
      <c r="R72" s="27" t="str">
        <f t="shared" si="30"/>
        <v>OSC_KICKER_2x</v>
      </c>
      <c r="S72" s="27" t="str">
        <f t="shared" si="31"/>
        <v>OSC_KICKER_2y</v>
      </c>
      <c r="T72" s="27" t="str">
        <f t="shared" si="32"/>
        <v>OSC_KICKER_2z</v>
      </c>
      <c r="U72" s="27" t="str">
        <f t="shared" si="33"/>
        <v>OSC_KICKER_2ax</v>
      </c>
      <c r="V72" s="27" t="str">
        <f t="shared" si="34"/>
        <v>OSC_KICKER_2ay</v>
      </c>
      <c r="W72" s="27" t="str">
        <f t="shared" si="35"/>
        <v>OSC_KICKER_2az</v>
      </c>
    </row>
    <row r="73" spans="1:23" ht="15.75" thickBot="1" x14ac:dyDescent="0.3">
      <c r="A73" s="34" t="str">
        <f>Q12</f>
        <v>B47W_az</v>
      </c>
      <c r="B73" s="33">
        <f>K12</f>
        <v>6.1522816535897933</v>
      </c>
      <c r="C73" s="34" t="s">
        <v>637</v>
      </c>
      <c r="D73" s="23"/>
      <c r="E73" s="37" t="s">
        <v>360</v>
      </c>
      <c r="F73" s="76">
        <f>VLOOKUP(E73,cesr!B:U,9,FALSE)</f>
        <v>37.91657</v>
      </c>
      <c r="G73" s="76">
        <f>VLOOKUP(E73,cesr!B:U,12,FALSE)</f>
        <v>239.50710000000001</v>
      </c>
      <c r="H73" s="26">
        <f>VLOOKUP(E73,cesr!B:U,15,FALSE)</f>
        <v>0</v>
      </c>
      <c r="I73" s="26">
        <f>VLOOKUP(E73,cesr!B:U,19,FALSE)</f>
        <v>0</v>
      </c>
      <c r="J73" s="26">
        <f>VLOOKUP(E73,cesr!B:U,20,FALSE)</f>
        <v>0</v>
      </c>
      <c r="K73" s="76">
        <f>PI()+(VLOOKUP(E73,cesr!B:U,18,FALSE))</f>
        <v>6.5449806535897928</v>
      </c>
      <c r="L73" s="27" t="str">
        <f t="shared" si="24"/>
        <v>DET_44E_x</v>
      </c>
      <c r="M73" s="27" t="str">
        <f t="shared" si="25"/>
        <v>DET_44E_y</v>
      </c>
      <c r="N73" s="27" t="str">
        <f t="shared" si="26"/>
        <v>DET_44E_z</v>
      </c>
      <c r="O73" s="27" t="str">
        <f t="shared" si="27"/>
        <v>DET_44E_ax</v>
      </c>
      <c r="P73" s="27" t="str">
        <f t="shared" si="28"/>
        <v>DET_44E_ay</v>
      </c>
      <c r="Q73" s="27" t="str">
        <f t="shared" si="29"/>
        <v>DET_44E_az</v>
      </c>
      <c r="R73" s="27" t="str">
        <f t="shared" si="30"/>
        <v>DET_44Ex</v>
      </c>
      <c r="S73" s="27" t="str">
        <f t="shared" si="31"/>
        <v>DET_44Ey</v>
      </c>
      <c r="T73" s="27" t="str">
        <f t="shared" si="32"/>
        <v>DET_44Ez</v>
      </c>
      <c r="U73" s="27" t="str">
        <f t="shared" si="33"/>
        <v>DET_44Eax</v>
      </c>
      <c r="V73" s="27" t="str">
        <f t="shared" si="34"/>
        <v>DET_44Eay</v>
      </c>
      <c r="W73" s="27" t="str">
        <f t="shared" si="35"/>
        <v>DET_44Eaz</v>
      </c>
    </row>
    <row r="74" spans="1:23" x14ac:dyDescent="0.25">
      <c r="A74" s="35" t="str">
        <f>L13</f>
        <v>DET_47W_x</v>
      </c>
      <c r="B74" s="36">
        <f>F13</f>
        <v>-19.175249999999998</v>
      </c>
      <c r="C74" s="35" t="s">
        <v>635</v>
      </c>
      <c r="D74" s="23"/>
      <c r="E74" s="37" t="s">
        <v>361</v>
      </c>
      <c r="F74" s="76">
        <f>VLOOKUP(E74,cesr!B:U,9,FALSE)</f>
        <v>38.073050000000002</v>
      </c>
      <c r="G74" s="76">
        <f>VLOOKUP(E74,cesr!B:U,12,FALSE)</f>
        <v>239.46520000000001</v>
      </c>
      <c r="H74" s="26">
        <f>VLOOKUP(E74,cesr!B:U,15,FALSE)</f>
        <v>0</v>
      </c>
      <c r="I74" s="26">
        <f>VLOOKUP(E74,cesr!B:U,19,FALSE)</f>
        <v>0</v>
      </c>
      <c r="J74" s="26">
        <f>VLOOKUP(E74,cesr!B:U,20,FALSE)</f>
        <v>0</v>
      </c>
      <c r="K74" s="76">
        <f>PI()+(VLOOKUP(E74,cesr!B:U,18,FALSE))</f>
        <v>6.5449806535897928</v>
      </c>
      <c r="L74" s="27" t="str">
        <f t="shared" si="24"/>
        <v>SEX_44E_x</v>
      </c>
      <c r="M74" s="27" t="str">
        <f t="shared" si="25"/>
        <v>SEX_44E_y</v>
      </c>
      <c r="N74" s="27" t="str">
        <f t="shared" si="26"/>
        <v>SEX_44E_z</v>
      </c>
      <c r="O74" s="27" t="str">
        <f t="shared" si="27"/>
        <v>SEX_44E_ax</v>
      </c>
      <c r="P74" s="27" t="str">
        <f t="shared" si="28"/>
        <v>SEX_44E_ay</v>
      </c>
      <c r="Q74" s="27" t="str">
        <f t="shared" si="29"/>
        <v>SEX_44E_az</v>
      </c>
      <c r="R74" s="27" t="str">
        <f t="shared" si="30"/>
        <v>SEX_44Ex</v>
      </c>
      <c r="S74" s="27" t="str">
        <f t="shared" si="31"/>
        <v>SEX_44Ey</v>
      </c>
      <c r="T74" s="27" t="str">
        <f t="shared" si="32"/>
        <v>SEX_44Ez</v>
      </c>
      <c r="U74" s="27" t="str">
        <f t="shared" si="33"/>
        <v>SEX_44Eax</v>
      </c>
      <c r="V74" s="27" t="str">
        <f t="shared" si="34"/>
        <v>SEX_44Eay</v>
      </c>
      <c r="W74" s="27" t="str">
        <f t="shared" si="35"/>
        <v>SEX_44Eaz</v>
      </c>
    </row>
    <row r="75" spans="1:23" x14ac:dyDescent="0.25">
      <c r="A75" s="30" t="str">
        <f>M13</f>
        <v>DET_47W_y</v>
      </c>
      <c r="B75" s="29">
        <f>G13</f>
        <v>243.405</v>
      </c>
      <c r="C75" s="30" t="s">
        <v>635</v>
      </c>
      <c r="D75" s="23"/>
      <c r="E75" s="37" t="s">
        <v>362</v>
      </c>
      <c r="F75" s="76">
        <f>VLOOKUP(E75,cesr!B:U,9,FALSE)</f>
        <v>38.556109999999997</v>
      </c>
      <c r="G75" s="76">
        <f>VLOOKUP(E75,cesr!B:U,12,FALSE)</f>
        <v>239.3357</v>
      </c>
      <c r="H75" s="26">
        <f>VLOOKUP(E75,cesr!B:U,15,FALSE)</f>
        <v>0</v>
      </c>
      <c r="I75" s="26">
        <f>VLOOKUP(E75,cesr!B:U,19,FALSE)</f>
        <v>0</v>
      </c>
      <c r="J75" s="26">
        <f>VLOOKUP(E75,cesr!B:U,20,FALSE)</f>
        <v>0</v>
      </c>
      <c r="K75" s="76">
        <f>PI()+(VLOOKUP(E75,cesr!B:U,18,FALSE))</f>
        <v>6.5449806535897928</v>
      </c>
      <c r="L75" s="27" t="str">
        <f t="shared" si="24"/>
        <v>Q44E_x</v>
      </c>
      <c r="M75" s="27" t="str">
        <f t="shared" si="25"/>
        <v>Q44E_y</v>
      </c>
      <c r="N75" s="27" t="str">
        <f t="shared" si="26"/>
        <v>Q44E_z</v>
      </c>
      <c r="O75" s="27" t="str">
        <f t="shared" si="27"/>
        <v>Q44E_ax</v>
      </c>
      <c r="P75" s="27" t="str">
        <f t="shared" si="28"/>
        <v>Q44E_ay</v>
      </c>
      <c r="Q75" s="27" t="str">
        <f t="shared" si="29"/>
        <v>Q44E_az</v>
      </c>
      <c r="R75" s="27" t="str">
        <f t="shared" si="30"/>
        <v>Q44Ex</v>
      </c>
      <c r="S75" s="27" t="str">
        <f t="shared" si="31"/>
        <v>Q44Ey</v>
      </c>
      <c r="T75" s="27" t="str">
        <f t="shared" si="32"/>
        <v>Q44Ez</v>
      </c>
      <c r="U75" s="27" t="str">
        <f t="shared" si="33"/>
        <v>Q44Eax</v>
      </c>
      <c r="V75" s="27" t="str">
        <f t="shared" si="34"/>
        <v>Q44Eay</v>
      </c>
      <c r="W75" s="27" t="str">
        <f t="shared" si="35"/>
        <v>Q44Eaz</v>
      </c>
    </row>
    <row r="76" spans="1:23" x14ac:dyDescent="0.25">
      <c r="A76" s="30" t="str">
        <f>N13</f>
        <v>DET_47W_z</v>
      </c>
      <c r="B76" s="29">
        <f>H13</f>
        <v>0</v>
      </c>
      <c r="C76" s="30" t="s">
        <v>635</v>
      </c>
      <c r="D76" s="23"/>
      <c r="E76" s="37" t="s">
        <v>363</v>
      </c>
      <c r="F76" s="76">
        <f>VLOOKUP(E76,cesr!B:U,9,FALSE)</f>
        <v>42.143520000000002</v>
      </c>
      <c r="G76" s="76">
        <f>VLOOKUP(E76,cesr!B:U,12,FALSE)</f>
        <v>238.18369999999999</v>
      </c>
      <c r="H76" s="26">
        <f>VLOOKUP(E76,cesr!B:U,15,FALSE)</f>
        <v>0</v>
      </c>
      <c r="I76" s="26">
        <f>VLOOKUP(E76,cesr!B:U,19,FALSE)</f>
        <v>0</v>
      </c>
      <c r="J76" s="26">
        <f>VLOOKUP(E76,cesr!B:U,20,FALSE)</f>
        <v>0</v>
      </c>
      <c r="K76" s="76">
        <f>PI()+(VLOOKUP(E76,cesr!B:U,18,FALSE))</f>
        <v>6.6010806535897935</v>
      </c>
      <c r="L76" s="27" t="str">
        <f t="shared" si="24"/>
        <v>B44E_x</v>
      </c>
      <c r="M76" s="27" t="str">
        <f t="shared" si="25"/>
        <v>B44E_y</v>
      </c>
      <c r="N76" s="27" t="str">
        <f t="shared" si="26"/>
        <v>B44E_z</v>
      </c>
      <c r="O76" s="27" t="str">
        <f t="shared" si="27"/>
        <v>B44E_ax</v>
      </c>
      <c r="P76" s="27" t="str">
        <f t="shared" si="28"/>
        <v>B44E_ay</v>
      </c>
      <c r="Q76" s="27" t="str">
        <f t="shared" si="29"/>
        <v>B44E_az</v>
      </c>
      <c r="R76" s="27" t="str">
        <f t="shared" si="30"/>
        <v>B44Ex</v>
      </c>
      <c r="S76" s="27" t="str">
        <f t="shared" si="31"/>
        <v>B44Ey</v>
      </c>
      <c r="T76" s="27" t="str">
        <f t="shared" si="32"/>
        <v>B44Ez</v>
      </c>
      <c r="U76" s="27" t="str">
        <f t="shared" si="33"/>
        <v>B44Eax</v>
      </c>
      <c r="V76" s="27" t="str">
        <f t="shared" si="34"/>
        <v>B44Eay</v>
      </c>
      <c r="W76" s="27" t="str">
        <f t="shared" si="35"/>
        <v>B44Eaz</v>
      </c>
    </row>
    <row r="77" spans="1:23" x14ac:dyDescent="0.25">
      <c r="A77" s="30" t="str">
        <f>O13</f>
        <v>DET_47W_ax</v>
      </c>
      <c r="B77" s="29">
        <f>I13</f>
        <v>0</v>
      </c>
      <c r="C77" s="30" t="s">
        <v>637</v>
      </c>
      <c r="D77" s="23"/>
      <c r="E77" s="111" t="s">
        <v>284</v>
      </c>
      <c r="F77" s="76">
        <f>VLOOKUP(E77,cesr!B:U,9,FALSE)</f>
        <v>-42.142490000000002</v>
      </c>
      <c r="G77" s="76">
        <f>VLOOKUP(E77,cesr!B:U,12,FALSE)</f>
        <v>238.1841</v>
      </c>
      <c r="H77" s="26">
        <f>VLOOKUP(E77,cesr!B:U,15,FALSE)</f>
        <v>0</v>
      </c>
      <c r="I77" s="26">
        <f>VLOOKUP(E77,cesr!B:U,19,FALSE)</f>
        <v>0</v>
      </c>
      <c r="J77" s="26">
        <f>VLOOKUP(E77,cesr!B:U,20,FALSE)</f>
        <v>0</v>
      </c>
      <c r="K77" s="76">
        <f>PI()+(VLOOKUP(E77,cesr!B:U,18,FALSE))</f>
        <v>5.9652806535897938</v>
      </c>
      <c r="L77" s="27" t="str">
        <f t="shared" si="24"/>
        <v>B44W_x</v>
      </c>
      <c r="M77" s="27" t="str">
        <f t="shared" si="25"/>
        <v>B44W_y</v>
      </c>
      <c r="N77" s="27" t="str">
        <f t="shared" si="26"/>
        <v>B44W_z</v>
      </c>
      <c r="O77" s="27" t="str">
        <f t="shared" si="27"/>
        <v>B44W_ax</v>
      </c>
      <c r="P77" s="27" t="str">
        <f t="shared" si="28"/>
        <v>B44W_ay</v>
      </c>
      <c r="Q77" s="27" t="str">
        <f t="shared" si="29"/>
        <v>B44W_az</v>
      </c>
      <c r="R77" s="27" t="str">
        <f t="shared" si="30"/>
        <v>B44Wx</v>
      </c>
      <c r="S77" s="27" t="str">
        <f t="shared" si="31"/>
        <v>B44Wy</v>
      </c>
      <c r="T77" s="27" t="str">
        <f t="shared" si="32"/>
        <v>B44Wz</v>
      </c>
      <c r="U77" s="27" t="str">
        <f t="shared" si="33"/>
        <v>B44Wax</v>
      </c>
      <c r="V77" s="27" t="str">
        <f t="shared" si="34"/>
        <v>B44Way</v>
      </c>
      <c r="W77" s="27" t="str">
        <f t="shared" si="35"/>
        <v>B44Waz</v>
      </c>
    </row>
    <row r="78" spans="1:23" x14ac:dyDescent="0.25">
      <c r="A78" s="30" t="str">
        <f>P13</f>
        <v>DET_47W_ay</v>
      </c>
      <c r="B78" s="29">
        <f>J13</f>
        <v>0</v>
      </c>
      <c r="C78" s="30" t="s">
        <v>637</v>
      </c>
      <c r="D78" s="23"/>
      <c r="E78" s="111" t="s">
        <v>285</v>
      </c>
      <c r="F78" s="76">
        <f>VLOOKUP(E78,cesr!B:U,9,FALSE)</f>
        <v>-38.555070000000001</v>
      </c>
      <c r="G78" s="76">
        <f>VLOOKUP(E78,cesr!B:U,12,FALSE)</f>
        <v>239.33609999999999</v>
      </c>
      <c r="H78" s="26">
        <f>VLOOKUP(E78,cesr!B:U,15,FALSE)</f>
        <v>0</v>
      </c>
      <c r="I78" s="26">
        <f>VLOOKUP(E78,cesr!B:U,19,FALSE)</f>
        <v>0</v>
      </c>
      <c r="J78" s="26">
        <f>VLOOKUP(E78,cesr!B:U,20,FALSE)</f>
        <v>0</v>
      </c>
      <c r="K78" s="76">
        <f>PI()+(VLOOKUP(E78,cesr!B:U,18,FALSE))</f>
        <v>6.0213806535897927</v>
      </c>
      <c r="L78" s="27" t="str">
        <f t="shared" si="24"/>
        <v>Q44W_x</v>
      </c>
      <c r="M78" s="27" t="str">
        <f t="shared" si="25"/>
        <v>Q44W_y</v>
      </c>
      <c r="N78" s="27" t="str">
        <f t="shared" si="26"/>
        <v>Q44W_z</v>
      </c>
      <c r="O78" s="27" t="str">
        <f t="shared" si="27"/>
        <v>Q44W_ax</v>
      </c>
      <c r="P78" s="27" t="str">
        <f t="shared" si="28"/>
        <v>Q44W_ay</v>
      </c>
      <c r="Q78" s="27" t="str">
        <f t="shared" si="29"/>
        <v>Q44W_az</v>
      </c>
      <c r="R78" s="27" t="str">
        <f t="shared" si="30"/>
        <v>Q44Wx</v>
      </c>
      <c r="S78" s="27" t="str">
        <f t="shared" si="31"/>
        <v>Q44Wy</v>
      </c>
      <c r="T78" s="27" t="str">
        <f t="shared" si="32"/>
        <v>Q44Wz</v>
      </c>
      <c r="U78" s="27" t="str">
        <f t="shared" si="33"/>
        <v>Q44Wax</v>
      </c>
      <c r="V78" s="27" t="str">
        <f t="shared" si="34"/>
        <v>Q44Way</v>
      </c>
      <c r="W78" s="27" t="str">
        <f t="shared" si="35"/>
        <v>Q44Waz</v>
      </c>
    </row>
    <row r="79" spans="1:23" ht="15.75" thickBot="1" x14ac:dyDescent="0.3">
      <c r="A79" s="34" t="str">
        <f>Q13</f>
        <v>DET_47W_az</v>
      </c>
      <c r="B79" s="33">
        <f>K13</f>
        <v>6.1709816535897932</v>
      </c>
      <c r="C79" s="34" t="s">
        <v>637</v>
      </c>
      <c r="D79" s="23"/>
      <c r="E79" s="111" t="s">
        <v>286</v>
      </c>
      <c r="F79" s="76">
        <f>VLOOKUP(E79,cesr!B:U,9,FALSE)</f>
        <v>-38.072980000000001</v>
      </c>
      <c r="G79" s="76">
        <f>VLOOKUP(E79,cesr!B:U,12,FALSE)</f>
        <v>239.46530000000001</v>
      </c>
      <c r="H79" s="26">
        <f>VLOOKUP(E79,cesr!B:U,15,FALSE)</f>
        <v>0</v>
      </c>
      <c r="I79" s="26">
        <f>VLOOKUP(E79,cesr!B:U,19,FALSE)</f>
        <v>0</v>
      </c>
      <c r="J79" s="26">
        <f>VLOOKUP(E79,cesr!B:U,20,FALSE)</f>
        <v>0</v>
      </c>
      <c r="K79" s="76">
        <f>PI()+(VLOOKUP(E79,cesr!B:U,18,FALSE))</f>
        <v>6.0213806535897927</v>
      </c>
      <c r="L79" s="27" t="str">
        <f t="shared" si="24"/>
        <v>SEX_44W_x</v>
      </c>
      <c r="M79" s="27" t="str">
        <f t="shared" si="25"/>
        <v>SEX_44W_y</v>
      </c>
      <c r="N79" s="27" t="str">
        <f t="shared" si="26"/>
        <v>SEX_44W_z</v>
      </c>
      <c r="O79" s="27" t="str">
        <f t="shared" si="27"/>
        <v>SEX_44W_ax</v>
      </c>
      <c r="P79" s="27" t="str">
        <f t="shared" si="28"/>
        <v>SEX_44W_ay</v>
      </c>
      <c r="Q79" s="27" t="str">
        <f t="shared" si="29"/>
        <v>SEX_44W_az</v>
      </c>
      <c r="R79" s="27" t="str">
        <f t="shared" si="30"/>
        <v>SEX_44Wx</v>
      </c>
      <c r="S79" s="27" t="str">
        <f t="shared" si="31"/>
        <v>SEX_44Wy</v>
      </c>
      <c r="T79" s="27" t="str">
        <f t="shared" si="32"/>
        <v>SEX_44Wz</v>
      </c>
      <c r="U79" s="27" t="str">
        <f t="shared" si="33"/>
        <v>SEX_44Wax</v>
      </c>
      <c r="V79" s="27" t="str">
        <f t="shared" si="34"/>
        <v>SEX_44Way</v>
      </c>
      <c r="W79" s="27" t="str">
        <f t="shared" si="35"/>
        <v>SEX_44Waz</v>
      </c>
    </row>
    <row r="80" spans="1:23" x14ac:dyDescent="0.25">
      <c r="A80" s="35" t="str">
        <f>L14</f>
        <v>Q47W_x</v>
      </c>
      <c r="B80" s="36">
        <f>F14</f>
        <v>-18.831029999999998</v>
      </c>
      <c r="C80" s="35" t="s">
        <v>635</v>
      </c>
      <c r="D80" s="23"/>
      <c r="E80" s="111" t="s">
        <v>287</v>
      </c>
      <c r="F80" s="76">
        <f>VLOOKUP(E80,cesr!B:U,9,FALSE)</f>
        <v>-37.915430000000001</v>
      </c>
      <c r="G80" s="76">
        <f>VLOOKUP(E80,cesr!B:U,12,FALSE)</f>
        <v>239.50749999999999</v>
      </c>
      <c r="H80" s="26">
        <f>VLOOKUP(E80,cesr!B:U,15,FALSE)</f>
        <v>0</v>
      </c>
      <c r="I80" s="26">
        <f>VLOOKUP(E80,cesr!B:U,19,FALSE)</f>
        <v>0</v>
      </c>
      <c r="J80" s="26">
        <f>VLOOKUP(E80,cesr!B:U,20,FALSE)</f>
        <v>0</v>
      </c>
      <c r="K80" s="76">
        <f>PI()+(VLOOKUP(E80,cesr!B:U,18,FALSE))</f>
        <v>6.0213806535897927</v>
      </c>
      <c r="L80" s="27" t="str">
        <f t="shared" si="24"/>
        <v>DET_44W_x</v>
      </c>
      <c r="M80" s="27" t="str">
        <f t="shared" si="25"/>
        <v>DET_44W_y</v>
      </c>
      <c r="N80" s="27" t="str">
        <f t="shared" si="26"/>
        <v>DET_44W_z</v>
      </c>
      <c r="O80" s="27" t="str">
        <f t="shared" si="27"/>
        <v>DET_44W_ax</v>
      </c>
      <c r="P80" s="27" t="str">
        <f t="shared" si="28"/>
        <v>DET_44W_ay</v>
      </c>
      <c r="Q80" s="27" t="str">
        <f t="shared" si="29"/>
        <v>DET_44W_az</v>
      </c>
      <c r="R80" s="27" t="str">
        <f t="shared" si="30"/>
        <v>DET_44Wx</v>
      </c>
      <c r="S80" s="27" t="str">
        <f t="shared" si="31"/>
        <v>DET_44Wy</v>
      </c>
      <c r="T80" s="27" t="str">
        <f t="shared" si="32"/>
        <v>DET_44Wz</v>
      </c>
      <c r="U80" s="27" t="str">
        <f t="shared" si="33"/>
        <v>DET_44Wax</v>
      </c>
      <c r="V80" s="27" t="str">
        <f t="shared" si="34"/>
        <v>DET_44Way</v>
      </c>
      <c r="W80" s="27" t="str">
        <f t="shared" si="35"/>
        <v>DET_44Waz</v>
      </c>
    </row>
    <row r="81" spans="1:23" x14ac:dyDescent="0.25">
      <c r="A81" s="30" t="str">
        <f>M14</f>
        <v>Q47W_y</v>
      </c>
      <c r="B81" s="29">
        <f>G14</f>
        <v>243.44380000000001</v>
      </c>
      <c r="C81" s="30" t="s">
        <v>635</v>
      </c>
      <c r="D81" s="23"/>
      <c r="E81" s="111" t="s">
        <v>277</v>
      </c>
      <c r="F81" s="76">
        <f>VLOOKUP(E81,cesr!B:U,9,FALSE)</f>
        <v>-48.936660000000003</v>
      </c>
      <c r="G81" s="76">
        <f>VLOOKUP(E81,cesr!B:U,12,FALSE)</f>
        <v>235.71549999999999</v>
      </c>
      <c r="H81" s="26">
        <f>VLOOKUP(E81,cesr!B:U,15,FALSE)</f>
        <v>0</v>
      </c>
      <c r="I81" s="26">
        <f>VLOOKUP(E81,cesr!B:U,19,FALSE)</f>
        <v>0</v>
      </c>
      <c r="J81" s="26">
        <f>VLOOKUP(E81,cesr!B:U,20,FALSE)</f>
        <v>0</v>
      </c>
      <c r="K81" s="76">
        <f>PI()+(VLOOKUP(E81,cesr!B:U,18,FALSE))</f>
        <v>5.9091806535897931</v>
      </c>
      <c r="L81" s="27" t="str">
        <f t="shared" si="24"/>
        <v>Q43W_x</v>
      </c>
      <c r="M81" s="27" t="str">
        <f t="shared" si="25"/>
        <v>Q43W_y</v>
      </c>
      <c r="N81" s="27" t="str">
        <f t="shared" si="26"/>
        <v>Q43W_z</v>
      </c>
      <c r="O81" s="27" t="str">
        <f t="shared" si="27"/>
        <v>Q43W_ax</v>
      </c>
      <c r="P81" s="27" t="str">
        <f t="shared" si="28"/>
        <v>Q43W_ay</v>
      </c>
      <c r="Q81" s="27" t="str">
        <f t="shared" si="29"/>
        <v>Q43W_az</v>
      </c>
      <c r="R81" s="27" t="str">
        <f t="shared" si="30"/>
        <v>Q43Wx</v>
      </c>
      <c r="S81" s="27" t="str">
        <f t="shared" si="31"/>
        <v>Q43Wy</v>
      </c>
      <c r="T81" s="27" t="str">
        <f t="shared" si="32"/>
        <v>Q43Wz</v>
      </c>
      <c r="U81" s="27" t="str">
        <f t="shared" si="33"/>
        <v>Q43Wax</v>
      </c>
      <c r="V81" s="27" t="str">
        <f t="shared" si="34"/>
        <v>Q43Way</v>
      </c>
      <c r="W81" s="27" t="str">
        <f t="shared" si="35"/>
        <v>Q43Waz</v>
      </c>
    </row>
    <row r="82" spans="1:23" x14ac:dyDescent="0.25">
      <c r="A82" s="30" t="str">
        <f>N14</f>
        <v>Q47W_z</v>
      </c>
      <c r="B82" s="29">
        <f>H14</f>
        <v>0</v>
      </c>
      <c r="C82" s="30" t="s">
        <v>635</v>
      </c>
      <c r="D82" s="23"/>
      <c r="E82" s="111" t="s">
        <v>370</v>
      </c>
      <c r="F82" s="76">
        <f>VLOOKUP(E82,cesr!B:U,9,FALSE)</f>
        <v>48.937649999999998</v>
      </c>
      <c r="G82" s="76">
        <f>VLOOKUP(E82,cesr!B:U,12,FALSE)</f>
        <v>235.71510000000001</v>
      </c>
      <c r="H82" s="26">
        <f>VLOOKUP(E82,cesr!B:U,15,FALSE)</f>
        <v>0</v>
      </c>
      <c r="I82" s="26">
        <f>VLOOKUP(E82,cesr!B:U,19,FALSE)</f>
        <v>0</v>
      </c>
      <c r="J82" s="26">
        <f>VLOOKUP(E82,cesr!B:U,20,FALSE)</f>
        <v>0</v>
      </c>
      <c r="K82" s="76">
        <f>PI()+(VLOOKUP(E82,cesr!B:U,18,FALSE))</f>
        <v>6.6571806535897933</v>
      </c>
      <c r="L82" s="27" t="str">
        <f t="shared" si="24"/>
        <v>Q43E_x</v>
      </c>
      <c r="M82" s="27" t="str">
        <f t="shared" si="25"/>
        <v>Q43E_y</v>
      </c>
      <c r="N82" s="27" t="str">
        <f t="shared" si="26"/>
        <v>Q43E_z</v>
      </c>
      <c r="O82" s="27" t="str">
        <f t="shared" si="27"/>
        <v>Q43E_ax</v>
      </c>
      <c r="P82" s="27" t="str">
        <f t="shared" si="28"/>
        <v>Q43E_ay</v>
      </c>
      <c r="Q82" s="27" t="str">
        <f t="shared" si="29"/>
        <v>Q43E_az</v>
      </c>
      <c r="R82" s="27" t="str">
        <f t="shared" si="30"/>
        <v>Q43Ex</v>
      </c>
      <c r="S82" s="27" t="str">
        <f t="shared" si="31"/>
        <v>Q43Ey</v>
      </c>
      <c r="T82" s="27" t="str">
        <f t="shared" si="32"/>
        <v>Q43Ez</v>
      </c>
      <c r="U82" s="27" t="str">
        <f t="shared" si="33"/>
        <v>Q43Eax</v>
      </c>
      <c r="V82" s="27" t="str">
        <f t="shared" si="34"/>
        <v>Q43Eay</v>
      </c>
      <c r="W82" s="27" t="str">
        <f t="shared" si="35"/>
        <v>Q43Eaz</v>
      </c>
    </row>
    <row r="83" spans="1:23" x14ac:dyDescent="0.25">
      <c r="A83" s="30" t="str">
        <f>O14</f>
        <v>Q47W_ax</v>
      </c>
      <c r="B83" s="29">
        <f>I14</f>
        <v>0</v>
      </c>
      <c r="C83" s="30" t="s">
        <v>637</v>
      </c>
      <c r="D83" s="23"/>
      <c r="E83" s="25"/>
      <c r="F83" s="76" t="e">
        <f>VLOOKUP(E83,cesr!B:U,9,FALSE)</f>
        <v>#N/A</v>
      </c>
      <c r="G83" s="76" t="e">
        <f>VLOOKUP(E83,cesr!B:U,12,FALSE)</f>
        <v>#N/A</v>
      </c>
      <c r="H83" s="26" t="e">
        <f>VLOOKUP(E83,cesr!B:U,15,FALSE)</f>
        <v>#N/A</v>
      </c>
      <c r="I83" s="26" t="e">
        <f>VLOOKUP(E83,cesr!B:U,19,FALSE)</f>
        <v>#N/A</v>
      </c>
      <c r="J83" s="26" t="e">
        <f>VLOOKUP(E83,cesr!B:U,20,FALSE)</f>
        <v>#N/A</v>
      </c>
      <c r="K83" s="76" t="e">
        <f>PI()+(VLOOKUP(E83,cesr!B:U,18,FALSE))</f>
        <v>#N/A</v>
      </c>
      <c r="L83" s="27" t="str">
        <f t="shared" si="24"/>
        <v>_x</v>
      </c>
      <c r="M83" s="27" t="str">
        <f t="shared" si="25"/>
        <v>_y</v>
      </c>
      <c r="N83" s="27" t="str">
        <f t="shared" si="26"/>
        <v>_z</v>
      </c>
      <c r="O83" s="27" t="str">
        <f t="shared" si="27"/>
        <v>_ax</v>
      </c>
      <c r="P83" s="27" t="str">
        <f t="shared" si="28"/>
        <v>_ay</v>
      </c>
      <c r="Q83" s="27" t="str">
        <f t="shared" si="29"/>
        <v>_az</v>
      </c>
      <c r="R83" s="27" t="str">
        <f t="shared" si="30"/>
        <v>x</v>
      </c>
      <c r="S83" s="27" t="str">
        <f t="shared" si="31"/>
        <v>y</v>
      </c>
      <c r="T83" s="27" t="str">
        <f t="shared" si="32"/>
        <v>z</v>
      </c>
      <c r="U83" s="27" t="str">
        <f t="shared" si="33"/>
        <v>ax</v>
      </c>
      <c r="V83" s="27" t="str">
        <f t="shared" si="34"/>
        <v>ay</v>
      </c>
      <c r="W83" s="27" t="str">
        <f t="shared" si="35"/>
        <v>az</v>
      </c>
    </row>
    <row r="84" spans="1:23" x14ac:dyDescent="0.25">
      <c r="A84" s="30" t="str">
        <f>P14</f>
        <v>Q47W_ay</v>
      </c>
      <c r="B84" s="29">
        <f>J14</f>
        <v>0</v>
      </c>
      <c r="C84" s="30" t="s">
        <v>637</v>
      </c>
      <c r="D84" s="23"/>
      <c r="E84" s="25"/>
      <c r="F84" s="76" t="e">
        <f>VLOOKUP(E84,cesr!B:U,9,FALSE)</f>
        <v>#N/A</v>
      </c>
      <c r="G84" s="76" t="e">
        <f>VLOOKUP(E84,cesr!B:U,12,FALSE)</f>
        <v>#N/A</v>
      </c>
      <c r="H84" s="26" t="e">
        <f>VLOOKUP(E84,cesr!B:U,15,FALSE)</f>
        <v>#N/A</v>
      </c>
      <c r="I84" s="26" t="e">
        <f>VLOOKUP(E84,cesr!B:U,19,FALSE)</f>
        <v>#N/A</v>
      </c>
      <c r="J84" s="26" t="e">
        <f>VLOOKUP(E84,cesr!B:U,20,FALSE)</f>
        <v>#N/A</v>
      </c>
      <c r="K84" s="76" t="e">
        <f>PI()+(VLOOKUP(E84,cesr!B:U,18,FALSE))</f>
        <v>#N/A</v>
      </c>
      <c r="L84" s="27" t="str">
        <f t="shared" si="24"/>
        <v>_x</v>
      </c>
      <c r="M84" s="27" t="str">
        <f t="shared" si="25"/>
        <v>_y</v>
      </c>
      <c r="N84" s="27" t="str">
        <f t="shared" si="26"/>
        <v>_z</v>
      </c>
      <c r="O84" s="27" t="str">
        <f t="shared" si="27"/>
        <v>_ax</v>
      </c>
      <c r="P84" s="27" t="str">
        <f t="shared" si="28"/>
        <v>_ay</v>
      </c>
      <c r="Q84" s="27" t="str">
        <f t="shared" si="29"/>
        <v>_az</v>
      </c>
      <c r="R84" s="27" t="str">
        <f t="shared" si="30"/>
        <v>x</v>
      </c>
      <c r="S84" s="27" t="str">
        <f t="shared" si="31"/>
        <v>y</v>
      </c>
      <c r="T84" s="27" t="str">
        <f t="shared" si="32"/>
        <v>z</v>
      </c>
      <c r="U84" s="27" t="str">
        <f t="shared" si="33"/>
        <v>ax</v>
      </c>
      <c r="V84" s="27" t="str">
        <f t="shared" si="34"/>
        <v>ay</v>
      </c>
      <c r="W84" s="27" t="str">
        <f t="shared" si="35"/>
        <v>az</v>
      </c>
    </row>
    <row r="85" spans="1:23" ht="15.75" thickBot="1" x14ac:dyDescent="0.3">
      <c r="A85" s="34" t="str">
        <f>Q14</f>
        <v>Q47W_az</v>
      </c>
      <c r="B85" s="33">
        <f>K14</f>
        <v>6.1709816535897932</v>
      </c>
      <c r="C85" s="34" t="s">
        <v>637</v>
      </c>
      <c r="D85" s="23"/>
      <c r="E85" s="25"/>
      <c r="F85" s="76" t="e">
        <f>VLOOKUP(E85,cesr!B:U,9,FALSE)</f>
        <v>#N/A</v>
      </c>
      <c r="G85" s="76" t="e">
        <f>VLOOKUP(E85,cesr!B:U,12,FALSE)</f>
        <v>#N/A</v>
      </c>
      <c r="H85" s="26" t="e">
        <f>VLOOKUP(E85,cesr!B:U,15,FALSE)</f>
        <v>#N/A</v>
      </c>
      <c r="I85" s="26" t="e">
        <f>VLOOKUP(E85,cesr!B:U,19,FALSE)</f>
        <v>#N/A</v>
      </c>
      <c r="J85" s="26" t="e">
        <f>VLOOKUP(E85,cesr!B:U,20,FALSE)</f>
        <v>#N/A</v>
      </c>
      <c r="K85" s="76" t="e">
        <f>PI()+(VLOOKUP(E85,cesr!B:U,18,FALSE))</f>
        <v>#N/A</v>
      </c>
      <c r="L85" s="27" t="str">
        <f t="shared" si="24"/>
        <v>_x</v>
      </c>
      <c r="M85" s="27" t="str">
        <f t="shared" si="25"/>
        <v>_y</v>
      </c>
      <c r="N85" s="27" t="str">
        <f t="shared" si="26"/>
        <v>_z</v>
      </c>
      <c r="O85" s="27" t="str">
        <f t="shared" si="27"/>
        <v>_ax</v>
      </c>
      <c r="P85" s="27" t="str">
        <f t="shared" si="28"/>
        <v>_ay</v>
      </c>
      <c r="Q85" s="27" t="str">
        <f t="shared" si="29"/>
        <v>_az</v>
      </c>
      <c r="R85" s="27" t="str">
        <f t="shared" si="30"/>
        <v>x</v>
      </c>
      <c r="S85" s="27" t="str">
        <f t="shared" si="31"/>
        <v>y</v>
      </c>
      <c r="T85" s="27" t="str">
        <f t="shared" si="32"/>
        <v>z</v>
      </c>
      <c r="U85" s="27" t="str">
        <f t="shared" si="33"/>
        <v>ax</v>
      </c>
      <c r="V85" s="27" t="str">
        <f t="shared" si="34"/>
        <v>ay</v>
      </c>
      <c r="W85" s="27" t="str">
        <f t="shared" si="35"/>
        <v>az</v>
      </c>
    </row>
    <row r="86" spans="1:23" x14ac:dyDescent="0.25">
      <c r="A86" s="35" t="str">
        <f>L15</f>
        <v>SEX_47W_x</v>
      </c>
      <c r="B86" s="36">
        <f>F15</f>
        <v>-18.316389999999998</v>
      </c>
      <c r="C86" s="35" t="s">
        <v>635</v>
      </c>
      <c r="D86" s="23"/>
      <c r="E86" s="25"/>
      <c r="F86" s="76" t="e">
        <f>VLOOKUP(E86,cesr!B:U,9,FALSE)</f>
        <v>#N/A</v>
      </c>
      <c r="G86" s="76" t="e">
        <f>VLOOKUP(E86,cesr!B:U,12,FALSE)</f>
        <v>#N/A</v>
      </c>
      <c r="H86" s="26" t="e">
        <f>VLOOKUP(E86,cesr!B:U,15,FALSE)</f>
        <v>#N/A</v>
      </c>
      <c r="I86" s="26" t="e">
        <f>VLOOKUP(E86,cesr!B:U,19,FALSE)</f>
        <v>#N/A</v>
      </c>
      <c r="J86" s="26" t="e">
        <f>VLOOKUP(E86,cesr!B:U,20,FALSE)</f>
        <v>#N/A</v>
      </c>
      <c r="K86" s="76" t="e">
        <f>PI()+(VLOOKUP(E86,cesr!B:U,18,FALSE))</f>
        <v>#N/A</v>
      </c>
      <c r="L86" s="27" t="str">
        <f t="shared" si="24"/>
        <v>_x</v>
      </c>
      <c r="M86" s="27" t="str">
        <f t="shared" si="25"/>
        <v>_y</v>
      </c>
      <c r="N86" s="27" t="str">
        <f t="shared" si="26"/>
        <v>_z</v>
      </c>
      <c r="O86" s="27" t="str">
        <f t="shared" si="27"/>
        <v>_ax</v>
      </c>
      <c r="P86" s="27" t="str">
        <f t="shared" si="28"/>
        <v>_ay</v>
      </c>
      <c r="Q86" s="27" t="str">
        <f t="shared" si="29"/>
        <v>_az</v>
      </c>
      <c r="R86" s="27" t="str">
        <f t="shared" si="30"/>
        <v>x</v>
      </c>
      <c r="S86" s="27" t="str">
        <f t="shared" si="31"/>
        <v>y</v>
      </c>
      <c r="T86" s="27" t="str">
        <f t="shared" si="32"/>
        <v>z</v>
      </c>
      <c r="U86" s="27" t="str">
        <f t="shared" si="33"/>
        <v>ax</v>
      </c>
      <c r="V86" s="27" t="str">
        <f t="shared" si="34"/>
        <v>ay</v>
      </c>
      <c r="W86" s="27" t="str">
        <f t="shared" si="35"/>
        <v>az</v>
      </c>
    </row>
    <row r="87" spans="1:23" x14ac:dyDescent="0.25">
      <c r="A87" s="30" t="str">
        <f>M15</f>
        <v>SEX_47W_y</v>
      </c>
      <c r="B87" s="29">
        <f>G15</f>
        <v>243.5018</v>
      </c>
      <c r="C87" s="30" t="s">
        <v>635</v>
      </c>
      <c r="D87" s="23"/>
      <c r="E87" s="25"/>
      <c r="F87" s="76" t="e">
        <f>VLOOKUP(E87,cesr!B:U,9,FALSE)</f>
        <v>#N/A</v>
      </c>
      <c r="G87" s="76" t="e">
        <f>VLOOKUP(E87,cesr!B:U,12,FALSE)</f>
        <v>#N/A</v>
      </c>
      <c r="H87" s="26" t="e">
        <f>VLOOKUP(E87,cesr!B:U,15,FALSE)</f>
        <v>#N/A</v>
      </c>
      <c r="I87" s="26" t="e">
        <f>VLOOKUP(E87,cesr!B:U,19,FALSE)</f>
        <v>#N/A</v>
      </c>
      <c r="J87" s="26" t="e">
        <f>VLOOKUP(E87,cesr!B:U,20,FALSE)</f>
        <v>#N/A</v>
      </c>
      <c r="K87" s="76" t="e">
        <f>PI()+(VLOOKUP(E87,cesr!B:U,18,FALSE))</f>
        <v>#N/A</v>
      </c>
      <c r="L87" s="27" t="str">
        <f t="shared" si="24"/>
        <v>_x</v>
      </c>
      <c r="M87" s="27" t="str">
        <f t="shared" si="25"/>
        <v>_y</v>
      </c>
      <c r="N87" s="27" t="str">
        <f t="shared" si="26"/>
        <v>_z</v>
      </c>
      <c r="O87" s="27" t="str">
        <f t="shared" si="27"/>
        <v>_ax</v>
      </c>
      <c r="P87" s="27" t="str">
        <f t="shared" si="28"/>
        <v>_ay</v>
      </c>
      <c r="Q87" s="27" t="str">
        <f t="shared" si="29"/>
        <v>_az</v>
      </c>
      <c r="R87" s="27" t="str">
        <f t="shared" si="30"/>
        <v>x</v>
      </c>
      <c r="S87" s="27" t="str">
        <f t="shared" si="31"/>
        <v>y</v>
      </c>
      <c r="T87" s="27" t="str">
        <f t="shared" si="32"/>
        <v>z</v>
      </c>
      <c r="U87" s="27" t="str">
        <f t="shared" si="33"/>
        <v>ax</v>
      </c>
      <c r="V87" s="27" t="str">
        <f t="shared" si="34"/>
        <v>ay</v>
      </c>
      <c r="W87" s="27" t="str">
        <f t="shared" si="35"/>
        <v>az</v>
      </c>
    </row>
    <row r="88" spans="1:23" x14ac:dyDescent="0.25">
      <c r="A88" s="30" t="str">
        <f>N15</f>
        <v>SEX_47W_z</v>
      </c>
      <c r="B88" s="29">
        <f>H15</f>
        <v>0</v>
      </c>
      <c r="C88" s="30" t="s">
        <v>635</v>
      </c>
      <c r="D88" s="23"/>
      <c r="E88" s="25"/>
      <c r="F88" s="76" t="e">
        <f>VLOOKUP(E88,cesr!B:U,9,FALSE)</f>
        <v>#N/A</v>
      </c>
      <c r="G88" s="76" t="e">
        <f>VLOOKUP(E88,cesr!B:U,12,FALSE)</f>
        <v>#N/A</v>
      </c>
      <c r="H88" s="26" t="e">
        <f>VLOOKUP(E88,cesr!B:U,15,FALSE)</f>
        <v>#N/A</v>
      </c>
      <c r="I88" s="26" t="e">
        <f>VLOOKUP(E88,cesr!B:U,19,FALSE)</f>
        <v>#N/A</v>
      </c>
      <c r="J88" s="26" t="e">
        <f>VLOOKUP(E88,cesr!B:U,20,FALSE)</f>
        <v>#N/A</v>
      </c>
      <c r="K88" s="76" t="e">
        <f>PI()+(VLOOKUP(E88,cesr!B:U,18,FALSE))</f>
        <v>#N/A</v>
      </c>
      <c r="L88" s="27" t="str">
        <f t="shared" si="24"/>
        <v>_x</v>
      </c>
      <c r="M88" s="27" t="str">
        <f t="shared" si="25"/>
        <v>_y</v>
      </c>
      <c r="N88" s="27" t="str">
        <f t="shared" si="26"/>
        <v>_z</v>
      </c>
      <c r="O88" s="27" t="str">
        <f t="shared" si="27"/>
        <v>_ax</v>
      </c>
      <c r="P88" s="27" t="str">
        <f t="shared" si="28"/>
        <v>_ay</v>
      </c>
      <c r="Q88" s="27" t="str">
        <f t="shared" si="29"/>
        <v>_az</v>
      </c>
      <c r="R88" s="27" t="str">
        <f t="shared" si="30"/>
        <v>x</v>
      </c>
      <c r="S88" s="27" t="str">
        <f t="shared" si="31"/>
        <v>y</v>
      </c>
      <c r="T88" s="27" t="str">
        <f t="shared" si="32"/>
        <v>z</v>
      </c>
      <c r="U88" s="27" t="str">
        <f t="shared" si="33"/>
        <v>ax</v>
      </c>
      <c r="V88" s="27" t="str">
        <f t="shared" si="34"/>
        <v>ay</v>
      </c>
      <c r="W88" s="27" t="str">
        <f t="shared" si="35"/>
        <v>az</v>
      </c>
    </row>
    <row r="89" spans="1:23" x14ac:dyDescent="0.25">
      <c r="A89" s="30" t="str">
        <f>O15</f>
        <v>SEX_47W_ax</v>
      </c>
      <c r="B89" s="29">
        <f>I15</f>
        <v>0</v>
      </c>
      <c r="C89" s="30" t="s">
        <v>637</v>
      </c>
      <c r="D89" s="23"/>
      <c r="E89" s="25"/>
      <c r="F89" s="76" t="e">
        <f>VLOOKUP(E89,cesr!B:U,9,FALSE)</f>
        <v>#N/A</v>
      </c>
      <c r="G89" s="76" t="e">
        <f>VLOOKUP(E89,cesr!B:U,12,FALSE)</f>
        <v>#N/A</v>
      </c>
      <c r="H89" s="26" t="e">
        <f>VLOOKUP(E89,cesr!B:U,15,FALSE)</f>
        <v>#N/A</v>
      </c>
      <c r="I89" s="26" t="e">
        <f>VLOOKUP(E89,cesr!B:U,19,FALSE)</f>
        <v>#N/A</v>
      </c>
      <c r="J89" s="26" t="e">
        <f>VLOOKUP(E89,cesr!B:U,20,FALSE)</f>
        <v>#N/A</v>
      </c>
      <c r="K89" s="76" t="e">
        <f>PI()+(VLOOKUP(E89,cesr!B:U,18,FALSE))</f>
        <v>#N/A</v>
      </c>
      <c r="L89" s="27" t="str">
        <f t="shared" si="24"/>
        <v>_x</v>
      </c>
      <c r="M89" s="27" t="str">
        <f t="shared" si="25"/>
        <v>_y</v>
      </c>
      <c r="N89" s="27" t="str">
        <f t="shared" si="26"/>
        <v>_z</v>
      </c>
      <c r="O89" s="27" t="str">
        <f t="shared" si="27"/>
        <v>_ax</v>
      </c>
      <c r="P89" s="27" t="str">
        <f t="shared" si="28"/>
        <v>_ay</v>
      </c>
      <c r="Q89" s="27" t="str">
        <f t="shared" si="29"/>
        <v>_az</v>
      </c>
      <c r="R89" s="27" t="str">
        <f t="shared" si="30"/>
        <v>x</v>
      </c>
      <c r="S89" s="27" t="str">
        <f t="shared" si="31"/>
        <v>y</v>
      </c>
      <c r="T89" s="27" t="str">
        <f t="shared" si="32"/>
        <v>z</v>
      </c>
      <c r="U89" s="27" t="str">
        <f t="shared" si="33"/>
        <v>ax</v>
      </c>
      <c r="V89" s="27" t="str">
        <f t="shared" si="34"/>
        <v>ay</v>
      </c>
      <c r="W89" s="27" t="str">
        <f t="shared" si="35"/>
        <v>az</v>
      </c>
    </row>
    <row r="90" spans="1:23" x14ac:dyDescent="0.25">
      <c r="A90" s="30" t="str">
        <f>P15</f>
        <v>SEX_47W_ay</v>
      </c>
      <c r="B90" s="29">
        <f>J15</f>
        <v>0</v>
      </c>
      <c r="C90" s="30" t="s">
        <v>637</v>
      </c>
      <c r="D90" s="23"/>
      <c r="E90" s="25"/>
      <c r="F90" s="76" t="e">
        <f>VLOOKUP(E90,cesr!B:U,9,FALSE)</f>
        <v>#N/A</v>
      </c>
      <c r="G90" s="76" t="e">
        <f>VLOOKUP(E90,cesr!B:U,12,FALSE)</f>
        <v>#N/A</v>
      </c>
      <c r="H90" s="26" t="e">
        <f>VLOOKUP(E90,cesr!B:U,15,FALSE)</f>
        <v>#N/A</v>
      </c>
      <c r="I90" s="26" t="e">
        <f>VLOOKUP(E90,cesr!B:U,19,FALSE)</f>
        <v>#N/A</v>
      </c>
      <c r="J90" s="26" t="e">
        <f>VLOOKUP(E90,cesr!B:U,20,FALSE)</f>
        <v>#N/A</v>
      </c>
      <c r="K90" s="76" t="e">
        <f>PI()+(VLOOKUP(E90,cesr!B:U,18,FALSE))</f>
        <v>#N/A</v>
      </c>
      <c r="L90" s="27" t="str">
        <f t="shared" si="24"/>
        <v>_x</v>
      </c>
      <c r="M90" s="27" t="str">
        <f t="shared" si="25"/>
        <v>_y</v>
      </c>
      <c r="N90" s="27" t="str">
        <f t="shared" si="26"/>
        <v>_z</v>
      </c>
      <c r="O90" s="27" t="str">
        <f t="shared" si="27"/>
        <v>_ax</v>
      </c>
      <c r="P90" s="27" t="str">
        <f t="shared" si="28"/>
        <v>_ay</v>
      </c>
      <c r="Q90" s="27" t="str">
        <f t="shared" si="29"/>
        <v>_az</v>
      </c>
      <c r="R90" s="27" t="str">
        <f t="shared" si="30"/>
        <v>x</v>
      </c>
      <c r="S90" s="27" t="str">
        <f t="shared" si="31"/>
        <v>y</v>
      </c>
      <c r="T90" s="27" t="str">
        <f t="shared" si="32"/>
        <v>z</v>
      </c>
      <c r="U90" s="27" t="str">
        <f t="shared" si="33"/>
        <v>ax</v>
      </c>
      <c r="V90" s="27" t="str">
        <f t="shared" si="34"/>
        <v>ay</v>
      </c>
      <c r="W90" s="27" t="str">
        <f t="shared" si="35"/>
        <v>az</v>
      </c>
    </row>
    <row r="91" spans="1:23" ht="15.75" thickBot="1" x14ac:dyDescent="0.3">
      <c r="A91" s="34" t="str">
        <f>Q15</f>
        <v>SEX_47W_az</v>
      </c>
      <c r="B91" s="33">
        <f>K15</f>
        <v>6.1709816535897932</v>
      </c>
      <c r="C91" s="34" t="s">
        <v>637</v>
      </c>
      <c r="D91" s="23"/>
      <c r="E91" s="25"/>
      <c r="F91" s="76" t="e">
        <f>VLOOKUP(E91,cesr!B:U,9,FALSE)</f>
        <v>#N/A</v>
      </c>
      <c r="G91" s="76" t="e">
        <f>VLOOKUP(E91,cesr!B:U,12,FALSE)</f>
        <v>#N/A</v>
      </c>
      <c r="H91" s="26" t="e">
        <f>VLOOKUP(E91,cesr!B:U,15,FALSE)</f>
        <v>#N/A</v>
      </c>
      <c r="I91" s="26" t="e">
        <f>VLOOKUP(E91,cesr!B:U,19,FALSE)</f>
        <v>#N/A</v>
      </c>
      <c r="J91" s="26" t="e">
        <f>VLOOKUP(E91,cesr!B:U,20,FALSE)</f>
        <v>#N/A</v>
      </c>
      <c r="K91" s="76" t="e">
        <f>PI()+(VLOOKUP(E91,cesr!B:U,18,FALSE))</f>
        <v>#N/A</v>
      </c>
      <c r="L91" s="27" t="str">
        <f t="shared" si="24"/>
        <v>_x</v>
      </c>
      <c r="M91" s="27" t="str">
        <f t="shared" si="25"/>
        <v>_y</v>
      </c>
      <c r="N91" s="27" t="str">
        <f t="shared" si="26"/>
        <v>_z</v>
      </c>
      <c r="O91" s="27" t="str">
        <f t="shared" si="27"/>
        <v>_ax</v>
      </c>
      <c r="P91" s="27" t="str">
        <f t="shared" si="28"/>
        <v>_ay</v>
      </c>
      <c r="Q91" s="27" t="str">
        <f t="shared" si="29"/>
        <v>_az</v>
      </c>
      <c r="R91" s="27" t="str">
        <f t="shared" si="30"/>
        <v>x</v>
      </c>
      <c r="S91" s="27" t="str">
        <f t="shared" si="31"/>
        <v>y</v>
      </c>
      <c r="T91" s="27" t="str">
        <f t="shared" si="32"/>
        <v>z</v>
      </c>
      <c r="U91" s="27" t="str">
        <f t="shared" si="33"/>
        <v>ax</v>
      </c>
      <c r="V91" s="27" t="str">
        <f t="shared" si="34"/>
        <v>ay</v>
      </c>
      <c r="W91" s="27" t="str">
        <f t="shared" si="35"/>
        <v>az</v>
      </c>
    </row>
    <row r="92" spans="1:23" x14ac:dyDescent="0.25">
      <c r="A92" s="35" t="str">
        <f>L16</f>
        <v>B47AW_x</v>
      </c>
      <c r="B92" s="36">
        <f>F16</f>
        <v>-15.39273</v>
      </c>
      <c r="C92" s="35" t="s">
        <v>635</v>
      </c>
      <c r="D92" s="23"/>
      <c r="E92" s="25"/>
      <c r="F92" s="76" t="e">
        <f>VLOOKUP(E92,cesr!B:U,9,FALSE)</f>
        <v>#N/A</v>
      </c>
      <c r="G92" s="76" t="e">
        <f>VLOOKUP(E92,cesr!B:U,12,FALSE)</f>
        <v>#N/A</v>
      </c>
      <c r="H92" s="26" t="e">
        <f>VLOOKUP(E92,cesr!B:U,15,FALSE)</f>
        <v>#N/A</v>
      </c>
      <c r="I92" s="26" t="e">
        <f>VLOOKUP(E92,cesr!B:U,19,FALSE)</f>
        <v>#N/A</v>
      </c>
      <c r="J92" s="26" t="e">
        <f>VLOOKUP(E92,cesr!B:U,20,FALSE)</f>
        <v>#N/A</v>
      </c>
      <c r="K92" s="76" t="e">
        <f>PI()+(VLOOKUP(E92,cesr!B:U,18,FALSE))</f>
        <v>#N/A</v>
      </c>
      <c r="L92" s="27" t="str">
        <f t="shared" si="24"/>
        <v>_x</v>
      </c>
      <c r="M92" s="27" t="str">
        <f t="shared" si="25"/>
        <v>_y</v>
      </c>
      <c r="N92" s="27" t="str">
        <f t="shared" si="26"/>
        <v>_z</v>
      </c>
      <c r="O92" s="27" t="str">
        <f t="shared" si="27"/>
        <v>_ax</v>
      </c>
      <c r="P92" s="27" t="str">
        <f t="shared" si="28"/>
        <v>_ay</v>
      </c>
      <c r="Q92" s="27" t="str">
        <f t="shared" si="29"/>
        <v>_az</v>
      </c>
      <c r="R92" s="27" t="str">
        <f t="shared" si="30"/>
        <v>x</v>
      </c>
      <c r="S92" s="27" t="str">
        <f t="shared" si="31"/>
        <v>y</v>
      </c>
      <c r="T92" s="27" t="str">
        <f t="shared" si="32"/>
        <v>z</v>
      </c>
      <c r="U92" s="27" t="str">
        <f t="shared" si="33"/>
        <v>ax</v>
      </c>
      <c r="V92" s="27" t="str">
        <f t="shared" si="34"/>
        <v>ay</v>
      </c>
      <c r="W92" s="27" t="str">
        <f t="shared" si="35"/>
        <v>az</v>
      </c>
    </row>
    <row r="93" spans="1:23" x14ac:dyDescent="0.25">
      <c r="A93" s="30" t="str">
        <f>M16</f>
        <v>B47AW_y</v>
      </c>
      <c r="B93" s="29">
        <f>G16</f>
        <v>243.75829999999999</v>
      </c>
      <c r="C93" s="30" t="s">
        <v>635</v>
      </c>
      <c r="D93" s="23"/>
      <c r="E93" s="25"/>
      <c r="F93" s="76" t="e">
        <f>VLOOKUP(E93,cesr!B:U,9,FALSE)</f>
        <v>#N/A</v>
      </c>
      <c r="G93" s="76" t="e">
        <f>VLOOKUP(E93,cesr!B:U,12,FALSE)</f>
        <v>#N/A</v>
      </c>
      <c r="H93" s="26" t="e">
        <f>VLOOKUP(E93,cesr!B:U,15,FALSE)</f>
        <v>#N/A</v>
      </c>
      <c r="I93" s="26" t="e">
        <f>VLOOKUP(E93,cesr!B:U,19,FALSE)</f>
        <v>#N/A</v>
      </c>
      <c r="J93" s="26" t="e">
        <f>VLOOKUP(E93,cesr!B:U,20,FALSE)</f>
        <v>#N/A</v>
      </c>
      <c r="K93" s="76" t="e">
        <f>PI()+(VLOOKUP(E93,cesr!B:U,18,FALSE))</f>
        <v>#N/A</v>
      </c>
      <c r="L93" s="27" t="str">
        <f t="shared" si="24"/>
        <v>_x</v>
      </c>
      <c r="M93" s="27" t="str">
        <f t="shared" si="25"/>
        <v>_y</v>
      </c>
      <c r="N93" s="27" t="str">
        <f t="shared" si="26"/>
        <v>_z</v>
      </c>
      <c r="O93" s="27" t="str">
        <f t="shared" si="27"/>
        <v>_ax</v>
      </c>
      <c r="P93" s="27" t="str">
        <f t="shared" si="28"/>
        <v>_ay</v>
      </c>
      <c r="Q93" s="27" t="str">
        <f t="shared" si="29"/>
        <v>_az</v>
      </c>
      <c r="R93" s="27" t="str">
        <f t="shared" si="30"/>
        <v>x</v>
      </c>
      <c r="S93" s="27" t="str">
        <f t="shared" si="31"/>
        <v>y</v>
      </c>
      <c r="T93" s="27" t="str">
        <f t="shared" si="32"/>
        <v>z</v>
      </c>
      <c r="U93" s="27" t="str">
        <f t="shared" si="33"/>
        <v>ax</v>
      </c>
      <c r="V93" s="27" t="str">
        <f t="shared" si="34"/>
        <v>ay</v>
      </c>
      <c r="W93" s="27" t="str">
        <f t="shared" si="35"/>
        <v>az</v>
      </c>
    </row>
    <row r="94" spans="1:23" x14ac:dyDescent="0.25">
      <c r="A94" s="30" t="str">
        <f>N16</f>
        <v>B47AW_z</v>
      </c>
      <c r="B94" s="29">
        <f>H16</f>
        <v>0</v>
      </c>
      <c r="C94" s="30" t="s">
        <v>635</v>
      </c>
      <c r="D94" s="23"/>
      <c r="E94" s="73"/>
      <c r="F94" s="76" t="e">
        <f>VLOOKUP(E94,cesr!B:U,9,FALSE)</f>
        <v>#N/A</v>
      </c>
      <c r="G94" s="76" t="e">
        <f>VLOOKUP(E94,cesr!B:U,12,FALSE)</f>
        <v>#N/A</v>
      </c>
      <c r="H94" s="26" t="e">
        <f>VLOOKUP(E94,cesr!B:U,15,FALSE)</f>
        <v>#N/A</v>
      </c>
      <c r="I94" s="26" t="e">
        <f>VLOOKUP(E94,cesr!B:U,19,FALSE)</f>
        <v>#N/A</v>
      </c>
      <c r="J94" s="26" t="e">
        <f>VLOOKUP(E94,cesr!B:U,20,FALSE)</f>
        <v>#N/A</v>
      </c>
      <c r="K94" s="76" t="e">
        <f>PI()+(VLOOKUP(E94,cesr!B:U,18,FALSE))</f>
        <v>#N/A</v>
      </c>
      <c r="L94" s="27" t="str">
        <f t="shared" si="24"/>
        <v>_x</v>
      </c>
      <c r="M94" s="27" t="str">
        <f t="shared" si="25"/>
        <v>_y</v>
      </c>
      <c r="N94" s="27" t="str">
        <f t="shared" si="26"/>
        <v>_z</v>
      </c>
      <c r="O94" s="27" t="str">
        <f t="shared" si="27"/>
        <v>_ax</v>
      </c>
      <c r="P94" s="27" t="str">
        <f t="shared" si="28"/>
        <v>_ay</v>
      </c>
      <c r="Q94" s="27" t="str">
        <f t="shared" si="29"/>
        <v>_az</v>
      </c>
      <c r="R94" s="27" t="str">
        <f t="shared" si="30"/>
        <v>x</v>
      </c>
      <c r="S94" s="27" t="str">
        <f t="shared" si="31"/>
        <v>y</v>
      </c>
      <c r="T94" s="27" t="str">
        <f t="shared" si="32"/>
        <v>z</v>
      </c>
      <c r="U94" s="27" t="str">
        <f t="shared" si="33"/>
        <v>ax</v>
      </c>
      <c r="V94" s="27" t="str">
        <f t="shared" si="34"/>
        <v>ay</v>
      </c>
      <c r="W94" s="27" t="str">
        <f t="shared" si="35"/>
        <v>az</v>
      </c>
    </row>
    <row r="95" spans="1:23" x14ac:dyDescent="0.25">
      <c r="A95" s="30" t="str">
        <f>O16</f>
        <v>B47AW_ax</v>
      </c>
      <c r="B95" s="29">
        <f>I16</f>
        <v>0</v>
      </c>
      <c r="C95" s="30" t="s">
        <v>637</v>
      </c>
      <c r="D95" s="23"/>
      <c r="E95" s="25"/>
      <c r="F95" s="76" t="e">
        <f>VLOOKUP(E95,cesr!B:U,9,FALSE)</f>
        <v>#N/A</v>
      </c>
      <c r="G95" s="76" t="e">
        <f>VLOOKUP(E95,cesr!B:U,12,FALSE)</f>
        <v>#N/A</v>
      </c>
      <c r="H95" s="26" t="e">
        <f>VLOOKUP(E95,cesr!B:U,15,FALSE)</f>
        <v>#N/A</v>
      </c>
      <c r="I95" s="26" t="e">
        <f>VLOOKUP(E95,cesr!B:U,19,FALSE)</f>
        <v>#N/A</v>
      </c>
      <c r="J95" s="26" t="e">
        <f>VLOOKUP(E95,cesr!B:U,20,FALSE)</f>
        <v>#N/A</v>
      </c>
      <c r="K95" s="76" t="e">
        <f>PI()+(VLOOKUP(E95,cesr!B:U,18,FALSE))</f>
        <v>#N/A</v>
      </c>
      <c r="L95" s="27" t="str">
        <f t="shared" si="24"/>
        <v>_x</v>
      </c>
      <c r="M95" s="27" t="str">
        <f t="shared" si="25"/>
        <v>_y</v>
      </c>
      <c r="N95" s="27" t="str">
        <f t="shared" si="26"/>
        <v>_z</v>
      </c>
      <c r="O95" s="27" t="str">
        <f t="shared" si="27"/>
        <v>_ax</v>
      </c>
      <c r="P95" s="27" t="str">
        <f t="shared" si="28"/>
        <v>_ay</v>
      </c>
      <c r="Q95" s="27" t="str">
        <f t="shared" si="29"/>
        <v>_az</v>
      </c>
      <c r="R95" s="27" t="str">
        <f t="shared" si="30"/>
        <v>x</v>
      </c>
      <c r="S95" s="27" t="str">
        <f t="shared" si="31"/>
        <v>y</v>
      </c>
      <c r="T95" s="27" t="str">
        <f t="shared" si="32"/>
        <v>z</v>
      </c>
      <c r="U95" s="27" t="str">
        <f t="shared" si="33"/>
        <v>ax</v>
      </c>
      <c r="V95" s="27" t="str">
        <f t="shared" si="34"/>
        <v>ay</v>
      </c>
      <c r="W95" s="27" t="str">
        <f t="shared" si="35"/>
        <v>az</v>
      </c>
    </row>
    <row r="96" spans="1:23" x14ac:dyDescent="0.25">
      <c r="A96" s="30" t="str">
        <f>P16</f>
        <v>B47AW_ay</v>
      </c>
      <c r="B96" s="29">
        <f>J16</f>
        <v>0</v>
      </c>
      <c r="C96" s="30" t="s">
        <v>637</v>
      </c>
      <c r="D96" s="23"/>
      <c r="E96" s="25"/>
      <c r="F96" s="76" t="e">
        <f>VLOOKUP(E96,cesr!B:U,9,FALSE)</f>
        <v>#N/A</v>
      </c>
      <c r="G96" s="76" t="e">
        <f>VLOOKUP(E96,cesr!B:U,12,FALSE)</f>
        <v>#N/A</v>
      </c>
      <c r="H96" s="26" t="e">
        <f>VLOOKUP(E96,cesr!B:U,15,FALSE)</f>
        <v>#N/A</v>
      </c>
      <c r="I96" s="26" t="e">
        <f>VLOOKUP(E96,cesr!B:U,19,FALSE)</f>
        <v>#N/A</v>
      </c>
      <c r="J96" s="26" t="e">
        <f>VLOOKUP(E96,cesr!B:U,20,FALSE)</f>
        <v>#N/A</v>
      </c>
      <c r="K96" s="76" t="e">
        <f>PI()+(VLOOKUP(E96,cesr!B:U,18,FALSE))</f>
        <v>#N/A</v>
      </c>
      <c r="L96" s="27" t="str">
        <f t="shared" si="24"/>
        <v>_x</v>
      </c>
      <c r="M96" s="27" t="str">
        <f t="shared" si="25"/>
        <v>_y</v>
      </c>
      <c r="N96" s="27" t="str">
        <f t="shared" si="26"/>
        <v>_z</v>
      </c>
      <c r="O96" s="27" t="str">
        <f t="shared" si="27"/>
        <v>_ax</v>
      </c>
      <c r="P96" s="27" t="str">
        <f t="shared" si="28"/>
        <v>_ay</v>
      </c>
      <c r="Q96" s="27" t="str">
        <f t="shared" si="29"/>
        <v>_az</v>
      </c>
      <c r="R96" s="27" t="str">
        <f t="shared" si="30"/>
        <v>x</v>
      </c>
      <c r="S96" s="27" t="str">
        <f t="shared" si="31"/>
        <v>y</v>
      </c>
      <c r="T96" s="27" t="str">
        <f t="shared" si="32"/>
        <v>z</v>
      </c>
      <c r="U96" s="27" t="str">
        <f t="shared" si="33"/>
        <v>ax</v>
      </c>
      <c r="V96" s="27" t="str">
        <f t="shared" si="34"/>
        <v>ay</v>
      </c>
      <c r="W96" s="27" t="str">
        <f t="shared" si="35"/>
        <v>az</v>
      </c>
    </row>
    <row r="97" spans="1:23" ht="15.75" thickBot="1" x14ac:dyDescent="0.3">
      <c r="A97" s="34" t="str">
        <f>Q16</f>
        <v>B47AW_az</v>
      </c>
      <c r="B97" s="33">
        <f>K16</f>
        <v>6.2166086535897929</v>
      </c>
      <c r="C97" s="34" t="s">
        <v>637</v>
      </c>
      <c r="D97" s="23"/>
      <c r="E97" s="25"/>
      <c r="F97" s="76" t="e">
        <f>VLOOKUP(E97,cesr!B:U,9,FALSE)</f>
        <v>#N/A</v>
      </c>
      <c r="G97" s="76" t="e">
        <f>VLOOKUP(E97,cesr!B:U,12,FALSE)</f>
        <v>#N/A</v>
      </c>
      <c r="H97" s="26" t="e">
        <f>VLOOKUP(E97,cesr!B:U,15,FALSE)</f>
        <v>#N/A</v>
      </c>
      <c r="I97" s="26" t="e">
        <f>VLOOKUP(E97,cesr!B:U,19,FALSE)</f>
        <v>#N/A</v>
      </c>
      <c r="J97" s="26" t="e">
        <f>VLOOKUP(E97,cesr!B:U,20,FALSE)</f>
        <v>#N/A</v>
      </c>
      <c r="K97" s="76" t="e">
        <f>PI()+(VLOOKUP(E97,cesr!B:U,18,FALSE))</f>
        <v>#N/A</v>
      </c>
      <c r="L97" s="27" t="str">
        <f t="shared" si="24"/>
        <v>_x</v>
      </c>
      <c r="M97" s="27" t="str">
        <f t="shared" si="25"/>
        <v>_y</v>
      </c>
      <c r="N97" s="27" t="str">
        <f t="shared" si="26"/>
        <v>_z</v>
      </c>
      <c r="O97" s="27" t="str">
        <f t="shared" si="27"/>
        <v>_ax</v>
      </c>
      <c r="P97" s="27" t="str">
        <f t="shared" si="28"/>
        <v>_ay</v>
      </c>
      <c r="Q97" s="27" t="str">
        <f t="shared" si="29"/>
        <v>_az</v>
      </c>
      <c r="R97" s="27" t="str">
        <f t="shared" si="30"/>
        <v>x</v>
      </c>
      <c r="S97" s="27" t="str">
        <f t="shared" si="31"/>
        <v>y</v>
      </c>
      <c r="T97" s="27" t="str">
        <f t="shared" si="32"/>
        <v>z</v>
      </c>
      <c r="U97" s="27" t="str">
        <f t="shared" si="33"/>
        <v>ax</v>
      </c>
      <c r="V97" s="27" t="str">
        <f t="shared" si="34"/>
        <v>ay</v>
      </c>
      <c r="W97" s="27" t="str">
        <f t="shared" si="35"/>
        <v>az</v>
      </c>
    </row>
    <row r="98" spans="1:23" x14ac:dyDescent="0.25">
      <c r="A98" s="35" t="str">
        <f>L17</f>
        <v>DET_I47AW_x</v>
      </c>
      <c r="B98" s="36">
        <f>F17</f>
        <v>-13.00703</v>
      </c>
      <c r="C98" s="35" t="s">
        <v>635</v>
      </c>
      <c r="D98" s="23"/>
      <c r="E98" s="25"/>
      <c r="F98" s="76" t="e">
        <f>VLOOKUP(E98,cesr!B:U,9,FALSE)</f>
        <v>#N/A</v>
      </c>
      <c r="G98" s="76" t="e">
        <f>VLOOKUP(E98,cesr!B:U,12,FALSE)</f>
        <v>#N/A</v>
      </c>
      <c r="H98" s="26" t="e">
        <f>VLOOKUP(E98,cesr!B:U,15,FALSE)</f>
        <v>#N/A</v>
      </c>
      <c r="I98" s="26" t="e">
        <f>VLOOKUP(E98,cesr!B:U,19,FALSE)</f>
        <v>#N/A</v>
      </c>
      <c r="J98" s="26" t="e">
        <f>VLOOKUP(E98,cesr!B:U,20,FALSE)</f>
        <v>#N/A</v>
      </c>
      <c r="K98" s="76" t="e">
        <f>PI()+(VLOOKUP(E98,cesr!B:U,18,FALSE))</f>
        <v>#N/A</v>
      </c>
      <c r="L98" s="27" t="str">
        <f t="shared" ref="L98:L131" si="36">(E98&amp;"_x")</f>
        <v>_x</v>
      </c>
      <c r="M98" s="27" t="str">
        <f t="shared" ref="M98:M131" si="37">(E98&amp;"_y")</f>
        <v>_y</v>
      </c>
      <c r="N98" s="27" t="str">
        <f t="shared" ref="N98:N131" si="38">(E98&amp;"_z")</f>
        <v>_z</v>
      </c>
      <c r="O98" s="27" t="str">
        <f t="shared" ref="O98:O131" si="39">(E98&amp;"_ax")</f>
        <v>_ax</v>
      </c>
      <c r="P98" s="27" t="str">
        <f t="shared" ref="P98:P131" si="40">(E98&amp;"_ay")</f>
        <v>_ay</v>
      </c>
      <c r="Q98" s="27" t="str">
        <f t="shared" ref="Q98:Q131" si="41">(E98&amp;"_az")</f>
        <v>_az</v>
      </c>
      <c r="R98" s="27" t="str">
        <f t="shared" ref="R98:R131" si="42">(E98&amp;"x")</f>
        <v>x</v>
      </c>
      <c r="S98" s="27" t="str">
        <f t="shared" ref="S98:S131" si="43">(E98&amp;"y")</f>
        <v>y</v>
      </c>
      <c r="T98" s="27" t="str">
        <f t="shared" ref="T98:T131" si="44">(E98&amp;"z")</f>
        <v>z</v>
      </c>
      <c r="U98" s="27" t="str">
        <f t="shared" ref="U98:U131" si="45">(E98&amp;"ax")</f>
        <v>ax</v>
      </c>
      <c r="V98" s="27" t="str">
        <f t="shared" ref="V98:V131" si="46">(E98&amp;"ay")</f>
        <v>ay</v>
      </c>
      <c r="W98" s="27" t="str">
        <f t="shared" ref="W98:W131" si="47">(E98&amp;"az")</f>
        <v>az</v>
      </c>
    </row>
    <row r="99" spans="1:23" x14ac:dyDescent="0.25">
      <c r="A99" s="30" t="str">
        <f>M17</f>
        <v>DET_I47AW_y</v>
      </c>
      <c r="B99" s="29">
        <f>G17</f>
        <v>243.88079999999999</v>
      </c>
      <c r="C99" s="30" t="s">
        <v>635</v>
      </c>
      <c r="D99" s="23"/>
      <c r="E99" s="25"/>
      <c r="F99" s="76" t="e">
        <f>VLOOKUP(E99,cesr!B:U,9,FALSE)</f>
        <v>#N/A</v>
      </c>
      <c r="G99" s="76" t="e">
        <f>VLOOKUP(E99,cesr!B:U,12,FALSE)</f>
        <v>#N/A</v>
      </c>
      <c r="H99" s="26" t="e">
        <f>VLOOKUP(E99,cesr!B:U,15,FALSE)</f>
        <v>#N/A</v>
      </c>
      <c r="I99" s="26" t="e">
        <f>VLOOKUP(E99,cesr!B:U,19,FALSE)</f>
        <v>#N/A</v>
      </c>
      <c r="J99" s="26" t="e">
        <f>VLOOKUP(E99,cesr!B:U,20,FALSE)</f>
        <v>#N/A</v>
      </c>
      <c r="K99" s="76" t="e">
        <f>PI()+(VLOOKUP(E99,cesr!B:U,18,FALSE))</f>
        <v>#N/A</v>
      </c>
      <c r="L99" s="27" t="str">
        <f t="shared" si="36"/>
        <v>_x</v>
      </c>
      <c r="M99" s="27" t="str">
        <f t="shared" si="37"/>
        <v>_y</v>
      </c>
      <c r="N99" s="27" t="str">
        <f t="shared" si="38"/>
        <v>_z</v>
      </c>
      <c r="O99" s="27" t="str">
        <f t="shared" si="39"/>
        <v>_ax</v>
      </c>
      <c r="P99" s="27" t="str">
        <f t="shared" si="40"/>
        <v>_ay</v>
      </c>
      <c r="Q99" s="27" t="str">
        <f t="shared" si="41"/>
        <v>_az</v>
      </c>
      <c r="R99" s="27" t="str">
        <f t="shared" si="42"/>
        <v>x</v>
      </c>
      <c r="S99" s="27" t="str">
        <f t="shared" si="43"/>
        <v>y</v>
      </c>
      <c r="T99" s="27" t="str">
        <f t="shared" si="44"/>
        <v>z</v>
      </c>
      <c r="U99" s="27" t="str">
        <f t="shared" si="45"/>
        <v>ax</v>
      </c>
      <c r="V99" s="27" t="str">
        <f t="shared" si="46"/>
        <v>ay</v>
      </c>
      <c r="W99" s="27" t="str">
        <f t="shared" si="47"/>
        <v>az</v>
      </c>
    </row>
    <row r="100" spans="1:23" x14ac:dyDescent="0.25">
      <c r="A100" s="30" t="str">
        <f>N17</f>
        <v>DET_I47AW_z</v>
      </c>
      <c r="B100" s="29">
        <f>H17</f>
        <v>0</v>
      </c>
      <c r="C100" s="30" t="s">
        <v>635</v>
      </c>
      <c r="D100" s="23"/>
      <c r="E100" s="25"/>
      <c r="F100" s="76" t="e">
        <f>VLOOKUP(E100,cesr!B:U,9,FALSE)</f>
        <v>#N/A</v>
      </c>
      <c r="G100" s="76" t="e">
        <f>VLOOKUP(E100,cesr!B:U,12,FALSE)</f>
        <v>#N/A</v>
      </c>
      <c r="H100" s="26" t="e">
        <f>VLOOKUP(E100,cesr!B:U,15,FALSE)</f>
        <v>#N/A</v>
      </c>
      <c r="I100" s="26" t="e">
        <f>VLOOKUP(E100,cesr!B:U,19,FALSE)</f>
        <v>#N/A</v>
      </c>
      <c r="J100" s="26" t="e">
        <f>VLOOKUP(E100,cesr!B:U,20,FALSE)</f>
        <v>#N/A</v>
      </c>
      <c r="K100" s="76" t="e">
        <f>PI()+(VLOOKUP(E100,cesr!B:U,18,FALSE))</f>
        <v>#N/A</v>
      </c>
      <c r="L100" s="27" t="str">
        <f t="shared" si="36"/>
        <v>_x</v>
      </c>
      <c r="M100" s="27" t="str">
        <f t="shared" si="37"/>
        <v>_y</v>
      </c>
      <c r="N100" s="27" t="str">
        <f t="shared" si="38"/>
        <v>_z</v>
      </c>
      <c r="O100" s="27" t="str">
        <f t="shared" si="39"/>
        <v>_ax</v>
      </c>
      <c r="P100" s="27" t="str">
        <f t="shared" si="40"/>
        <v>_ay</v>
      </c>
      <c r="Q100" s="27" t="str">
        <f t="shared" si="41"/>
        <v>_az</v>
      </c>
      <c r="R100" s="27" t="str">
        <f t="shared" si="42"/>
        <v>x</v>
      </c>
      <c r="S100" s="27" t="str">
        <f t="shared" si="43"/>
        <v>y</v>
      </c>
      <c r="T100" s="27" t="str">
        <f t="shared" si="44"/>
        <v>z</v>
      </c>
      <c r="U100" s="27" t="str">
        <f t="shared" si="45"/>
        <v>ax</v>
      </c>
      <c r="V100" s="27" t="str">
        <f t="shared" si="46"/>
        <v>ay</v>
      </c>
      <c r="W100" s="27" t="str">
        <f t="shared" si="47"/>
        <v>az</v>
      </c>
    </row>
    <row r="101" spans="1:23" x14ac:dyDescent="0.25">
      <c r="A101" s="30" t="str">
        <f>O17</f>
        <v>DET_I47AW_ax</v>
      </c>
      <c r="B101" s="29">
        <f>I17</f>
        <v>0</v>
      </c>
      <c r="C101" s="30" t="s">
        <v>637</v>
      </c>
      <c r="D101" s="23"/>
      <c r="E101" s="25"/>
      <c r="F101" s="76" t="e">
        <f>VLOOKUP(E101,cesr!B:U,9,FALSE)</f>
        <v>#N/A</v>
      </c>
      <c r="G101" s="76" t="e">
        <f>VLOOKUP(E101,cesr!B:U,12,FALSE)</f>
        <v>#N/A</v>
      </c>
      <c r="H101" s="26" t="e">
        <f>VLOOKUP(E101,cesr!B:U,15,FALSE)</f>
        <v>#N/A</v>
      </c>
      <c r="I101" s="26" t="e">
        <f>VLOOKUP(E101,cesr!B:U,19,FALSE)</f>
        <v>#N/A</v>
      </c>
      <c r="J101" s="26" t="e">
        <f>VLOOKUP(E101,cesr!B:U,20,FALSE)</f>
        <v>#N/A</v>
      </c>
      <c r="K101" s="76" t="e">
        <f>PI()+(VLOOKUP(E101,cesr!B:U,18,FALSE))</f>
        <v>#N/A</v>
      </c>
      <c r="L101" s="27" t="str">
        <f t="shared" si="36"/>
        <v>_x</v>
      </c>
      <c r="M101" s="27" t="str">
        <f t="shared" si="37"/>
        <v>_y</v>
      </c>
      <c r="N101" s="27" t="str">
        <f t="shared" si="38"/>
        <v>_z</v>
      </c>
      <c r="O101" s="27" t="str">
        <f t="shared" si="39"/>
        <v>_ax</v>
      </c>
      <c r="P101" s="27" t="str">
        <f t="shared" si="40"/>
        <v>_ay</v>
      </c>
      <c r="Q101" s="27" t="str">
        <f t="shared" si="41"/>
        <v>_az</v>
      </c>
      <c r="R101" s="27" t="str">
        <f t="shared" si="42"/>
        <v>x</v>
      </c>
      <c r="S101" s="27" t="str">
        <f t="shared" si="43"/>
        <v>y</v>
      </c>
      <c r="T101" s="27" t="str">
        <f t="shared" si="44"/>
        <v>z</v>
      </c>
      <c r="U101" s="27" t="str">
        <f t="shared" si="45"/>
        <v>ax</v>
      </c>
      <c r="V101" s="27" t="str">
        <f t="shared" si="46"/>
        <v>ay</v>
      </c>
      <c r="W101" s="27" t="str">
        <f t="shared" si="47"/>
        <v>az</v>
      </c>
    </row>
    <row r="102" spans="1:23" x14ac:dyDescent="0.25">
      <c r="A102" s="30" t="str">
        <f>P17</f>
        <v>DET_I47AW_ay</v>
      </c>
      <c r="B102" s="29">
        <f>J17</f>
        <v>0</v>
      </c>
      <c r="C102" s="30" t="s">
        <v>637</v>
      </c>
      <c r="D102" s="23"/>
      <c r="E102" s="25"/>
      <c r="F102" s="76" t="e">
        <f>VLOOKUP(E102,cesr!B:U,9,FALSE)</f>
        <v>#N/A</v>
      </c>
      <c r="G102" s="76" t="e">
        <f>VLOOKUP(E102,cesr!B:U,12,FALSE)</f>
        <v>#N/A</v>
      </c>
      <c r="H102" s="26" t="e">
        <f>VLOOKUP(E102,cesr!B:U,15,FALSE)</f>
        <v>#N/A</v>
      </c>
      <c r="I102" s="26" t="e">
        <f>VLOOKUP(E102,cesr!B:U,19,FALSE)</f>
        <v>#N/A</v>
      </c>
      <c r="J102" s="26" t="e">
        <f>VLOOKUP(E102,cesr!B:U,20,FALSE)</f>
        <v>#N/A</v>
      </c>
      <c r="K102" s="76" t="e">
        <f>PI()+(VLOOKUP(E102,cesr!B:U,18,FALSE))</f>
        <v>#N/A</v>
      </c>
      <c r="L102" s="27" t="str">
        <f t="shared" si="36"/>
        <v>_x</v>
      </c>
      <c r="M102" s="27" t="str">
        <f t="shared" si="37"/>
        <v>_y</v>
      </c>
      <c r="N102" s="27" t="str">
        <f t="shared" si="38"/>
        <v>_z</v>
      </c>
      <c r="O102" s="27" t="str">
        <f t="shared" si="39"/>
        <v>_ax</v>
      </c>
      <c r="P102" s="27" t="str">
        <f t="shared" si="40"/>
        <v>_ay</v>
      </c>
      <c r="Q102" s="27" t="str">
        <f t="shared" si="41"/>
        <v>_az</v>
      </c>
      <c r="R102" s="27" t="str">
        <f t="shared" si="42"/>
        <v>x</v>
      </c>
      <c r="S102" s="27" t="str">
        <f t="shared" si="43"/>
        <v>y</v>
      </c>
      <c r="T102" s="27" t="str">
        <f t="shared" si="44"/>
        <v>z</v>
      </c>
      <c r="U102" s="27" t="str">
        <f t="shared" si="45"/>
        <v>ax</v>
      </c>
      <c r="V102" s="27" t="str">
        <f t="shared" si="46"/>
        <v>ay</v>
      </c>
      <c r="W102" s="27" t="str">
        <f t="shared" si="47"/>
        <v>az</v>
      </c>
    </row>
    <row r="103" spans="1:23" ht="15.75" thickBot="1" x14ac:dyDescent="0.3">
      <c r="A103" s="34" t="str">
        <f>Q17</f>
        <v>DET_I47AW_az</v>
      </c>
      <c r="B103" s="33">
        <f>K17</f>
        <v>6.2622366535897935</v>
      </c>
      <c r="C103" s="34" t="s">
        <v>637</v>
      </c>
      <c r="D103" s="23"/>
      <c r="E103" s="74"/>
      <c r="F103" s="76" t="e">
        <f>VLOOKUP(E103,cesr!B:U,9,FALSE)</f>
        <v>#N/A</v>
      </c>
      <c r="G103" s="76" t="e">
        <f>VLOOKUP(E103,cesr!B:U,12,FALSE)</f>
        <v>#N/A</v>
      </c>
      <c r="H103" s="26" t="e">
        <f>VLOOKUP(E103,cesr!B:U,15,FALSE)</f>
        <v>#N/A</v>
      </c>
      <c r="I103" s="26" t="e">
        <f>VLOOKUP(E103,cesr!B:U,19,FALSE)</f>
        <v>#N/A</v>
      </c>
      <c r="J103" s="26" t="e">
        <f>VLOOKUP(E103,cesr!B:U,20,FALSE)</f>
        <v>#N/A</v>
      </c>
      <c r="K103" s="76" t="e">
        <f>PI()+(VLOOKUP(E103,cesr!B:U,18,FALSE))</f>
        <v>#N/A</v>
      </c>
      <c r="L103" s="27" t="str">
        <f t="shared" si="36"/>
        <v>_x</v>
      </c>
      <c r="M103" s="27" t="str">
        <f t="shared" si="37"/>
        <v>_y</v>
      </c>
      <c r="N103" s="27" t="str">
        <f t="shared" si="38"/>
        <v>_z</v>
      </c>
      <c r="O103" s="27" t="str">
        <f t="shared" si="39"/>
        <v>_ax</v>
      </c>
      <c r="P103" s="27" t="str">
        <f t="shared" si="40"/>
        <v>_ay</v>
      </c>
      <c r="Q103" s="27" t="str">
        <f t="shared" si="41"/>
        <v>_az</v>
      </c>
      <c r="R103" s="27" t="str">
        <f t="shared" si="42"/>
        <v>x</v>
      </c>
      <c r="S103" s="27" t="str">
        <f t="shared" si="43"/>
        <v>y</v>
      </c>
      <c r="T103" s="27" t="str">
        <f t="shared" si="44"/>
        <v>z</v>
      </c>
      <c r="U103" s="27" t="str">
        <f t="shared" si="45"/>
        <v>ax</v>
      </c>
      <c r="V103" s="27" t="str">
        <f t="shared" si="46"/>
        <v>ay</v>
      </c>
      <c r="W103" s="27" t="str">
        <f t="shared" si="47"/>
        <v>az</v>
      </c>
    </row>
    <row r="104" spans="1:23" x14ac:dyDescent="0.25">
      <c r="A104" s="35" t="str">
        <f>L18</f>
        <v>Q47AW_x</v>
      </c>
      <c r="B104" s="36">
        <f>F18</f>
        <v>-12.54213</v>
      </c>
      <c r="C104" s="35" t="s">
        <v>635</v>
      </c>
      <c r="D104" s="23"/>
      <c r="E104" s="74"/>
      <c r="F104" s="76" t="e">
        <f>VLOOKUP(E104,cesr!B:U,9,FALSE)</f>
        <v>#N/A</v>
      </c>
      <c r="G104" s="76" t="e">
        <f>VLOOKUP(E104,cesr!B:U,12,FALSE)</f>
        <v>#N/A</v>
      </c>
      <c r="H104" s="26" t="e">
        <f>VLOOKUP(E104,cesr!B:U,15,FALSE)</f>
        <v>#N/A</v>
      </c>
      <c r="I104" s="26" t="e">
        <f>VLOOKUP(E104,cesr!B:U,19,FALSE)</f>
        <v>#N/A</v>
      </c>
      <c r="J104" s="26" t="e">
        <f>VLOOKUP(E104,cesr!B:U,20,FALSE)</f>
        <v>#N/A</v>
      </c>
      <c r="K104" s="76" t="e">
        <f>PI()+(VLOOKUP(E104,cesr!B:U,18,FALSE))</f>
        <v>#N/A</v>
      </c>
      <c r="L104" s="27" t="str">
        <f t="shared" si="36"/>
        <v>_x</v>
      </c>
      <c r="M104" s="27" t="str">
        <f t="shared" si="37"/>
        <v>_y</v>
      </c>
      <c r="N104" s="27" t="str">
        <f t="shared" si="38"/>
        <v>_z</v>
      </c>
      <c r="O104" s="27" t="str">
        <f t="shared" si="39"/>
        <v>_ax</v>
      </c>
      <c r="P104" s="27" t="str">
        <f t="shared" si="40"/>
        <v>_ay</v>
      </c>
      <c r="Q104" s="27" t="str">
        <f t="shared" si="41"/>
        <v>_az</v>
      </c>
      <c r="R104" s="27" t="str">
        <f t="shared" si="42"/>
        <v>x</v>
      </c>
      <c r="S104" s="27" t="str">
        <f t="shared" si="43"/>
        <v>y</v>
      </c>
      <c r="T104" s="27" t="str">
        <f t="shared" si="44"/>
        <v>z</v>
      </c>
      <c r="U104" s="27" t="str">
        <f t="shared" si="45"/>
        <v>ax</v>
      </c>
      <c r="V104" s="27" t="str">
        <f t="shared" si="46"/>
        <v>ay</v>
      </c>
      <c r="W104" s="27" t="str">
        <f t="shared" si="47"/>
        <v>az</v>
      </c>
    </row>
    <row r="105" spans="1:23" x14ac:dyDescent="0.25">
      <c r="A105" s="30" t="str">
        <f>M18</f>
        <v>Q47AW_y</v>
      </c>
      <c r="B105" s="29">
        <f>G18</f>
        <v>243.8905</v>
      </c>
      <c r="C105" s="30" t="s">
        <v>635</v>
      </c>
      <c r="D105" s="23"/>
      <c r="E105" s="74"/>
      <c r="F105" s="76" t="e">
        <f>VLOOKUP(E105,cesr!B:U,9,FALSE)</f>
        <v>#N/A</v>
      </c>
      <c r="G105" s="76" t="e">
        <f>VLOOKUP(E105,cesr!B:U,12,FALSE)</f>
        <v>#N/A</v>
      </c>
      <c r="H105" s="26" t="e">
        <f>VLOOKUP(E105,cesr!B:U,15,FALSE)</f>
        <v>#N/A</v>
      </c>
      <c r="I105" s="26" t="e">
        <f>VLOOKUP(E105,cesr!B:U,19,FALSE)</f>
        <v>#N/A</v>
      </c>
      <c r="J105" s="26" t="e">
        <f>VLOOKUP(E105,cesr!B:U,20,FALSE)</f>
        <v>#N/A</v>
      </c>
      <c r="K105" s="76" t="e">
        <f>PI()+(VLOOKUP(E105,cesr!B:U,18,FALSE))</f>
        <v>#N/A</v>
      </c>
      <c r="L105" s="27" t="str">
        <f t="shared" si="36"/>
        <v>_x</v>
      </c>
      <c r="M105" s="27" t="str">
        <f t="shared" si="37"/>
        <v>_y</v>
      </c>
      <c r="N105" s="27" t="str">
        <f t="shared" si="38"/>
        <v>_z</v>
      </c>
      <c r="O105" s="27" t="str">
        <f t="shared" si="39"/>
        <v>_ax</v>
      </c>
      <c r="P105" s="27" t="str">
        <f t="shared" si="40"/>
        <v>_ay</v>
      </c>
      <c r="Q105" s="27" t="str">
        <f t="shared" si="41"/>
        <v>_az</v>
      </c>
      <c r="R105" s="27" t="str">
        <f t="shared" si="42"/>
        <v>x</v>
      </c>
      <c r="S105" s="27" t="str">
        <f t="shared" si="43"/>
        <v>y</v>
      </c>
      <c r="T105" s="27" t="str">
        <f t="shared" si="44"/>
        <v>z</v>
      </c>
      <c r="U105" s="27" t="str">
        <f t="shared" si="45"/>
        <v>ax</v>
      </c>
      <c r="V105" s="27" t="str">
        <f t="shared" si="46"/>
        <v>ay</v>
      </c>
      <c r="W105" s="27" t="str">
        <f t="shared" si="47"/>
        <v>az</v>
      </c>
    </row>
    <row r="106" spans="1:23" x14ac:dyDescent="0.25">
      <c r="A106" s="30" t="str">
        <f>N18</f>
        <v>Q47AW_z</v>
      </c>
      <c r="B106" s="29">
        <f>H18</f>
        <v>0</v>
      </c>
      <c r="C106" s="30" t="s">
        <v>635</v>
      </c>
      <c r="D106" s="23"/>
      <c r="E106" s="74"/>
      <c r="F106" s="76" t="e">
        <f>VLOOKUP(E106,cesr!B:U,9,FALSE)</f>
        <v>#N/A</v>
      </c>
      <c r="G106" s="76" t="e">
        <f>VLOOKUP(E106,cesr!B:U,12,FALSE)</f>
        <v>#N/A</v>
      </c>
      <c r="H106" s="26" t="e">
        <f>VLOOKUP(E106,cesr!B:U,15,FALSE)</f>
        <v>#N/A</v>
      </c>
      <c r="I106" s="26" t="e">
        <f>VLOOKUP(E106,cesr!B:U,19,FALSE)</f>
        <v>#N/A</v>
      </c>
      <c r="J106" s="26" t="e">
        <f>VLOOKUP(E106,cesr!B:U,20,FALSE)</f>
        <v>#N/A</v>
      </c>
      <c r="K106" s="76" t="e">
        <f>PI()+(VLOOKUP(E106,cesr!B:U,18,FALSE))</f>
        <v>#N/A</v>
      </c>
      <c r="L106" s="27" t="str">
        <f t="shared" si="36"/>
        <v>_x</v>
      </c>
      <c r="M106" s="27" t="str">
        <f t="shared" si="37"/>
        <v>_y</v>
      </c>
      <c r="N106" s="27" t="str">
        <f t="shared" si="38"/>
        <v>_z</v>
      </c>
      <c r="O106" s="27" t="str">
        <f t="shared" si="39"/>
        <v>_ax</v>
      </c>
      <c r="P106" s="27" t="str">
        <f t="shared" si="40"/>
        <v>_ay</v>
      </c>
      <c r="Q106" s="27" t="str">
        <f t="shared" si="41"/>
        <v>_az</v>
      </c>
      <c r="R106" s="27" t="str">
        <f t="shared" si="42"/>
        <v>x</v>
      </c>
      <c r="S106" s="27" t="str">
        <f t="shared" si="43"/>
        <v>y</v>
      </c>
      <c r="T106" s="27" t="str">
        <f t="shared" si="44"/>
        <v>z</v>
      </c>
      <c r="U106" s="27" t="str">
        <f t="shared" si="45"/>
        <v>ax</v>
      </c>
      <c r="V106" s="27" t="str">
        <f t="shared" si="46"/>
        <v>ay</v>
      </c>
      <c r="W106" s="27" t="str">
        <f t="shared" si="47"/>
        <v>az</v>
      </c>
    </row>
    <row r="107" spans="1:23" x14ac:dyDescent="0.25">
      <c r="A107" s="30" t="str">
        <f>O18</f>
        <v>Q47AW_ax</v>
      </c>
      <c r="B107" s="29">
        <f>I18</f>
        <v>0</v>
      </c>
      <c r="C107" s="30" t="s">
        <v>637</v>
      </c>
      <c r="D107" s="23"/>
      <c r="E107" s="74"/>
      <c r="F107" s="76" t="e">
        <f>VLOOKUP(E107,cesr!B:U,9,FALSE)</f>
        <v>#N/A</v>
      </c>
      <c r="G107" s="76" t="e">
        <f>VLOOKUP(E107,cesr!B:U,12,FALSE)</f>
        <v>#N/A</v>
      </c>
      <c r="H107" s="26" t="e">
        <f>VLOOKUP(E107,cesr!B:U,15,FALSE)</f>
        <v>#N/A</v>
      </c>
      <c r="I107" s="26" t="e">
        <f>VLOOKUP(E107,cesr!B:U,19,FALSE)</f>
        <v>#N/A</v>
      </c>
      <c r="J107" s="26" t="e">
        <f>VLOOKUP(E107,cesr!B:U,20,FALSE)</f>
        <v>#N/A</v>
      </c>
      <c r="K107" s="76" t="e">
        <f>PI()+(VLOOKUP(E107,cesr!B:U,18,FALSE))</f>
        <v>#N/A</v>
      </c>
      <c r="L107" s="27" t="str">
        <f t="shared" si="36"/>
        <v>_x</v>
      </c>
      <c r="M107" s="27" t="str">
        <f t="shared" si="37"/>
        <v>_y</v>
      </c>
      <c r="N107" s="27" t="str">
        <f t="shared" si="38"/>
        <v>_z</v>
      </c>
      <c r="O107" s="27" t="str">
        <f t="shared" si="39"/>
        <v>_ax</v>
      </c>
      <c r="P107" s="27" t="str">
        <f t="shared" si="40"/>
        <v>_ay</v>
      </c>
      <c r="Q107" s="27" t="str">
        <f t="shared" si="41"/>
        <v>_az</v>
      </c>
      <c r="R107" s="27" t="str">
        <f t="shared" si="42"/>
        <v>x</v>
      </c>
      <c r="S107" s="27" t="str">
        <f t="shared" si="43"/>
        <v>y</v>
      </c>
      <c r="T107" s="27" t="str">
        <f t="shared" si="44"/>
        <v>z</v>
      </c>
      <c r="U107" s="27" t="str">
        <f t="shared" si="45"/>
        <v>ax</v>
      </c>
      <c r="V107" s="27" t="str">
        <f t="shared" si="46"/>
        <v>ay</v>
      </c>
      <c r="W107" s="27" t="str">
        <f t="shared" si="47"/>
        <v>az</v>
      </c>
    </row>
    <row r="108" spans="1:23" x14ac:dyDescent="0.25">
      <c r="A108" s="30" t="str">
        <f>P18</f>
        <v>Q47AW_ay</v>
      </c>
      <c r="B108" s="29">
        <f>J18</f>
        <v>0</v>
      </c>
      <c r="C108" s="30" t="s">
        <v>637</v>
      </c>
      <c r="D108" s="23"/>
      <c r="E108" s="74"/>
      <c r="F108" s="76" t="e">
        <f>VLOOKUP(E108,cesr!B:U,9,FALSE)</f>
        <v>#N/A</v>
      </c>
      <c r="G108" s="76" t="e">
        <f>VLOOKUP(E108,cesr!B:U,12,FALSE)</f>
        <v>#N/A</v>
      </c>
      <c r="H108" s="26" t="e">
        <f>VLOOKUP(E108,cesr!B:U,15,FALSE)</f>
        <v>#N/A</v>
      </c>
      <c r="I108" s="26" t="e">
        <f>VLOOKUP(E108,cesr!B:U,19,FALSE)</f>
        <v>#N/A</v>
      </c>
      <c r="J108" s="26" t="e">
        <f>VLOOKUP(E108,cesr!B:U,20,FALSE)</f>
        <v>#N/A</v>
      </c>
      <c r="K108" s="76" t="e">
        <f>PI()+(VLOOKUP(E108,cesr!B:U,18,FALSE))</f>
        <v>#N/A</v>
      </c>
      <c r="L108" s="27" t="str">
        <f t="shared" si="36"/>
        <v>_x</v>
      </c>
      <c r="M108" s="27" t="str">
        <f t="shared" si="37"/>
        <v>_y</v>
      </c>
      <c r="N108" s="27" t="str">
        <f t="shared" si="38"/>
        <v>_z</v>
      </c>
      <c r="O108" s="27" t="str">
        <f t="shared" si="39"/>
        <v>_ax</v>
      </c>
      <c r="P108" s="27" t="str">
        <f t="shared" si="40"/>
        <v>_ay</v>
      </c>
      <c r="Q108" s="27" t="str">
        <f t="shared" si="41"/>
        <v>_az</v>
      </c>
      <c r="R108" s="27" t="str">
        <f t="shared" si="42"/>
        <v>x</v>
      </c>
      <c r="S108" s="27" t="str">
        <f t="shared" si="43"/>
        <v>y</v>
      </c>
      <c r="T108" s="27" t="str">
        <f t="shared" si="44"/>
        <v>z</v>
      </c>
      <c r="U108" s="27" t="str">
        <f t="shared" si="45"/>
        <v>ax</v>
      </c>
      <c r="V108" s="27" t="str">
        <f t="shared" si="46"/>
        <v>ay</v>
      </c>
      <c r="W108" s="27" t="str">
        <f t="shared" si="47"/>
        <v>az</v>
      </c>
    </row>
    <row r="109" spans="1:23" ht="15.75" thickBot="1" x14ac:dyDescent="0.3">
      <c r="A109" s="34" t="str">
        <f>Q18</f>
        <v>Q47AW_az</v>
      </c>
      <c r="B109" s="33">
        <f>K18</f>
        <v>6.2622366535897935</v>
      </c>
      <c r="C109" s="34" t="s">
        <v>637</v>
      </c>
      <c r="D109" s="23"/>
      <c r="E109" s="74"/>
      <c r="F109" s="76" t="e">
        <f>VLOOKUP(E109,cesr!B:U,9,FALSE)</f>
        <v>#N/A</v>
      </c>
      <c r="G109" s="76" t="e">
        <f>VLOOKUP(E109,cesr!B:U,12,FALSE)</f>
        <v>#N/A</v>
      </c>
      <c r="H109" s="26" t="e">
        <f>VLOOKUP(E109,cesr!B:U,15,FALSE)</f>
        <v>#N/A</v>
      </c>
      <c r="I109" s="26" t="e">
        <f>VLOOKUP(E109,cesr!B:U,19,FALSE)</f>
        <v>#N/A</v>
      </c>
      <c r="J109" s="26" t="e">
        <f>VLOOKUP(E109,cesr!B:U,20,FALSE)</f>
        <v>#N/A</v>
      </c>
      <c r="K109" s="76" t="e">
        <f>PI()+(VLOOKUP(E109,cesr!B:U,18,FALSE))</f>
        <v>#N/A</v>
      </c>
      <c r="L109" s="27" t="str">
        <f t="shared" si="36"/>
        <v>_x</v>
      </c>
      <c r="M109" s="27" t="str">
        <f t="shared" si="37"/>
        <v>_y</v>
      </c>
      <c r="N109" s="27" t="str">
        <f t="shared" si="38"/>
        <v>_z</v>
      </c>
      <c r="O109" s="27" t="str">
        <f t="shared" si="39"/>
        <v>_ax</v>
      </c>
      <c r="P109" s="27" t="str">
        <f t="shared" si="40"/>
        <v>_ay</v>
      </c>
      <c r="Q109" s="27" t="str">
        <f t="shared" si="41"/>
        <v>_az</v>
      </c>
      <c r="R109" s="27" t="str">
        <f t="shared" si="42"/>
        <v>x</v>
      </c>
      <c r="S109" s="27" t="str">
        <f t="shared" si="43"/>
        <v>y</v>
      </c>
      <c r="T109" s="27" t="str">
        <f t="shared" si="44"/>
        <v>z</v>
      </c>
      <c r="U109" s="27" t="str">
        <f t="shared" si="45"/>
        <v>ax</v>
      </c>
      <c r="V109" s="27" t="str">
        <f t="shared" si="46"/>
        <v>ay</v>
      </c>
      <c r="W109" s="27" t="str">
        <f t="shared" si="47"/>
        <v>az</v>
      </c>
    </row>
    <row r="110" spans="1:23" x14ac:dyDescent="0.25">
      <c r="A110" s="35" t="str">
        <f>L19</f>
        <v>B48W_x</v>
      </c>
      <c r="B110" s="36">
        <f>F19</f>
        <v>-10.44415</v>
      </c>
      <c r="C110" s="35" t="s">
        <v>635</v>
      </c>
      <c r="D110" s="23"/>
      <c r="E110" s="74"/>
      <c r="F110" s="76" t="e">
        <f>VLOOKUP(E110,cesr!B:U,9,FALSE)</f>
        <v>#N/A</v>
      </c>
      <c r="G110" s="76" t="e">
        <f>VLOOKUP(E110,cesr!B:U,12,FALSE)</f>
        <v>#N/A</v>
      </c>
      <c r="H110" s="26" t="e">
        <f>VLOOKUP(E110,cesr!B:U,15,FALSE)</f>
        <v>#N/A</v>
      </c>
      <c r="I110" s="26" t="e">
        <f>VLOOKUP(E110,cesr!B:U,19,FALSE)</f>
        <v>#N/A</v>
      </c>
      <c r="J110" s="26" t="e">
        <f>VLOOKUP(E110,cesr!B:U,20,FALSE)</f>
        <v>#N/A</v>
      </c>
      <c r="K110" s="76" t="e">
        <f>PI()+(VLOOKUP(E110,cesr!B:U,18,FALSE))</f>
        <v>#N/A</v>
      </c>
      <c r="L110" s="27" t="str">
        <f t="shared" si="36"/>
        <v>_x</v>
      </c>
      <c r="M110" s="27" t="str">
        <f t="shared" si="37"/>
        <v>_y</v>
      </c>
      <c r="N110" s="27" t="str">
        <f t="shared" si="38"/>
        <v>_z</v>
      </c>
      <c r="O110" s="27" t="str">
        <f t="shared" si="39"/>
        <v>_ax</v>
      </c>
      <c r="P110" s="27" t="str">
        <f t="shared" si="40"/>
        <v>_ay</v>
      </c>
      <c r="Q110" s="27" t="str">
        <f t="shared" si="41"/>
        <v>_az</v>
      </c>
      <c r="R110" s="27" t="str">
        <f t="shared" si="42"/>
        <v>x</v>
      </c>
      <c r="S110" s="27" t="str">
        <f t="shared" si="43"/>
        <v>y</v>
      </c>
      <c r="T110" s="27" t="str">
        <f t="shared" si="44"/>
        <v>z</v>
      </c>
      <c r="U110" s="27" t="str">
        <f t="shared" si="45"/>
        <v>ax</v>
      </c>
      <c r="V110" s="27" t="str">
        <f t="shared" si="46"/>
        <v>ay</v>
      </c>
      <c r="W110" s="27" t="str">
        <f t="shared" si="47"/>
        <v>az</v>
      </c>
    </row>
    <row r="111" spans="1:23" x14ac:dyDescent="0.25">
      <c r="A111" s="30" t="str">
        <f>M19</f>
        <v>B48W_y</v>
      </c>
      <c r="B111" s="29">
        <f>G19</f>
        <v>243.91890000000001</v>
      </c>
      <c r="C111" s="30" t="s">
        <v>635</v>
      </c>
      <c r="D111" s="23"/>
      <c r="E111" s="74"/>
      <c r="F111" s="76" t="e">
        <f>VLOOKUP(E111,cesr!B:U,9,FALSE)</f>
        <v>#N/A</v>
      </c>
      <c r="G111" s="76" t="e">
        <f>VLOOKUP(E111,cesr!B:U,12,FALSE)</f>
        <v>#N/A</v>
      </c>
      <c r="H111" s="26" t="e">
        <f>VLOOKUP(E111,cesr!B:U,15,FALSE)</f>
        <v>#N/A</v>
      </c>
      <c r="I111" s="26" t="e">
        <f>VLOOKUP(E111,cesr!B:U,19,FALSE)</f>
        <v>#N/A</v>
      </c>
      <c r="J111" s="26" t="e">
        <f>VLOOKUP(E111,cesr!B:U,20,FALSE)</f>
        <v>#N/A</v>
      </c>
      <c r="K111" s="76" t="e">
        <f>PI()+(VLOOKUP(E111,cesr!B:U,18,FALSE))</f>
        <v>#N/A</v>
      </c>
      <c r="L111" s="27" t="str">
        <f t="shared" si="36"/>
        <v>_x</v>
      </c>
      <c r="M111" s="27" t="str">
        <f t="shared" si="37"/>
        <v>_y</v>
      </c>
      <c r="N111" s="27" t="str">
        <f t="shared" si="38"/>
        <v>_z</v>
      </c>
      <c r="O111" s="27" t="str">
        <f t="shared" si="39"/>
        <v>_ax</v>
      </c>
      <c r="P111" s="27" t="str">
        <f t="shared" si="40"/>
        <v>_ay</v>
      </c>
      <c r="Q111" s="27" t="str">
        <f t="shared" si="41"/>
        <v>_az</v>
      </c>
      <c r="R111" s="27" t="str">
        <f t="shared" si="42"/>
        <v>x</v>
      </c>
      <c r="S111" s="27" t="str">
        <f t="shared" si="43"/>
        <v>y</v>
      </c>
      <c r="T111" s="27" t="str">
        <f t="shared" si="44"/>
        <v>z</v>
      </c>
      <c r="U111" s="27" t="str">
        <f t="shared" si="45"/>
        <v>ax</v>
      </c>
      <c r="V111" s="27" t="str">
        <f t="shared" si="46"/>
        <v>ay</v>
      </c>
      <c r="W111" s="27" t="str">
        <f t="shared" si="47"/>
        <v>az</v>
      </c>
    </row>
    <row r="112" spans="1:23" x14ac:dyDescent="0.25">
      <c r="A112" s="30" t="str">
        <f>N19</f>
        <v>B48W_z</v>
      </c>
      <c r="B112" s="29">
        <f>H19</f>
        <v>0</v>
      </c>
      <c r="C112" s="30" t="s">
        <v>635</v>
      </c>
      <c r="D112" s="23"/>
      <c r="E112" s="74"/>
      <c r="F112" s="76" t="e">
        <f>VLOOKUP(E112,cesr!B:U,9,FALSE)</f>
        <v>#N/A</v>
      </c>
      <c r="G112" s="76" t="e">
        <f>VLOOKUP(E112,cesr!B:U,12,FALSE)</f>
        <v>#N/A</v>
      </c>
      <c r="H112" s="26" t="e">
        <f>VLOOKUP(E112,cesr!B:U,15,FALSE)</f>
        <v>#N/A</v>
      </c>
      <c r="I112" s="26" t="e">
        <f>VLOOKUP(E112,cesr!B:U,19,FALSE)</f>
        <v>#N/A</v>
      </c>
      <c r="J112" s="26" t="e">
        <f>VLOOKUP(E112,cesr!B:U,20,FALSE)</f>
        <v>#N/A</v>
      </c>
      <c r="K112" s="76" t="e">
        <f>PI()+(VLOOKUP(E112,cesr!B:U,18,FALSE))</f>
        <v>#N/A</v>
      </c>
      <c r="L112" s="27" t="str">
        <f t="shared" si="36"/>
        <v>_x</v>
      </c>
      <c r="M112" s="27" t="str">
        <f t="shared" si="37"/>
        <v>_y</v>
      </c>
      <c r="N112" s="27" t="str">
        <f t="shared" si="38"/>
        <v>_z</v>
      </c>
      <c r="O112" s="27" t="str">
        <f t="shared" si="39"/>
        <v>_ax</v>
      </c>
      <c r="P112" s="27" t="str">
        <f t="shared" si="40"/>
        <v>_ay</v>
      </c>
      <c r="Q112" s="27" t="str">
        <f t="shared" si="41"/>
        <v>_az</v>
      </c>
      <c r="R112" s="27" t="str">
        <f t="shared" si="42"/>
        <v>x</v>
      </c>
      <c r="S112" s="27" t="str">
        <f t="shared" si="43"/>
        <v>y</v>
      </c>
      <c r="T112" s="27" t="str">
        <f t="shared" si="44"/>
        <v>z</v>
      </c>
      <c r="U112" s="27" t="str">
        <f t="shared" si="45"/>
        <v>ax</v>
      </c>
      <c r="V112" s="27" t="str">
        <f t="shared" si="46"/>
        <v>ay</v>
      </c>
      <c r="W112" s="27" t="str">
        <f t="shared" si="47"/>
        <v>az</v>
      </c>
    </row>
    <row r="113" spans="1:23" x14ac:dyDescent="0.25">
      <c r="A113" s="30" t="str">
        <f>O19</f>
        <v>B48W_ax</v>
      </c>
      <c r="B113" s="29">
        <f>I19</f>
        <v>0</v>
      </c>
      <c r="C113" s="30" t="s">
        <v>637</v>
      </c>
      <c r="D113" s="23"/>
      <c r="E113" s="74"/>
      <c r="F113" s="76" t="e">
        <f>VLOOKUP(E113,cesr!B:U,9,FALSE)</f>
        <v>#N/A</v>
      </c>
      <c r="G113" s="76" t="e">
        <f>VLOOKUP(E113,cesr!B:U,12,FALSE)</f>
        <v>#N/A</v>
      </c>
      <c r="H113" s="26" t="e">
        <f>VLOOKUP(E113,cesr!B:U,15,FALSE)</f>
        <v>#N/A</v>
      </c>
      <c r="I113" s="26" t="e">
        <f>VLOOKUP(E113,cesr!B:U,19,FALSE)</f>
        <v>#N/A</v>
      </c>
      <c r="J113" s="26" t="e">
        <f>VLOOKUP(E113,cesr!B:U,20,FALSE)</f>
        <v>#N/A</v>
      </c>
      <c r="K113" s="76" t="e">
        <f>PI()+(VLOOKUP(E113,cesr!B:U,18,FALSE))</f>
        <v>#N/A</v>
      </c>
      <c r="L113" s="27" t="str">
        <f t="shared" si="36"/>
        <v>_x</v>
      </c>
      <c r="M113" s="27" t="str">
        <f t="shared" si="37"/>
        <v>_y</v>
      </c>
      <c r="N113" s="27" t="str">
        <f t="shared" si="38"/>
        <v>_z</v>
      </c>
      <c r="O113" s="27" t="str">
        <f t="shared" si="39"/>
        <v>_ax</v>
      </c>
      <c r="P113" s="27" t="str">
        <f t="shared" si="40"/>
        <v>_ay</v>
      </c>
      <c r="Q113" s="27" t="str">
        <f t="shared" si="41"/>
        <v>_az</v>
      </c>
      <c r="R113" s="27" t="str">
        <f t="shared" si="42"/>
        <v>x</v>
      </c>
      <c r="S113" s="27" t="str">
        <f t="shared" si="43"/>
        <v>y</v>
      </c>
      <c r="T113" s="27" t="str">
        <f t="shared" si="44"/>
        <v>z</v>
      </c>
      <c r="U113" s="27" t="str">
        <f t="shared" si="45"/>
        <v>ax</v>
      </c>
      <c r="V113" s="27" t="str">
        <f t="shared" si="46"/>
        <v>ay</v>
      </c>
      <c r="W113" s="27" t="str">
        <f t="shared" si="47"/>
        <v>az</v>
      </c>
    </row>
    <row r="114" spans="1:23" x14ac:dyDescent="0.25">
      <c r="A114" s="30" t="str">
        <f>P19</f>
        <v>B48W_ay</v>
      </c>
      <c r="B114" s="29">
        <f>J19</f>
        <v>0</v>
      </c>
      <c r="C114" s="30" t="s">
        <v>637</v>
      </c>
      <c r="D114" s="23"/>
      <c r="E114" s="74"/>
      <c r="F114" s="76" t="e">
        <f>VLOOKUP(E114,cesr!B:U,9,FALSE)</f>
        <v>#N/A</v>
      </c>
      <c r="G114" s="76" t="e">
        <f>VLOOKUP(E114,cesr!B:U,12,FALSE)</f>
        <v>#N/A</v>
      </c>
      <c r="H114" s="26" t="e">
        <f>VLOOKUP(E114,cesr!B:U,15,FALSE)</f>
        <v>#N/A</v>
      </c>
      <c r="I114" s="26" t="e">
        <f>VLOOKUP(E114,cesr!B:U,19,FALSE)</f>
        <v>#N/A</v>
      </c>
      <c r="J114" s="26" t="e">
        <f>VLOOKUP(E114,cesr!B:U,20,FALSE)</f>
        <v>#N/A</v>
      </c>
      <c r="K114" s="76" t="e">
        <f>PI()+(VLOOKUP(E114,cesr!B:U,18,FALSE))</f>
        <v>#N/A</v>
      </c>
      <c r="L114" s="27" t="str">
        <f t="shared" si="36"/>
        <v>_x</v>
      </c>
      <c r="M114" s="27" t="str">
        <f t="shared" si="37"/>
        <v>_y</v>
      </c>
      <c r="N114" s="27" t="str">
        <f t="shared" si="38"/>
        <v>_z</v>
      </c>
      <c r="O114" s="27" t="str">
        <f t="shared" si="39"/>
        <v>_ax</v>
      </c>
      <c r="P114" s="27" t="str">
        <f t="shared" si="40"/>
        <v>_ay</v>
      </c>
      <c r="Q114" s="27" t="str">
        <f t="shared" si="41"/>
        <v>_az</v>
      </c>
      <c r="R114" s="27" t="str">
        <f t="shared" si="42"/>
        <v>x</v>
      </c>
      <c r="S114" s="27" t="str">
        <f t="shared" si="43"/>
        <v>y</v>
      </c>
      <c r="T114" s="27" t="str">
        <f t="shared" si="44"/>
        <v>z</v>
      </c>
      <c r="U114" s="27" t="str">
        <f t="shared" si="45"/>
        <v>ax</v>
      </c>
      <c r="V114" s="27" t="str">
        <f t="shared" si="46"/>
        <v>ay</v>
      </c>
      <c r="W114" s="27" t="str">
        <f t="shared" si="47"/>
        <v>az</v>
      </c>
    </row>
    <row r="115" spans="1:23" ht="15.75" thickBot="1" x14ac:dyDescent="0.3">
      <c r="A115" s="34" t="str">
        <f>Q19</f>
        <v>B48W_az</v>
      </c>
      <c r="B115" s="33">
        <f>K19</f>
        <v>6.2727086535897936</v>
      </c>
      <c r="C115" s="34" t="s">
        <v>637</v>
      </c>
      <c r="D115" s="23"/>
      <c r="E115" s="74"/>
      <c r="F115" s="76" t="e">
        <f>VLOOKUP(E115,cesr!B:U,9,FALSE)</f>
        <v>#N/A</v>
      </c>
      <c r="G115" s="76" t="e">
        <f>VLOOKUP(E115,cesr!B:U,12,FALSE)</f>
        <v>#N/A</v>
      </c>
      <c r="H115" s="26" t="e">
        <f>VLOOKUP(E115,cesr!B:U,15,FALSE)</f>
        <v>#N/A</v>
      </c>
      <c r="I115" s="26" t="e">
        <f>VLOOKUP(E115,cesr!B:U,19,FALSE)</f>
        <v>#N/A</v>
      </c>
      <c r="J115" s="26" t="e">
        <f>VLOOKUP(E115,cesr!B:U,20,FALSE)</f>
        <v>#N/A</v>
      </c>
      <c r="K115" s="76" t="e">
        <f>PI()+(VLOOKUP(E115,cesr!B:U,18,FALSE))</f>
        <v>#N/A</v>
      </c>
      <c r="L115" s="27" t="str">
        <f t="shared" si="36"/>
        <v>_x</v>
      </c>
      <c r="M115" s="27" t="str">
        <f t="shared" si="37"/>
        <v>_y</v>
      </c>
      <c r="N115" s="27" t="str">
        <f t="shared" si="38"/>
        <v>_z</v>
      </c>
      <c r="O115" s="27" t="str">
        <f t="shared" si="39"/>
        <v>_ax</v>
      </c>
      <c r="P115" s="27" t="str">
        <f t="shared" si="40"/>
        <v>_ay</v>
      </c>
      <c r="Q115" s="27" t="str">
        <f t="shared" si="41"/>
        <v>_az</v>
      </c>
      <c r="R115" s="27" t="str">
        <f t="shared" si="42"/>
        <v>x</v>
      </c>
      <c r="S115" s="27" t="str">
        <f t="shared" si="43"/>
        <v>y</v>
      </c>
      <c r="T115" s="27" t="str">
        <f t="shared" si="44"/>
        <v>z</v>
      </c>
      <c r="U115" s="27" t="str">
        <f t="shared" si="45"/>
        <v>ax</v>
      </c>
      <c r="V115" s="27" t="str">
        <f t="shared" si="46"/>
        <v>ay</v>
      </c>
      <c r="W115" s="27" t="str">
        <f t="shared" si="47"/>
        <v>az</v>
      </c>
    </row>
    <row r="116" spans="1:23" x14ac:dyDescent="0.25">
      <c r="A116" s="38" t="str">
        <f>L20</f>
        <v>DET_I48W_x</v>
      </c>
      <c r="B116" s="36">
        <f>F20</f>
        <v>-8.261196</v>
      </c>
      <c r="C116" s="35" t="s">
        <v>635</v>
      </c>
      <c r="D116" s="23"/>
      <c r="E116" s="74"/>
      <c r="F116" s="76" t="e">
        <f>VLOOKUP(E116,cesr!B:U,9,FALSE)</f>
        <v>#N/A</v>
      </c>
      <c r="G116" s="76" t="e">
        <f>VLOOKUP(E116,cesr!B:U,12,FALSE)</f>
        <v>#N/A</v>
      </c>
      <c r="H116" s="26" t="e">
        <f>VLOOKUP(E116,cesr!B:U,15,FALSE)</f>
        <v>#N/A</v>
      </c>
      <c r="I116" s="26" t="e">
        <f>VLOOKUP(E116,cesr!B:U,19,FALSE)</f>
        <v>#N/A</v>
      </c>
      <c r="J116" s="26" t="e">
        <f>VLOOKUP(E116,cesr!B:U,20,FALSE)</f>
        <v>#N/A</v>
      </c>
      <c r="K116" s="76" t="e">
        <f>PI()+(VLOOKUP(E116,cesr!B:U,18,FALSE))</f>
        <v>#N/A</v>
      </c>
      <c r="L116" s="27" t="str">
        <f t="shared" si="36"/>
        <v>_x</v>
      </c>
      <c r="M116" s="27" t="str">
        <f t="shared" si="37"/>
        <v>_y</v>
      </c>
      <c r="N116" s="27" t="str">
        <f t="shared" si="38"/>
        <v>_z</v>
      </c>
      <c r="O116" s="27" t="str">
        <f t="shared" si="39"/>
        <v>_ax</v>
      </c>
      <c r="P116" s="27" t="str">
        <f t="shared" si="40"/>
        <v>_ay</v>
      </c>
      <c r="Q116" s="27" t="str">
        <f t="shared" si="41"/>
        <v>_az</v>
      </c>
      <c r="R116" s="27" t="str">
        <f t="shared" si="42"/>
        <v>x</v>
      </c>
      <c r="S116" s="27" t="str">
        <f t="shared" si="43"/>
        <v>y</v>
      </c>
      <c r="T116" s="27" t="str">
        <f t="shared" si="44"/>
        <v>z</v>
      </c>
      <c r="U116" s="27" t="str">
        <f t="shared" si="45"/>
        <v>ax</v>
      </c>
      <c r="V116" s="27" t="str">
        <f t="shared" si="46"/>
        <v>ay</v>
      </c>
      <c r="W116" s="27" t="str">
        <f t="shared" si="47"/>
        <v>az</v>
      </c>
    </row>
    <row r="117" spans="1:23" x14ac:dyDescent="0.25">
      <c r="A117" s="30" t="str">
        <f>M20</f>
        <v>DET_I48W_y</v>
      </c>
      <c r="B117" s="29">
        <f>G20</f>
        <v>243.93440000000001</v>
      </c>
      <c r="C117" s="30" t="s">
        <v>635</v>
      </c>
      <c r="D117" s="23"/>
      <c r="E117" s="74"/>
      <c r="F117" s="76" t="e">
        <f>VLOOKUP(E117,cesr!B:U,9,FALSE)</f>
        <v>#N/A</v>
      </c>
      <c r="G117" s="76" t="e">
        <f>VLOOKUP(E117,cesr!B:U,12,FALSE)</f>
        <v>#N/A</v>
      </c>
      <c r="H117" s="26" t="e">
        <f>VLOOKUP(E117,cesr!B:U,15,FALSE)</f>
        <v>#N/A</v>
      </c>
      <c r="I117" s="26" t="e">
        <f>VLOOKUP(E117,cesr!B:U,19,FALSE)</f>
        <v>#N/A</v>
      </c>
      <c r="J117" s="26" t="e">
        <f>VLOOKUP(E117,cesr!B:U,20,FALSE)</f>
        <v>#N/A</v>
      </c>
      <c r="K117" s="76" t="e">
        <f>PI()+(VLOOKUP(E117,cesr!B:U,18,FALSE))</f>
        <v>#N/A</v>
      </c>
      <c r="L117" s="27" t="str">
        <f t="shared" si="36"/>
        <v>_x</v>
      </c>
      <c r="M117" s="27" t="str">
        <f t="shared" si="37"/>
        <v>_y</v>
      </c>
      <c r="N117" s="27" t="str">
        <f t="shared" si="38"/>
        <v>_z</v>
      </c>
      <c r="O117" s="27" t="str">
        <f t="shared" si="39"/>
        <v>_ax</v>
      </c>
      <c r="P117" s="27" t="str">
        <f t="shared" si="40"/>
        <v>_ay</v>
      </c>
      <c r="Q117" s="27" t="str">
        <f t="shared" si="41"/>
        <v>_az</v>
      </c>
      <c r="R117" s="27" t="str">
        <f t="shared" si="42"/>
        <v>x</v>
      </c>
      <c r="S117" s="27" t="str">
        <f t="shared" si="43"/>
        <v>y</v>
      </c>
      <c r="T117" s="27" t="str">
        <f t="shared" si="44"/>
        <v>z</v>
      </c>
      <c r="U117" s="27" t="str">
        <f t="shared" si="45"/>
        <v>ax</v>
      </c>
      <c r="V117" s="27" t="str">
        <f t="shared" si="46"/>
        <v>ay</v>
      </c>
      <c r="W117" s="27" t="str">
        <f t="shared" si="47"/>
        <v>az</v>
      </c>
    </row>
    <row r="118" spans="1:23" x14ac:dyDescent="0.25">
      <c r="A118" s="30" t="str">
        <f>N20</f>
        <v>DET_I48W_z</v>
      </c>
      <c r="B118" s="29">
        <f>H20</f>
        <v>0</v>
      </c>
      <c r="C118" s="30" t="s">
        <v>635</v>
      </c>
      <c r="D118" s="23"/>
      <c r="E118" s="74"/>
      <c r="F118" s="76" t="e">
        <f>VLOOKUP(E118,cesr!B:U,9,FALSE)</f>
        <v>#N/A</v>
      </c>
      <c r="G118" s="76" t="e">
        <f>VLOOKUP(E118,cesr!B:U,12,FALSE)</f>
        <v>#N/A</v>
      </c>
      <c r="H118" s="26" t="e">
        <f>VLOOKUP(E118,cesr!B:U,15,FALSE)</f>
        <v>#N/A</v>
      </c>
      <c r="I118" s="26" t="e">
        <f>VLOOKUP(E118,cesr!B:U,19,FALSE)</f>
        <v>#N/A</v>
      </c>
      <c r="J118" s="26" t="e">
        <f>VLOOKUP(E118,cesr!B:U,20,FALSE)</f>
        <v>#N/A</v>
      </c>
      <c r="K118" s="76" t="e">
        <f>PI()+(VLOOKUP(E118,cesr!B:U,18,FALSE))</f>
        <v>#N/A</v>
      </c>
      <c r="L118" s="27" t="str">
        <f t="shared" si="36"/>
        <v>_x</v>
      </c>
      <c r="M118" s="27" t="str">
        <f t="shared" si="37"/>
        <v>_y</v>
      </c>
      <c r="N118" s="27" t="str">
        <f t="shared" si="38"/>
        <v>_z</v>
      </c>
      <c r="O118" s="27" t="str">
        <f t="shared" si="39"/>
        <v>_ax</v>
      </c>
      <c r="P118" s="27" t="str">
        <f t="shared" si="40"/>
        <v>_ay</v>
      </c>
      <c r="Q118" s="27" t="str">
        <f t="shared" si="41"/>
        <v>_az</v>
      </c>
      <c r="R118" s="27" t="str">
        <f t="shared" si="42"/>
        <v>x</v>
      </c>
      <c r="S118" s="27" t="str">
        <f t="shared" si="43"/>
        <v>y</v>
      </c>
      <c r="T118" s="27" t="str">
        <f t="shared" si="44"/>
        <v>z</v>
      </c>
      <c r="U118" s="27" t="str">
        <f t="shared" si="45"/>
        <v>ax</v>
      </c>
      <c r="V118" s="27" t="str">
        <f t="shared" si="46"/>
        <v>ay</v>
      </c>
      <c r="W118" s="27" t="str">
        <f t="shared" si="47"/>
        <v>az</v>
      </c>
    </row>
    <row r="119" spans="1:23" x14ac:dyDescent="0.25">
      <c r="A119" s="30" t="str">
        <f>O20</f>
        <v>DET_I48W_ax</v>
      </c>
      <c r="B119" s="29">
        <f>I20</f>
        <v>0</v>
      </c>
      <c r="C119" s="30" t="s">
        <v>637</v>
      </c>
      <c r="D119" s="23"/>
      <c r="E119" s="75"/>
      <c r="F119" s="76" t="e">
        <f>VLOOKUP(E119,cesr!B:U,9,FALSE)</f>
        <v>#N/A</v>
      </c>
      <c r="G119" s="76" t="e">
        <f>VLOOKUP(E119,cesr!B:U,12,FALSE)</f>
        <v>#N/A</v>
      </c>
      <c r="H119" s="26" t="e">
        <f>VLOOKUP(E119,cesr!B:U,15,FALSE)</f>
        <v>#N/A</v>
      </c>
      <c r="I119" s="26" t="e">
        <f>VLOOKUP(E119,cesr!B:U,19,FALSE)</f>
        <v>#N/A</v>
      </c>
      <c r="J119" s="26" t="e">
        <f>VLOOKUP(E119,cesr!B:U,20,FALSE)</f>
        <v>#N/A</v>
      </c>
      <c r="K119" s="76" t="e">
        <f>PI()+(VLOOKUP(E119,cesr!B:U,18,FALSE))</f>
        <v>#N/A</v>
      </c>
      <c r="L119" s="27" t="str">
        <f t="shared" si="36"/>
        <v>_x</v>
      </c>
      <c r="M119" s="27" t="str">
        <f t="shared" si="37"/>
        <v>_y</v>
      </c>
      <c r="N119" s="27" t="str">
        <f t="shared" si="38"/>
        <v>_z</v>
      </c>
      <c r="O119" s="27" t="str">
        <f t="shared" si="39"/>
        <v>_ax</v>
      </c>
      <c r="P119" s="27" t="str">
        <f t="shared" si="40"/>
        <v>_ay</v>
      </c>
      <c r="Q119" s="27" t="str">
        <f t="shared" si="41"/>
        <v>_az</v>
      </c>
      <c r="R119" s="27" t="str">
        <f t="shared" si="42"/>
        <v>x</v>
      </c>
      <c r="S119" s="27" t="str">
        <f t="shared" si="43"/>
        <v>y</v>
      </c>
      <c r="T119" s="27" t="str">
        <f t="shared" si="44"/>
        <v>z</v>
      </c>
      <c r="U119" s="27" t="str">
        <f t="shared" si="45"/>
        <v>ax</v>
      </c>
      <c r="V119" s="27" t="str">
        <f t="shared" si="46"/>
        <v>ay</v>
      </c>
      <c r="W119" s="27" t="str">
        <f t="shared" si="47"/>
        <v>az</v>
      </c>
    </row>
    <row r="120" spans="1:23" x14ac:dyDescent="0.25">
      <c r="A120" s="30" t="str">
        <f>P20</f>
        <v>DET_I48W_ay</v>
      </c>
      <c r="B120" s="29">
        <f>J20</f>
        <v>0</v>
      </c>
      <c r="C120" s="30" t="s">
        <v>637</v>
      </c>
      <c r="D120" s="23"/>
      <c r="E120" s="75"/>
      <c r="F120" s="76" t="e">
        <f>VLOOKUP(E120,cesr!B:U,9,FALSE)</f>
        <v>#N/A</v>
      </c>
      <c r="G120" s="76" t="e">
        <f>VLOOKUP(E120,cesr!B:U,12,FALSE)</f>
        <v>#N/A</v>
      </c>
      <c r="H120" s="26" t="e">
        <f>VLOOKUP(E120,cesr!B:U,15,FALSE)</f>
        <v>#N/A</v>
      </c>
      <c r="I120" s="26" t="e">
        <f>VLOOKUP(E120,cesr!B:U,19,FALSE)</f>
        <v>#N/A</v>
      </c>
      <c r="J120" s="26" t="e">
        <f>VLOOKUP(E120,cesr!B:U,20,FALSE)</f>
        <v>#N/A</v>
      </c>
      <c r="K120" s="76" t="e">
        <f>PI()+(VLOOKUP(E120,cesr!B:U,18,FALSE))</f>
        <v>#N/A</v>
      </c>
      <c r="L120" s="27" t="str">
        <f t="shared" si="36"/>
        <v>_x</v>
      </c>
      <c r="M120" s="27" t="str">
        <f t="shared" si="37"/>
        <v>_y</v>
      </c>
      <c r="N120" s="27" t="str">
        <f t="shared" si="38"/>
        <v>_z</v>
      </c>
      <c r="O120" s="27" t="str">
        <f t="shared" si="39"/>
        <v>_ax</v>
      </c>
      <c r="P120" s="27" t="str">
        <f t="shared" si="40"/>
        <v>_ay</v>
      </c>
      <c r="Q120" s="27" t="str">
        <f t="shared" si="41"/>
        <v>_az</v>
      </c>
      <c r="R120" s="27" t="str">
        <f t="shared" si="42"/>
        <v>x</v>
      </c>
      <c r="S120" s="27" t="str">
        <f t="shared" si="43"/>
        <v>y</v>
      </c>
      <c r="T120" s="27" t="str">
        <f t="shared" si="44"/>
        <v>z</v>
      </c>
      <c r="U120" s="27" t="str">
        <f t="shared" si="45"/>
        <v>ax</v>
      </c>
      <c r="V120" s="27" t="str">
        <f t="shared" si="46"/>
        <v>ay</v>
      </c>
      <c r="W120" s="27" t="str">
        <f t="shared" si="47"/>
        <v>az</v>
      </c>
    </row>
    <row r="121" spans="1:23" ht="15.75" thickBot="1" x14ac:dyDescent="0.3">
      <c r="A121" s="34" t="str">
        <f>Q20</f>
        <v>DET_I48W_az</v>
      </c>
      <c r="B121" s="33">
        <f>K20</f>
        <v>6.2831806535897936</v>
      </c>
      <c r="C121" s="34" t="s">
        <v>637</v>
      </c>
      <c r="D121" s="23"/>
      <c r="E121" s="75"/>
      <c r="F121" s="76" t="e">
        <f>VLOOKUP(E121,cesr!B:U,9,FALSE)</f>
        <v>#N/A</v>
      </c>
      <c r="G121" s="76" t="e">
        <f>VLOOKUP(E121,cesr!B:U,12,FALSE)</f>
        <v>#N/A</v>
      </c>
      <c r="H121" s="26" t="e">
        <f>VLOOKUP(E121,cesr!B:U,15,FALSE)</f>
        <v>#N/A</v>
      </c>
      <c r="I121" s="26" t="e">
        <f>VLOOKUP(E121,cesr!B:U,19,FALSE)</f>
        <v>#N/A</v>
      </c>
      <c r="J121" s="26" t="e">
        <f>VLOOKUP(E121,cesr!B:U,20,FALSE)</f>
        <v>#N/A</v>
      </c>
      <c r="K121" s="76" t="e">
        <f>PI()+(VLOOKUP(E121,cesr!B:U,18,FALSE))</f>
        <v>#N/A</v>
      </c>
      <c r="L121" s="27" t="str">
        <f t="shared" si="36"/>
        <v>_x</v>
      </c>
      <c r="M121" s="27" t="str">
        <f t="shared" si="37"/>
        <v>_y</v>
      </c>
      <c r="N121" s="27" t="str">
        <f t="shared" si="38"/>
        <v>_z</v>
      </c>
      <c r="O121" s="27" t="str">
        <f t="shared" si="39"/>
        <v>_ax</v>
      </c>
      <c r="P121" s="27" t="str">
        <f t="shared" si="40"/>
        <v>_ay</v>
      </c>
      <c r="Q121" s="27" t="str">
        <f t="shared" si="41"/>
        <v>_az</v>
      </c>
      <c r="R121" s="27" t="str">
        <f t="shared" si="42"/>
        <v>x</v>
      </c>
      <c r="S121" s="27" t="str">
        <f t="shared" si="43"/>
        <v>y</v>
      </c>
      <c r="T121" s="27" t="str">
        <f t="shared" si="44"/>
        <v>z</v>
      </c>
      <c r="U121" s="27" t="str">
        <f t="shared" si="45"/>
        <v>ax</v>
      </c>
      <c r="V121" s="27" t="str">
        <f t="shared" si="46"/>
        <v>ay</v>
      </c>
      <c r="W121" s="27" t="str">
        <f t="shared" si="47"/>
        <v>az</v>
      </c>
    </row>
    <row r="122" spans="1:23" x14ac:dyDescent="0.25">
      <c r="A122" s="38" t="str">
        <f>L21</f>
        <v>HKICK_48W_x</v>
      </c>
      <c r="B122" s="36">
        <f>F21</f>
        <v>-7.8469559999999996</v>
      </c>
      <c r="C122" s="35" t="s">
        <v>635</v>
      </c>
      <c r="D122" s="23"/>
      <c r="E122" s="75"/>
      <c r="F122" s="76" t="e">
        <f>VLOOKUP(E122,cesr!B:U,9,FALSE)</f>
        <v>#N/A</v>
      </c>
      <c r="G122" s="76" t="e">
        <f>VLOOKUP(E122,cesr!B:U,12,FALSE)</f>
        <v>#N/A</v>
      </c>
      <c r="H122" s="26" t="e">
        <f>VLOOKUP(E122,cesr!B:U,15,FALSE)</f>
        <v>#N/A</v>
      </c>
      <c r="I122" s="26" t="e">
        <f>VLOOKUP(E122,cesr!B:U,19,FALSE)</f>
        <v>#N/A</v>
      </c>
      <c r="J122" s="26" t="e">
        <f>VLOOKUP(E122,cesr!B:U,20,FALSE)</f>
        <v>#N/A</v>
      </c>
      <c r="K122" s="76" t="e">
        <f>PI()+(VLOOKUP(E122,cesr!B:U,18,FALSE))</f>
        <v>#N/A</v>
      </c>
      <c r="L122" s="27" t="str">
        <f t="shared" si="36"/>
        <v>_x</v>
      </c>
      <c r="M122" s="27" t="str">
        <f t="shared" si="37"/>
        <v>_y</v>
      </c>
      <c r="N122" s="27" t="str">
        <f t="shared" si="38"/>
        <v>_z</v>
      </c>
      <c r="O122" s="27" t="str">
        <f t="shared" si="39"/>
        <v>_ax</v>
      </c>
      <c r="P122" s="27" t="str">
        <f t="shared" si="40"/>
        <v>_ay</v>
      </c>
      <c r="Q122" s="27" t="str">
        <f t="shared" si="41"/>
        <v>_az</v>
      </c>
      <c r="R122" s="27" t="str">
        <f t="shared" si="42"/>
        <v>x</v>
      </c>
      <c r="S122" s="27" t="str">
        <f t="shared" si="43"/>
        <v>y</v>
      </c>
      <c r="T122" s="27" t="str">
        <f t="shared" si="44"/>
        <v>z</v>
      </c>
      <c r="U122" s="27" t="str">
        <f t="shared" si="45"/>
        <v>ax</v>
      </c>
      <c r="V122" s="27" t="str">
        <f t="shared" si="46"/>
        <v>ay</v>
      </c>
      <c r="W122" s="27" t="str">
        <f t="shared" si="47"/>
        <v>az</v>
      </c>
    </row>
    <row r="123" spans="1:23" x14ac:dyDescent="0.25">
      <c r="A123" s="30" t="str">
        <f>M21</f>
        <v>HKICK_48W_y</v>
      </c>
      <c r="B123" s="29">
        <f>G21</f>
        <v>243.93440000000001</v>
      </c>
      <c r="C123" s="30" t="s">
        <v>635</v>
      </c>
      <c r="D123" s="23"/>
      <c r="E123" s="75"/>
      <c r="F123" s="76" t="e">
        <f>VLOOKUP(E123,cesr!B:U,9,FALSE)</f>
        <v>#N/A</v>
      </c>
      <c r="G123" s="76" t="e">
        <f>VLOOKUP(E123,cesr!B:U,12,FALSE)</f>
        <v>#N/A</v>
      </c>
      <c r="H123" s="26" t="e">
        <f>VLOOKUP(E123,cesr!B:U,15,FALSE)</f>
        <v>#N/A</v>
      </c>
      <c r="I123" s="26" t="e">
        <f>VLOOKUP(E123,cesr!B:U,19,FALSE)</f>
        <v>#N/A</v>
      </c>
      <c r="J123" s="26" t="e">
        <f>VLOOKUP(E123,cesr!B:U,20,FALSE)</f>
        <v>#N/A</v>
      </c>
      <c r="K123" s="76" t="e">
        <f>PI()+(VLOOKUP(E123,cesr!B:U,18,FALSE))</f>
        <v>#N/A</v>
      </c>
      <c r="L123" s="27" t="str">
        <f t="shared" si="36"/>
        <v>_x</v>
      </c>
      <c r="M123" s="27" t="str">
        <f t="shared" si="37"/>
        <v>_y</v>
      </c>
      <c r="N123" s="27" t="str">
        <f t="shared" si="38"/>
        <v>_z</v>
      </c>
      <c r="O123" s="27" t="str">
        <f t="shared" si="39"/>
        <v>_ax</v>
      </c>
      <c r="P123" s="27" t="str">
        <f t="shared" si="40"/>
        <v>_ay</v>
      </c>
      <c r="Q123" s="27" t="str">
        <f t="shared" si="41"/>
        <v>_az</v>
      </c>
      <c r="R123" s="27" t="str">
        <f t="shared" si="42"/>
        <v>x</v>
      </c>
      <c r="S123" s="27" t="str">
        <f t="shared" si="43"/>
        <v>y</v>
      </c>
      <c r="T123" s="27" t="str">
        <f t="shared" si="44"/>
        <v>z</v>
      </c>
      <c r="U123" s="27" t="str">
        <f t="shared" si="45"/>
        <v>ax</v>
      </c>
      <c r="V123" s="27" t="str">
        <f t="shared" si="46"/>
        <v>ay</v>
      </c>
      <c r="W123" s="27" t="str">
        <f t="shared" si="47"/>
        <v>az</v>
      </c>
    </row>
    <row r="124" spans="1:23" x14ac:dyDescent="0.25">
      <c r="A124" s="30" t="str">
        <f>N21</f>
        <v>HKICK_48W_z</v>
      </c>
      <c r="B124" s="29">
        <f>H21</f>
        <v>0</v>
      </c>
      <c r="C124" s="30" t="s">
        <v>635</v>
      </c>
      <c r="D124" s="23"/>
      <c r="E124" s="75"/>
      <c r="F124" s="76" t="e">
        <f>VLOOKUP(E124,cesr!B:U,9,FALSE)</f>
        <v>#N/A</v>
      </c>
      <c r="G124" s="76" t="e">
        <f>VLOOKUP(E124,cesr!B:U,12,FALSE)</f>
        <v>#N/A</v>
      </c>
      <c r="H124" s="26" t="e">
        <f>VLOOKUP(E124,cesr!B:U,15,FALSE)</f>
        <v>#N/A</v>
      </c>
      <c r="I124" s="26" t="e">
        <f>VLOOKUP(E124,cesr!B:U,19,FALSE)</f>
        <v>#N/A</v>
      </c>
      <c r="J124" s="26" t="e">
        <f>VLOOKUP(E124,cesr!B:U,20,FALSE)</f>
        <v>#N/A</v>
      </c>
      <c r="K124" s="76" t="e">
        <f>PI()+(VLOOKUP(E124,cesr!B:U,18,FALSE))</f>
        <v>#N/A</v>
      </c>
      <c r="L124" s="27" t="str">
        <f t="shared" si="36"/>
        <v>_x</v>
      </c>
      <c r="M124" s="27" t="str">
        <f t="shared" si="37"/>
        <v>_y</v>
      </c>
      <c r="N124" s="27" t="str">
        <f t="shared" si="38"/>
        <v>_z</v>
      </c>
      <c r="O124" s="27" t="str">
        <f t="shared" si="39"/>
        <v>_ax</v>
      </c>
      <c r="P124" s="27" t="str">
        <f t="shared" si="40"/>
        <v>_ay</v>
      </c>
      <c r="Q124" s="27" t="str">
        <f t="shared" si="41"/>
        <v>_az</v>
      </c>
      <c r="R124" s="27" t="str">
        <f t="shared" si="42"/>
        <v>x</v>
      </c>
      <c r="S124" s="27" t="str">
        <f t="shared" si="43"/>
        <v>y</v>
      </c>
      <c r="T124" s="27" t="str">
        <f t="shared" si="44"/>
        <v>z</v>
      </c>
      <c r="U124" s="27" t="str">
        <f t="shared" si="45"/>
        <v>ax</v>
      </c>
      <c r="V124" s="27" t="str">
        <f t="shared" si="46"/>
        <v>ay</v>
      </c>
      <c r="W124" s="27" t="str">
        <f t="shared" si="47"/>
        <v>az</v>
      </c>
    </row>
    <row r="125" spans="1:23" x14ac:dyDescent="0.25">
      <c r="A125" s="30" t="str">
        <f>O21</f>
        <v>HKICK_48W_ax</v>
      </c>
      <c r="B125" s="29">
        <f>I21</f>
        <v>0</v>
      </c>
      <c r="C125" s="30" t="s">
        <v>637</v>
      </c>
      <c r="D125" s="23"/>
      <c r="E125" s="39"/>
      <c r="F125" s="76" t="e">
        <f>VLOOKUP(E125,cesr!B:U,9,FALSE)</f>
        <v>#N/A</v>
      </c>
      <c r="G125" s="76" t="e">
        <f>VLOOKUP(E125,cesr!B:U,12,FALSE)</f>
        <v>#N/A</v>
      </c>
      <c r="H125" s="26" t="e">
        <f>VLOOKUP(E125,cesr!B:U,15,FALSE)</f>
        <v>#N/A</v>
      </c>
      <c r="I125" s="26" t="e">
        <f>VLOOKUP(E125,cesr!B:U,19,FALSE)</f>
        <v>#N/A</v>
      </c>
      <c r="J125" s="26" t="e">
        <f>VLOOKUP(E125,cesr!B:U,20,FALSE)</f>
        <v>#N/A</v>
      </c>
      <c r="K125" s="76" t="e">
        <f>PI()+(VLOOKUP(E125,cesr!B:U,18,FALSE))</f>
        <v>#N/A</v>
      </c>
      <c r="L125" s="27" t="str">
        <f t="shared" si="36"/>
        <v>_x</v>
      </c>
      <c r="M125" s="27" t="str">
        <f t="shared" si="37"/>
        <v>_y</v>
      </c>
      <c r="N125" s="27" t="str">
        <f t="shared" si="38"/>
        <v>_z</v>
      </c>
      <c r="O125" s="27" t="str">
        <f t="shared" si="39"/>
        <v>_ax</v>
      </c>
      <c r="P125" s="27" t="str">
        <f t="shared" si="40"/>
        <v>_ay</v>
      </c>
      <c r="Q125" s="27" t="str">
        <f t="shared" si="41"/>
        <v>_az</v>
      </c>
      <c r="R125" s="27" t="str">
        <f t="shared" si="42"/>
        <v>x</v>
      </c>
      <c r="S125" s="27" t="str">
        <f t="shared" si="43"/>
        <v>y</v>
      </c>
      <c r="T125" s="27" t="str">
        <f t="shared" si="44"/>
        <v>z</v>
      </c>
      <c r="U125" s="27" t="str">
        <f t="shared" si="45"/>
        <v>ax</v>
      </c>
      <c r="V125" s="27" t="str">
        <f t="shared" si="46"/>
        <v>ay</v>
      </c>
      <c r="W125" s="27" t="str">
        <f t="shared" si="47"/>
        <v>az</v>
      </c>
    </row>
    <row r="126" spans="1:23" x14ac:dyDescent="0.25">
      <c r="A126" s="30" t="str">
        <f>P21</f>
        <v>HKICK_48W_ay</v>
      </c>
      <c r="B126" s="29">
        <f>J21</f>
        <v>0</v>
      </c>
      <c r="C126" s="30" t="s">
        <v>637</v>
      </c>
      <c r="D126" s="23"/>
      <c r="E126" s="39"/>
      <c r="F126" s="76" t="e">
        <f>VLOOKUP(E126,cesr!B:U,9,FALSE)</f>
        <v>#N/A</v>
      </c>
      <c r="G126" s="76" t="e">
        <f>VLOOKUP(E126,cesr!B:U,12,FALSE)</f>
        <v>#N/A</v>
      </c>
      <c r="H126" s="26" t="e">
        <f>VLOOKUP(E126,cesr!B:U,15,FALSE)</f>
        <v>#N/A</v>
      </c>
      <c r="I126" s="26" t="e">
        <f>VLOOKUP(E126,cesr!B:U,19,FALSE)</f>
        <v>#N/A</v>
      </c>
      <c r="J126" s="26" t="e">
        <f>VLOOKUP(E126,cesr!B:U,20,FALSE)</f>
        <v>#N/A</v>
      </c>
      <c r="K126" s="76" t="e">
        <f>PI()+(VLOOKUP(E126,cesr!B:U,18,FALSE))</f>
        <v>#N/A</v>
      </c>
      <c r="L126" s="27" t="str">
        <f t="shared" si="36"/>
        <v>_x</v>
      </c>
      <c r="M126" s="27" t="str">
        <f t="shared" si="37"/>
        <v>_y</v>
      </c>
      <c r="N126" s="27" t="str">
        <f t="shared" si="38"/>
        <v>_z</v>
      </c>
      <c r="O126" s="27" t="str">
        <f t="shared" si="39"/>
        <v>_ax</v>
      </c>
      <c r="P126" s="27" t="str">
        <f t="shared" si="40"/>
        <v>_ay</v>
      </c>
      <c r="Q126" s="27" t="str">
        <f t="shared" si="41"/>
        <v>_az</v>
      </c>
      <c r="R126" s="27" t="str">
        <f t="shared" si="42"/>
        <v>x</v>
      </c>
      <c r="S126" s="27" t="str">
        <f t="shared" si="43"/>
        <v>y</v>
      </c>
      <c r="T126" s="27" t="str">
        <f t="shared" si="44"/>
        <v>z</v>
      </c>
      <c r="U126" s="27" t="str">
        <f t="shared" si="45"/>
        <v>ax</v>
      </c>
      <c r="V126" s="27" t="str">
        <f t="shared" si="46"/>
        <v>ay</v>
      </c>
      <c r="W126" s="27" t="str">
        <f t="shared" si="47"/>
        <v>az</v>
      </c>
    </row>
    <row r="127" spans="1:23" ht="15.75" thickBot="1" x14ac:dyDescent="0.3">
      <c r="A127" s="34" t="str">
        <f>Q21</f>
        <v>HKICK_48W_az</v>
      </c>
      <c r="B127" s="33">
        <f>K21</f>
        <v>6.2831806535897936</v>
      </c>
      <c r="C127" s="34" t="s">
        <v>637</v>
      </c>
      <c r="D127" s="23"/>
      <c r="E127" s="39"/>
      <c r="F127" s="76" t="e">
        <f>VLOOKUP(E127,cesr!B:U,9,FALSE)</f>
        <v>#N/A</v>
      </c>
      <c r="G127" s="76" t="e">
        <f>VLOOKUP(E127,cesr!B:U,12,FALSE)</f>
        <v>#N/A</v>
      </c>
      <c r="H127" s="26" t="e">
        <f>VLOOKUP(E127,cesr!B:U,15,FALSE)</f>
        <v>#N/A</v>
      </c>
      <c r="I127" s="26" t="e">
        <f>VLOOKUP(E127,cesr!B:U,19,FALSE)</f>
        <v>#N/A</v>
      </c>
      <c r="J127" s="26" t="e">
        <f>VLOOKUP(E127,cesr!B:U,20,FALSE)</f>
        <v>#N/A</v>
      </c>
      <c r="K127" s="76" t="e">
        <f>PI()+(VLOOKUP(E127,cesr!B:U,18,FALSE))</f>
        <v>#N/A</v>
      </c>
      <c r="L127" s="27" t="str">
        <f t="shared" si="36"/>
        <v>_x</v>
      </c>
      <c r="M127" s="27" t="str">
        <f t="shared" si="37"/>
        <v>_y</v>
      </c>
      <c r="N127" s="27" t="str">
        <f t="shared" si="38"/>
        <v>_z</v>
      </c>
      <c r="O127" s="27" t="str">
        <f t="shared" si="39"/>
        <v>_ax</v>
      </c>
      <c r="P127" s="27" t="str">
        <f t="shared" si="40"/>
        <v>_ay</v>
      </c>
      <c r="Q127" s="27" t="str">
        <f t="shared" si="41"/>
        <v>_az</v>
      </c>
      <c r="R127" s="27" t="str">
        <f t="shared" si="42"/>
        <v>x</v>
      </c>
      <c r="S127" s="27" t="str">
        <f t="shared" si="43"/>
        <v>y</v>
      </c>
      <c r="T127" s="27" t="str">
        <f t="shared" si="44"/>
        <v>z</v>
      </c>
      <c r="U127" s="27" t="str">
        <f t="shared" si="45"/>
        <v>ax</v>
      </c>
      <c r="V127" s="27" t="str">
        <f t="shared" si="46"/>
        <v>ay</v>
      </c>
      <c r="W127" s="27" t="str">
        <f t="shared" si="47"/>
        <v>az</v>
      </c>
    </row>
    <row r="128" spans="1:23" x14ac:dyDescent="0.25">
      <c r="A128" s="35" t="str">
        <f>L22</f>
        <v>SK_Q48W_x</v>
      </c>
      <c r="B128" s="36">
        <f>F22</f>
        <v>-7.3138459999999998</v>
      </c>
      <c r="C128" s="35" t="s">
        <v>635</v>
      </c>
      <c r="D128" s="23"/>
      <c r="E128" s="40"/>
      <c r="F128" s="76" t="e">
        <f>VLOOKUP(E128,cesr!B:U,9,FALSE)</f>
        <v>#N/A</v>
      </c>
      <c r="G128" s="76" t="e">
        <f>VLOOKUP(E128,cesr!B:U,12,FALSE)</f>
        <v>#N/A</v>
      </c>
      <c r="H128" s="26" t="e">
        <f>VLOOKUP(E128,cesr!B:U,15,FALSE)</f>
        <v>#N/A</v>
      </c>
      <c r="I128" s="26" t="e">
        <f>VLOOKUP(E128,cesr!B:U,19,FALSE)</f>
        <v>#N/A</v>
      </c>
      <c r="J128" s="26" t="e">
        <f>VLOOKUP(E128,cesr!B:U,20,FALSE)</f>
        <v>#N/A</v>
      </c>
      <c r="K128" s="76" t="e">
        <f>PI()+(VLOOKUP(E128,cesr!B:U,18,FALSE))</f>
        <v>#N/A</v>
      </c>
      <c r="L128" s="27" t="str">
        <f t="shared" si="36"/>
        <v>_x</v>
      </c>
      <c r="M128" s="27" t="str">
        <f t="shared" si="37"/>
        <v>_y</v>
      </c>
      <c r="N128" s="27" t="str">
        <f t="shared" si="38"/>
        <v>_z</v>
      </c>
      <c r="O128" s="27" t="str">
        <f t="shared" si="39"/>
        <v>_ax</v>
      </c>
      <c r="P128" s="27" t="str">
        <f t="shared" si="40"/>
        <v>_ay</v>
      </c>
      <c r="Q128" s="27" t="str">
        <f t="shared" si="41"/>
        <v>_az</v>
      </c>
      <c r="R128" s="27" t="str">
        <f t="shared" si="42"/>
        <v>x</v>
      </c>
      <c r="S128" s="27" t="str">
        <f t="shared" si="43"/>
        <v>y</v>
      </c>
      <c r="T128" s="27" t="str">
        <f t="shared" si="44"/>
        <v>z</v>
      </c>
      <c r="U128" s="27" t="str">
        <f t="shared" si="45"/>
        <v>ax</v>
      </c>
      <c r="V128" s="27" t="str">
        <f t="shared" si="46"/>
        <v>ay</v>
      </c>
      <c r="W128" s="27" t="str">
        <f t="shared" si="47"/>
        <v>az</v>
      </c>
    </row>
    <row r="129" spans="1:23" x14ac:dyDescent="0.25">
      <c r="A129" s="30" t="str">
        <f>M22</f>
        <v>SK_Q48W_y</v>
      </c>
      <c r="B129" s="29">
        <f>G22</f>
        <v>243.93440000000001</v>
      </c>
      <c r="C129" s="30" t="s">
        <v>635</v>
      </c>
      <c r="D129" s="23"/>
      <c r="E129" s="40"/>
      <c r="F129" s="76" t="e">
        <f>VLOOKUP(E129,cesr!B:U,9,FALSE)</f>
        <v>#N/A</v>
      </c>
      <c r="G129" s="76" t="e">
        <f>VLOOKUP(E129,cesr!B:U,12,FALSE)</f>
        <v>#N/A</v>
      </c>
      <c r="H129" s="26" t="e">
        <f>VLOOKUP(E129,cesr!B:U,15,FALSE)</f>
        <v>#N/A</v>
      </c>
      <c r="I129" s="26" t="e">
        <f>VLOOKUP(E129,cesr!B:U,19,FALSE)</f>
        <v>#N/A</v>
      </c>
      <c r="J129" s="26" t="e">
        <f>VLOOKUP(E129,cesr!B:U,20,FALSE)</f>
        <v>#N/A</v>
      </c>
      <c r="K129" s="76" t="e">
        <f>PI()+(VLOOKUP(E129,cesr!B:U,18,FALSE))</f>
        <v>#N/A</v>
      </c>
      <c r="L129" s="27" t="str">
        <f t="shared" si="36"/>
        <v>_x</v>
      </c>
      <c r="M129" s="27" t="str">
        <f t="shared" si="37"/>
        <v>_y</v>
      </c>
      <c r="N129" s="27" t="str">
        <f t="shared" si="38"/>
        <v>_z</v>
      </c>
      <c r="O129" s="27" t="str">
        <f t="shared" si="39"/>
        <v>_ax</v>
      </c>
      <c r="P129" s="27" t="str">
        <f t="shared" si="40"/>
        <v>_ay</v>
      </c>
      <c r="Q129" s="27" t="str">
        <f t="shared" si="41"/>
        <v>_az</v>
      </c>
      <c r="R129" s="27" t="str">
        <f t="shared" si="42"/>
        <v>x</v>
      </c>
      <c r="S129" s="27" t="str">
        <f t="shared" si="43"/>
        <v>y</v>
      </c>
      <c r="T129" s="27" t="str">
        <f t="shared" si="44"/>
        <v>z</v>
      </c>
      <c r="U129" s="27" t="str">
        <f t="shared" si="45"/>
        <v>ax</v>
      </c>
      <c r="V129" s="27" t="str">
        <f t="shared" si="46"/>
        <v>ay</v>
      </c>
      <c r="W129" s="27" t="str">
        <f t="shared" si="47"/>
        <v>az</v>
      </c>
    </row>
    <row r="130" spans="1:23" x14ac:dyDescent="0.25">
      <c r="A130" s="30" t="str">
        <f>N22</f>
        <v>SK_Q48W_z</v>
      </c>
      <c r="B130" s="29">
        <f>H22</f>
        <v>0</v>
      </c>
      <c r="C130" s="30" t="s">
        <v>635</v>
      </c>
      <c r="D130" s="23"/>
      <c r="E130" s="40"/>
      <c r="F130" s="76" t="e">
        <f>VLOOKUP(E130,cesr!B:U,9,FALSE)</f>
        <v>#N/A</v>
      </c>
      <c r="G130" s="76" t="e">
        <f>VLOOKUP(E130,cesr!B:U,12,FALSE)</f>
        <v>#N/A</v>
      </c>
      <c r="H130" s="26" t="e">
        <f>VLOOKUP(E130,cesr!B:U,15,FALSE)</f>
        <v>#N/A</v>
      </c>
      <c r="I130" s="26" t="e">
        <f>VLOOKUP(E130,cesr!B:U,19,FALSE)</f>
        <v>#N/A</v>
      </c>
      <c r="J130" s="26" t="e">
        <f>VLOOKUP(E130,cesr!B:U,20,FALSE)</f>
        <v>#N/A</v>
      </c>
      <c r="K130" s="76" t="e">
        <f>PI()+(VLOOKUP(E130,cesr!B:U,18,FALSE))</f>
        <v>#N/A</v>
      </c>
      <c r="L130" s="27" t="str">
        <f t="shared" si="36"/>
        <v>_x</v>
      </c>
      <c r="M130" s="27" t="str">
        <f t="shared" si="37"/>
        <v>_y</v>
      </c>
      <c r="N130" s="27" t="str">
        <f t="shared" si="38"/>
        <v>_z</v>
      </c>
      <c r="O130" s="27" t="str">
        <f t="shared" si="39"/>
        <v>_ax</v>
      </c>
      <c r="P130" s="27" t="str">
        <f t="shared" si="40"/>
        <v>_ay</v>
      </c>
      <c r="Q130" s="27" t="str">
        <f t="shared" si="41"/>
        <v>_az</v>
      </c>
      <c r="R130" s="27" t="str">
        <f t="shared" si="42"/>
        <v>x</v>
      </c>
      <c r="S130" s="27" t="str">
        <f t="shared" si="43"/>
        <v>y</v>
      </c>
      <c r="T130" s="27" t="str">
        <f t="shared" si="44"/>
        <v>z</v>
      </c>
      <c r="U130" s="27" t="str">
        <f t="shared" si="45"/>
        <v>ax</v>
      </c>
      <c r="V130" s="27" t="str">
        <f t="shared" si="46"/>
        <v>ay</v>
      </c>
      <c r="W130" s="27" t="str">
        <f t="shared" si="47"/>
        <v>az</v>
      </c>
    </row>
    <row r="131" spans="1:23" x14ac:dyDescent="0.25">
      <c r="A131" s="30" t="str">
        <f>O22</f>
        <v>SK_Q48W_ax</v>
      </c>
      <c r="B131" s="29">
        <f>I22</f>
        <v>0</v>
      </c>
      <c r="C131" s="30" t="s">
        <v>637</v>
      </c>
      <c r="D131" s="23"/>
      <c r="E131" s="81"/>
      <c r="F131" s="82" t="e">
        <f>VLOOKUP(E131,cesr!B:U,9,FALSE)</f>
        <v>#N/A</v>
      </c>
      <c r="G131" s="82" t="e">
        <f>VLOOKUP(E131,cesr!B:U,12,FALSE)</f>
        <v>#N/A</v>
      </c>
      <c r="H131" s="83" t="e">
        <f>VLOOKUP(E131,cesr!B:U,15,FALSE)</f>
        <v>#N/A</v>
      </c>
      <c r="I131" s="83" t="e">
        <f>VLOOKUP(E131,cesr!B:U,19,FALSE)</f>
        <v>#N/A</v>
      </c>
      <c r="J131" s="83" t="e">
        <f>VLOOKUP(E131,cesr!B:U,20,FALSE)</f>
        <v>#N/A</v>
      </c>
      <c r="K131" s="76" t="e">
        <f>PI()+(VLOOKUP(E131,cesr!B:U,18,FALSE))</f>
        <v>#N/A</v>
      </c>
      <c r="L131" s="27" t="str">
        <f t="shared" si="36"/>
        <v>_x</v>
      </c>
      <c r="M131" s="27" t="str">
        <f t="shared" si="37"/>
        <v>_y</v>
      </c>
      <c r="N131" s="27" t="str">
        <f t="shared" si="38"/>
        <v>_z</v>
      </c>
      <c r="O131" s="27" t="str">
        <f t="shared" si="39"/>
        <v>_ax</v>
      </c>
      <c r="P131" s="27" t="str">
        <f t="shared" si="40"/>
        <v>_ay</v>
      </c>
      <c r="Q131" s="27" t="str">
        <f t="shared" si="41"/>
        <v>_az</v>
      </c>
      <c r="R131" s="27" t="str">
        <f t="shared" si="42"/>
        <v>x</v>
      </c>
      <c r="S131" s="27" t="str">
        <f t="shared" si="43"/>
        <v>y</v>
      </c>
      <c r="T131" s="27" t="str">
        <f t="shared" si="44"/>
        <v>z</v>
      </c>
      <c r="U131" s="27" t="str">
        <f t="shared" si="45"/>
        <v>ax</v>
      </c>
      <c r="V131" s="27" t="str">
        <f t="shared" si="46"/>
        <v>ay</v>
      </c>
      <c r="W131" s="27" t="str">
        <f t="shared" si="47"/>
        <v>az</v>
      </c>
    </row>
    <row r="132" spans="1:23" x14ac:dyDescent="0.25">
      <c r="A132" s="30" t="str">
        <f>P22</f>
        <v>SK_Q48W_ay</v>
      </c>
      <c r="B132" s="29">
        <f>J22</f>
        <v>0</v>
      </c>
      <c r="C132" s="30" t="s">
        <v>637</v>
      </c>
      <c r="D132" s="23"/>
      <c r="E132" s="84"/>
      <c r="F132" s="85"/>
      <c r="G132" s="85"/>
      <c r="H132" s="86"/>
      <c r="I132" s="86"/>
      <c r="J132" s="86"/>
      <c r="K132" s="85"/>
    </row>
    <row r="133" spans="1:23" ht="15.75" thickBot="1" x14ac:dyDescent="0.3">
      <c r="A133" s="34" t="str">
        <f>Q22</f>
        <v>SK_Q48W_az</v>
      </c>
      <c r="B133" s="33">
        <f>K22</f>
        <v>6.2831806535897936</v>
      </c>
      <c r="C133" s="34" t="s">
        <v>637</v>
      </c>
      <c r="D133" s="23"/>
      <c r="E133" s="84"/>
      <c r="F133" s="85"/>
      <c r="G133" s="85"/>
      <c r="H133" s="86"/>
      <c r="I133" s="86"/>
      <c r="J133" s="86"/>
      <c r="K133" s="85"/>
    </row>
    <row r="134" spans="1:23" x14ac:dyDescent="0.25">
      <c r="A134" s="35" t="str">
        <f>L23</f>
        <v>SEX_48W_x</v>
      </c>
      <c r="B134" s="36">
        <f>F23</f>
        <v>-6.4064249999999996</v>
      </c>
      <c r="C134" s="35" t="s">
        <v>635</v>
      </c>
      <c r="D134" s="23"/>
      <c r="E134" s="24"/>
      <c r="F134" s="24"/>
      <c r="G134" s="87"/>
      <c r="H134" s="88"/>
      <c r="I134" s="24"/>
      <c r="J134" s="87"/>
      <c r="K134" s="88"/>
    </row>
    <row r="135" spans="1:23" x14ac:dyDescent="0.25">
      <c r="A135" s="30" t="str">
        <f>M23</f>
        <v>SEX_48W_y</v>
      </c>
      <c r="B135" s="29">
        <f>G23</f>
        <v>243.93440000000001</v>
      </c>
      <c r="C135" s="30" t="s">
        <v>635</v>
      </c>
      <c r="D135" s="23"/>
      <c r="E135" s="24"/>
      <c r="F135" s="24"/>
      <c r="G135" s="87"/>
      <c r="H135" s="88"/>
      <c r="I135" s="24"/>
      <c r="J135" s="87"/>
      <c r="K135" s="88"/>
    </row>
    <row r="136" spans="1:23" x14ac:dyDescent="0.25">
      <c r="A136" s="30" t="str">
        <f>N23</f>
        <v>SEX_48W_z</v>
      </c>
      <c r="B136" s="29">
        <f>H23</f>
        <v>0</v>
      </c>
      <c r="C136" s="30" t="s">
        <v>635</v>
      </c>
      <c r="D136" s="23"/>
      <c r="E136" s="24"/>
      <c r="F136" s="24"/>
      <c r="G136" s="87"/>
      <c r="H136" s="88"/>
      <c r="I136" s="24"/>
      <c r="J136" s="87"/>
      <c r="K136" s="88"/>
    </row>
    <row r="137" spans="1:23" x14ac:dyDescent="0.25">
      <c r="A137" s="30" t="str">
        <f>O23</f>
        <v>SEX_48W_ax</v>
      </c>
      <c r="B137" s="29">
        <f>I23</f>
        <v>0</v>
      </c>
      <c r="C137" s="30" t="s">
        <v>637</v>
      </c>
      <c r="D137" s="23"/>
      <c r="E137" s="24"/>
      <c r="F137" s="24"/>
      <c r="G137" s="87"/>
      <c r="H137" s="88"/>
      <c r="I137" s="24"/>
      <c r="J137" s="87"/>
      <c r="K137" s="88"/>
    </row>
    <row r="138" spans="1:23" x14ac:dyDescent="0.25">
      <c r="A138" s="30" t="str">
        <f>P23</f>
        <v>SEX_48W_ay</v>
      </c>
      <c r="B138" s="29">
        <f>J23</f>
        <v>0</v>
      </c>
      <c r="C138" s="30" t="s">
        <v>637</v>
      </c>
      <c r="D138" s="23"/>
      <c r="E138" s="24"/>
      <c r="F138" s="24"/>
      <c r="G138" s="87"/>
      <c r="H138" s="88"/>
      <c r="I138" s="24"/>
      <c r="J138" s="87"/>
      <c r="K138" s="88"/>
    </row>
    <row r="139" spans="1:23" ht="15.75" thickBot="1" x14ac:dyDescent="0.3">
      <c r="A139" s="34" t="str">
        <f>Q23</f>
        <v>SEX_48W_az</v>
      </c>
      <c r="B139" s="33">
        <f>K23</f>
        <v>6.2831806535897936</v>
      </c>
      <c r="C139" s="34" t="s">
        <v>637</v>
      </c>
      <c r="D139" s="23"/>
      <c r="E139" s="24"/>
      <c r="F139" s="24"/>
      <c r="G139" s="87"/>
      <c r="H139" s="88"/>
      <c r="I139" s="24"/>
      <c r="J139" s="87"/>
      <c r="K139" s="88"/>
    </row>
    <row r="140" spans="1:23" x14ac:dyDescent="0.25">
      <c r="A140" s="35" t="str">
        <f>L24</f>
        <v>Q48W_x</v>
      </c>
      <c r="B140" s="36">
        <f>F24</f>
        <v>-5.2853539999999999</v>
      </c>
      <c r="C140" s="35" t="s">
        <v>635</v>
      </c>
      <c r="D140" s="23"/>
      <c r="E140" s="24"/>
      <c r="F140" s="24"/>
      <c r="G140" s="87"/>
      <c r="H140" s="88"/>
      <c r="I140" s="88"/>
      <c r="J140" s="24"/>
      <c r="K140" s="88"/>
    </row>
    <row r="141" spans="1:23" x14ac:dyDescent="0.25">
      <c r="A141" s="30" t="str">
        <f>M24</f>
        <v>Q48W_y</v>
      </c>
      <c r="B141" s="29">
        <f>G24</f>
        <v>243.93440000000001</v>
      </c>
      <c r="C141" s="30" t="s">
        <v>635</v>
      </c>
      <c r="D141" s="23"/>
      <c r="E141" s="24"/>
      <c r="F141" s="24"/>
      <c r="G141" s="87"/>
      <c r="H141" s="88"/>
      <c r="I141" s="88"/>
      <c r="J141" s="24"/>
      <c r="K141" s="88"/>
    </row>
    <row r="142" spans="1:23" x14ac:dyDescent="0.25">
      <c r="A142" s="30" t="str">
        <f>N24</f>
        <v>Q48W_z</v>
      </c>
      <c r="B142" s="29">
        <f>H24</f>
        <v>0</v>
      </c>
      <c r="C142" s="30" t="s">
        <v>635</v>
      </c>
      <c r="D142" s="23"/>
      <c r="E142" s="84"/>
      <c r="F142" s="24"/>
      <c r="G142" s="87"/>
      <c r="H142" s="88"/>
      <c r="I142" s="88"/>
      <c r="J142" s="24"/>
      <c r="K142" s="88"/>
    </row>
    <row r="143" spans="1:23" x14ac:dyDescent="0.25">
      <c r="A143" s="30" t="str">
        <f>O24</f>
        <v>Q48W_ax</v>
      </c>
      <c r="B143" s="29">
        <f>I24</f>
        <v>0</v>
      </c>
      <c r="C143" s="30" t="s">
        <v>637</v>
      </c>
      <c r="D143" s="23"/>
      <c r="E143" s="84"/>
      <c r="F143" s="24"/>
      <c r="G143" s="87"/>
      <c r="H143" s="88"/>
      <c r="I143" s="88"/>
      <c r="J143" s="24"/>
      <c r="K143" s="88"/>
    </row>
    <row r="144" spans="1:23" x14ac:dyDescent="0.25">
      <c r="A144" s="30" t="str">
        <f>P24</f>
        <v>Q48W_ay</v>
      </c>
      <c r="B144" s="29">
        <f>J24</f>
        <v>0</v>
      </c>
      <c r="C144" s="30" t="s">
        <v>637</v>
      </c>
      <c r="D144" s="23"/>
      <c r="E144" s="84"/>
      <c r="F144" s="24"/>
      <c r="G144" s="87"/>
      <c r="H144" s="88"/>
      <c r="I144" s="88"/>
      <c r="J144" s="24"/>
      <c r="K144" s="88"/>
    </row>
    <row r="145" spans="1:11" ht="15.75" thickBot="1" x14ac:dyDescent="0.3">
      <c r="A145" s="34" t="str">
        <f>Q24</f>
        <v>Q48W_az</v>
      </c>
      <c r="B145" s="33">
        <f>K24</f>
        <v>6.2831806535897936</v>
      </c>
      <c r="C145" s="34" t="s">
        <v>637</v>
      </c>
      <c r="D145" s="23"/>
      <c r="E145" s="84"/>
      <c r="F145" s="24"/>
      <c r="G145" s="87"/>
      <c r="H145" s="88"/>
      <c r="I145" s="88"/>
      <c r="J145" s="24"/>
      <c r="K145" s="88"/>
    </row>
    <row r="146" spans="1:11" x14ac:dyDescent="0.25">
      <c r="A146" s="35" t="str">
        <f>L25</f>
        <v>DET_48W_x</v>
      </c>
      <c r="B146" s="36">
        <f>F25</f>
        <v>-4.531034</v>
      </c>
      <c r="C146" s="35" t="s">
        <v>635</v>
      </c>
      <c r="D146" s="23"/>
      <c r="F146" s="24"/>
      <c r="G146" s="87"/>
    </row>
    <row r="147" spans="1:11" x14ac:dyDescent="0.25">
      <c r="A147" s="30" t="str">
        <f>M25</f>
        <v>DET_48W_y</v>
      </c>
      <c r="B147" s="29">
        <f>G25</f>
        <v>243.93440000000001</v>
      </c>
      <c r="C147" s="30" t="s">
        <v>635</v>
      </c>
      <c r="D147" s="23"/>
      <c r="F147" s="24"/>
      <c r="G147" s="87"/>
    </row>
    <row r="148" spans="1:11" x14ac:dyDescent="0.25">
      <c r="A148" s="30" t="str">
        <f>N25</f>
        <v>DET_48W_z</v>
      </c>
      <c r="B148" s="29">
        <f>H25</f>
        <v>0</v>
      </c>
      <c r="C148" s="30" t="s">
        <v>635</v>
      </c>
      <c r="D148" s="23"/>
      <c r="F148" s="24"/>
      <c r="G148" s="87"/>
    </row>
    <row r="149" spans="1:11" x14ac:dyDescent="0.25">
      <c r="A149" s="30" t="str">
        <f>O25</f>
        <v>DET_48W_ax</v>
      </c>
      <c r="B149" s="29">
        <f>I25</f>
        <v>0</v>
      </c>
      <c r="C149" s="30" t="s">
        <v>637</v>
      </c>
      <c r="D149" s="23"/>
      <c r="F149" s="24"/>
      <c r="G149" s="87"/>
    </row>
    <row r="150" spans="1:11" x14ac:dyDescent="0.25">
      <c r="A150" s="30" t="str">
        <f>P25</f>
        <v>DET_48W_ay</v>
      </c>
      <c r="B150" s="29">
        <f>J25</f>
        <v>0</v>
      </c>
      <c r="C150" s="30" t="s">
        <v>637</v>
      </c>
      <c r="D150" s="23"/>
      <c r="F150" s="24"/>
      <c r="G150" s="87"/>
    </row>
    <row r="151" spans="1:11" ht="15.75" thickBot="1" x14ac:dyDescent="0.3">
      <c r="A151" s="34" t="str">
        <f>Q25</f>
        <v>DET_48W_az</v>
      </c>
      <c r="B151" s="33">
        <f>K25</f>
        <v>6.2831806535897936</v>
      </c>
      <c r="C151" s="34" t="s">
        <v>637</v>
      </c>
      <c r="D151" s="23"/>
      <c r="F151" s="24"/>
      <c r="G151" s="87"/>
    </row>
    <row r="152" spans="1:11" x14ac:dyDescent="0.25">
      <c r="A152" s="35" t="str">
        <f>L26</f>
        <v>CHICANE_49W1_1_x</v>
      </c>
      <c r="B152" s="36">
        <f>F26</f>
        <v>-3.2795160000000001</v>
      </c>
      <c r="C152" s="35" t="s">
        <v>635</v>
      </c>
      <c r="D152" s="23"/>
      <c r="F152" s="24"/>
      <c r="G152" s="87"/>
    </row>
    <row r="153" spans="1:11" x14ac:dyDescent="0.25">
      <c r="A153" s="30" t="str">
        <f>M26</f>
        <v>CHICANE_49W1_1_y</v>
      </c>
      <c r="B153" s="29">
        <f>G26</f>
        <v>243.93440000000001</v>
      </c>
      <c r="C153" s="30" t="s">
        <v>635</v>
      </c>
      <c r="D153" s="23"/>
      <c r="F153" s="24"/>
      <c r="G153" s="87"/>
    </row>
    <row r="154" spans="1:11" x14ac:dyDescent="0.25">
      <c r="A154" s="30" t="str">
        <f>N26</f>
        <v>CHICANE_49W1_1_z</v>
      </c>
      <c r="B154" s="29">
        <f>H26</f>
        <v>0</v>
      </c>
      <c r="C154" s="30" t="s">
        <v>635</v>
      </c>
      <c r="D154" s="23"/>
      <c r="F154" s="24"/>
      <c r="G154" s="87"/>
    </row>
    <row r="155" spans="1:11" x14ac:dyDescent="0.25">
      <c r="A155" s="30" t="str">
        <f>O26</f>
        <v>CHICANE_49W1_1_ax</v>
      </c>
      <c r="B155" s="29">
        <f>I26</f>
        <v>0</v>
      </c>
      <c r="C155" s="30" t="s">
        <v>637</v>
      </c>
      <c r="D155" s="23"/>
      <c r="F155" s="24"/>
      <c r="G155" s="87"/>
    </row>
    <row r="156" spans="1:11" x14ac:dyDescent="0.25">
      <c r="A156" s="30" t="str">
        <f>P26</f>
        <v>CHICANE_49W1_1_ay</v>
      </c>
      <c r="B156" s="29">
        <f>J26</f>
        <v>0</v>
      </c>
      <c r="C156" s="30" t="s">
        <v>637</v>
      </c>
      <c r="D156" s="23"/>
      <c r="F156" s="24"/>
      <c r="G156" s="87"/>
    </row>
    <row r="157" spans="1:11" ht="15.75" thickBot="1" x14ac:dyDescent="0.3">
      <c r="A157" s="34" t="str">
        <f>Q26</f>
        <v>CHICANE_49W1_1_az</v>
      </c>
      <c r="B157" s="33">
        <f>K26</f>
        <v>6.2831806535897936</v>
      </c>
      <c r="C157" s="34" t="s">
        <v>637</v>
      </c>
      <c r="D157" s="23"/>
      <c r="F157" s="24"/>
      <c r="G157" s="87"/>
    </row>
    <row r="158" spans="1:11" x14ac:dyDescent="0.25">
      <c r="A158" s="35" t="str">
        <f>L27</f>
        <v>CHC49W_RFA1_TR_x</v>
      </c>
      <c r="B158" s="36">
        <f>F27</f>
        <v>-3.1702569999999999</v>
      </c>
      <c r="C158" s="35" t="s">
        <v>635</v>
      </c>
      <c r="D158" s="23"/>
      <c r="F158" s="24"/>
      <c r="G158" s="87"/>
    </row>
    <row r="159" spans="1:11" x14ac:dyDescent="0.25">
      <c r="A159" s="30" t="str">
        <f>M27</f>
        <v>CHC49W_RFA1_TR_y</v>
      </c>
      <c r="B159" s="29">
        <f>G27</f>
        <v>243.93440000000001</v>
      </c>
      <c r="C159" s="30" t="s">
        <v>635</v>
      </c>
      <c r="D159" s="23"/>
      <c r="F159" s="24"/>
      <c r="G159" s="87"/>
    </row>
    <row r="160" spans="1:11" x14ac:dyDescent="0.25">
      <c r="A160" s="30" t="str">
        <f>N27</f>
        <v>CHC49W_RFA1_TR_z</v>
      </c>
      <c r="B160" s="29">
        <f>H27</f>
        <v>0</v>
      </c>
      <c r="C160" s="30" t="s">
        <v>635</v>
      </c>
      <c r="D160" s="23"/>
      <c r="F160" s="24"/>
      <c r="G160" s="87"/>
    </row>
    <row r="161" spans="1:7" x14ac:dyDescent="0.25">
      <c r="A161" s="30" t="str">
        <f>O27</f>
        <v>CHC49W_RFA1_TR_ax</v>
      </c>
      <c r="B161" s="29">
        <f>I27</f>
        <v>0</v>
      </c>
      <c r="C161" s="30" t="s">
        <v>637</v>
      </c>
      <c r="D161" s="23"/>
      <c r="F161" s="24"/>
      <c r="G161" s="87"/>
    </row>
    <row r="162" spans="1:7" x14ac:dyDescent="0.25">
      <c r="A162" s="30" t="str">
        <f>P27</f>
        <v>CHC49W_RFA1_TR_ay</v>
      </c>
      <c r="B162" s="29">
        <f>J27</f>
        <v>0</v>
      </c>
      <c r="C162" s="30" t="s">
        <v>637</v>
      </c>
      <c r="D162" s="23"/>
      <c r="F162" s="24"/>
      <c r="G162" s="87"/>
    </row>
    <row r="163" spans="1:7" ht="15.75" thickBot="1" x14ac:dyDescent="0.3">
      <c r="A163" s="34" t="str">
        <f>Q27</f>
        <v>CHC49W_RFA1_TR_az</v>
      </c>
      <c r="B163" s="33">
        <f>K27</f>
        <v>6.2831806535897936</v>
      </c>
      <c r="C163" s="34" t="s">
        <v>637</v>
      </c>
      <c r="D163" s="23"/>
      <c r="F163" s="24"/>
      <c r="G163" s="87"/>
    </row>
    <row r="164" spans="1:7" x14ac:dyDescent="0.25">
      <c r="A164" s="35" t="str">
        <f>L28</f>
        <v>CHICANE_49W1_2_x</v>
      </c>
      <c r="B164" s="36">
        <f>F28</f>
        <v>-3.108066</v>
      </c>
      <c r="C164" s="35" t="s">
        <v>635</v>
      </c>
      <c r="D164" s="23"/>
      <c r="F164" s="24"/>
      <c r="G164" s="87"/>
    </row>
    <row r="165" spans="1:7" x14ac:dyDescent="0.25">
      <c r="A165" s="30" t="str">
        <f>M28</f>
        <v>CHICANE_49W1_2_y</v>
      </c>
      <c r="B165" s="29">
        <f>G28</f>
        <v>243.93440000000001</v>
      </c>
      <c r="C165" s="30" t="s">
        <v>635</v>
      </c>
      <c r="D165" s="23"/>
      <c r="F165" s="24"/>
      <c r="G165" s="87"/>
    </row>
    <row r="166" spans="1:7" x14ac:dyDescent="0.25">
      <c r="A166" s="30" t="str">
        <f>N28</f>
        <v>CHICANE_49W1_2_z</v>
      </c>
      <c r="B166" s="29">
        <f>H28</f>
        <v>0</v>
      </c>
      <c r="C166" s="30" t="s">
        <v>635</v>
      </c>
      <c r="D166" s="23"/>
      <c r="F166" s="24"/>
      <c r="G166" s="87"/>
    </row>
    <row r="167" spans="1:7" x14ac:dyDescent="0.25">
      <c r="A167" s="30" t="str">
        <f>O28</f>
        <v>CHICANE_49W1_2_ax</v>
      </c>
      <c r="B167" s="29">
        <f>I28</f>
        <v>0</v>
      </c>
      <c r="C167" s="30" t="s">
        <v>637</v>
      </c>
      <c r="D167" s="23"/>
      <c r="F167" s="24"/>
      <c r="G167" s="87"/>
    </row>
    <row r="168" spans="1:7" x14ac:dyDescent="0.25">
      <c r="A168" s="30" t="str">
        <f>P28</f>
        <v>CHICANE_49W1_2_ay</v>
      </c>
      <c r="B168" s="29">
        <f>J28</f>
        <v>0</v>
      </c>
      <c r="C168" s="30" t="s">
        <v>637</v>
      </c>
      <c r="D168" s="23"/>
      <c r="F168" s="24"/>
      <c r="G168" s="87"/>
    </row>
    <row r="169" spans="1:7" ht="15.75" thickBot="1" x14ac:dyDescent="0.3">
      <c r="A169" s="34" t="str">
        <f>Q28</f>
        <v>CHICANE_49W1_2_az</v>
      </c>
      <c r="B169" s="33">
        <f>K28</f>
        <v>6.2831806535897936</v>
      </c>
      <c r="C169" s="34" t="s">
        <v>637</v>
      </c>
      <c r="D169" s="23"/>
      <c r="F169" s="24"/>
      <c r="G169" s="87"/>
    </row>
    <row r="170" spans="1:7" x14ac:dyDescent="0.25">
      <c r="A170" s="35" t="str">
        <f>L29</f>
        <v>CHICANE_49W2_1_x</v>
      </c>
      <c r="B170" s="36">
        <f>F29</f>
        <v>-2.546891</v>
      </c>
      <c r="C170" s="35" t="s">
        <v>635</v>
      </c>
      <c r="D170" s="23"/>
      <c r="F170" s="24"/>
      <c r="G170" s="87"/>
    </row>
    <row r="171" spans="1:7" x14ac:dyDescent="0.25">
      <c r="A171" s="30" t="str">
        <f>M29</f>
        <v>CHICANE_49W2_1_y</v>
      </c>
      <c r="B171" s="29">
        <f>G29</f>
        <v>243.93440000000001</v>
      </c>
      <c r="C171" s="30" t="s">
        <v>635</v>
      </c>
      <c r="D171" s="23"/>
      <c r="F171" s="24"/>
      <c r="G171" s="87"/>
    </row>
    <row r="172" spans="1:7" x14ac:dyDescent="0.25">
      <c r="A172" s="30" t="str">
        <f>N29</f>
        <v>CHICANE_49W2_1_z</v>
      </c>
      <c r="B172" s="29">
        <f>H29</f>
        <v>0</v>
      </c>
      <c r="C172" s="30" t="s">
        <v>635</v>
      </c>
      <c r="D172" s="23"/>
      <c r="F172" s="24"/>
      <c r="G172" s="87"/>
    </row>
    <row r="173" spans="1:7" x14ac:dyDescent="0.25">
      <c r="A173" s="30" t="str">
        <f>O29</f>
        <v>CHICANE_49W2_1_ax</v>
      </c>
      <c r="B173" s="29">
        <f>I29</f>
        <v>0</v>
      </c>
      <c r="C173" s="30" t="s">
        <v>637</v>
      </c>
      <c r="D173" s="23"/>
      <c r="F173" s="24"/>
      <c r="G173" s="87"/>
    </row>
    <row r="174" spans="1:7" x14ac:dyDescent="0.25">
      <c r="A174" s="30" t="str">
        <f>P29</f>
        <v>CHICANE_49W2_1_ay</v>
      </c>
      <c r="B174" s="29">
        <f>J29</f>
        <v>0</v>
      </c>
      <c r="C174" s="30" t="s">
        <v>637</v>
      </c>
      <c r="D174" s="23"/>
      <c r="F174" s="24"/>
      <c r="G174" s="87"/>
    </row>
    <row r="175" spans="1:7" ht="15.75" thickBot="1" x14ac:dyDescent="0.3">
      <c r="A175" s="34" t="str">
        <f>Q29</f>
        <v>CHICANE_49W2_1_az</v>
      </c>
      <c r="B175" s="33">
        <f>K29</f>
        <v>6.2831806535897936</v>
      </c>
      <c r="C175" s="34" t="s">
        <v>637</v>
      </c>
      <c r="D175" s="23"/>
      <c r="F175" s="24"/>
      <c r="G175" s="87"/>
    </row>
    <row r="176" spans="1:7" x14ac:dyDescent="0.25">
      <c r="A176" s="35" t="str">
        <f>L30</f>
        <v>CHC49W_RFA2_TR_x</v>
      </c>
      <c r="B176" s="36">
        <f>F30</f>
        <v>-2.435257</v>
      </c>
      <c r="C176" s="35" t="s">
        <v>635</v>
      </c>
      <c r="D176" s="23"/>
      <c r="F176" s="24"/>
      <c r="G176" s="87"/>
    </row>
    <row r="177" spans="1:7" x14ac:dyDescent="0.25">
      <c r="A177" s="30" t="str">
        <f>M30</f>
        <v>CHC49W_RFA2_TR_y</v>
      </c>
      <c r="B177" s="29">
        <f>G30</f>
        <v>243.93440000000001</v>
      </c>
      <c r="C177" s="30" t="s">
        <v>635</v>
      </c>
      <c r="D177" s="23"/>
      <c r="F177" s="24"/>
      <c r="G177" s="87"/>
    </row>
    <row r="178" spans="1:7" x14ac:dyDescent="0.25">
      <c r="A178" s="30" t="str">
        <f>N30</f>
        <v>CHC49W_RFA2_TR_z</v>
      </c>
      <c r="B178" s="29">
        <f>H30</f>
        <v>0</v>
      </c>
      <c r="C178" s="30" t="s">
        <v>635</v>
      </c>
      <c r="D178" s="23"/>
      <c r="F178" s="24"/>
      <c r="G178" s="87"/>
    </row>
    <row r="179" spans="1:7" x14ac:dyDescent="0.25">
      <c r="A179" s="30" t="str">
        <f>O30</f>
        <v>CHC49W_RFA2_TR_ax</v>
      </c>
      <c r="B179" s="29">
        <f>I30</f>
        <v>0</v>
      </c>
      <c r="C179" s="30" t="s">
        <v>637</v>
      </c>
      <c r="D179" s="23"/>
      <c r="F179" s="24"/>
      <c r="G179" s="87"/>
    </row>
    <row r="180" spans="1:7" x14ac:dyDescent="0.25">
      <c r="A180" s="30" t="str">
        <f>P30</f>
        <v>CHC49W_RFA2_TR_ay</v>
      </c>
      <c r="B180" s="29">
        <f>J30</f>
        <v>0</v>
      </c>
      <c r="C180" s="30" t="s">
        <v>637</v>
      </c>
      <c r="D180" s="23"/>
      <c r="F180" s="24"/>
      <c r="G180" s="87"/>
    </row>
    <row r="181" spans="1:7" ht="15.75" thickBot="1" x14ac:dyDescent="0.3">
      <c r="A181" s="34" t="str">
        <f>Q30</f>
        <v>CHC49W_RFA2_TR_az</v>
      </c>
      <c r="B181" s="33">
        <f>K30</f>
        <v>6.2831806535897936</v>
      </c>
      <c r="C181" s="34" t="s">
        <v>637</v>
      </c>
      <c r="D181" s="23"/>
      <c r="F181" s="24"/>
      <c r="G181" s="87"/>
    </row>
    <row r="182" spans="1:7" x14ac:dyDescent="0.25">
      <c r="A182" s="35" t="str">
        <f>L31</f>
        <v>CHICANE_49W2_2_x</v>
      </c>
      <c r="B182" s="36">
        <f>F31</f>
        <v>-2.3754409999999999</v>
      </c>
      <c r="C182" s="35" t="s">
        <v>635</v>
      </c>
      <c r="D182" s="23"/>
      <c r="F182" s="24"/>
      <c r="G182" s="87"/>
    </row>
    <row r="183" spans="1:7" x14ac:dyDescent="0.25">
      <c r="A183" s="30" t="str">
        <f>M31</f>
        <v>CHICANE_49W2_2_y</v>
      </c>
      <c r="B183" s="29">
        <f>G31</f>
        <v>243.93440000000001</v>
      </c>
      <c r="C183" s="30" t="s">
        <v>635</v>
      </c>
      <c r="D183" s="23"/>
      <c r="F183" s="24"/>
      <c r="G183" s="87"/>
    </row>
    <row r="184" spans="1:7" x14ac:dyDescent="0.25">
      <c r="A184" s="30" t="str">
        <f>N31</f>
        <v>CHICANE_49W2_2_z</v>
      </c>
      <c r="B184" s="29">
        <f>H31</f>
        <v>0</v>
      </c>
      <c r="C184" s="30" t="s">
        <v>635</v>
      </c>
      <c r="D184" s="23"/>
      <c r="F184" s="24"/>
      <c r="G184" s="87"/>
    </row>
    <row r="185" spans="1:7" x14ac:dyDescent="0.25">
      <c r="A185" s="30" t="str">
        <f>O31</f>
        <v>CHICANE_49W2_2_ax</v>
      </c>
      <c r="B185" s="29">
        <f>I31</f>
        <v>0</v>
      </c>
      <c r="C185" s="30" t="s">
        <v>637</v>
      </c>
      <c r="D185" s="23"/>
      <c r="F185" s="24"/>
      <c r="G185" s="87"/>
    </row>
    <row r="186" spans="1:7" x14ac:dyDescent="0.25">
      <c r="A186" s="30" t="str">
        <f>P31</f>
        <v>CHICANE_49W2_2_ay</v>
      </c>
      <c r="B186" s="29">
        <f>J31</f>
        <v>0</v>
      </c>
      <c r="C186" s="30" t="s">
        <v>637</v>
      </c>
      <c r="D186" s="23"/>
      <c r="F186" s="24"/>
      <c r="G186" s="87"/>
    </row>
    <row r="187" spans="1:7" ht="15.75" thickBot="1" x14ac:dyDescent="0.3">
      <c r="A187" s="34" t="str">
        <f>Q31</f>
        <v>CHICANE_49W2_2_az</v>
      </c>
      <c r="B187" s="33">
        <f>K31</f>
        <v>6.2831806535897936</v>
      </c>
      <c r="C187" s="34" t="s">
        <v>637</v>
      </c>
      <c r="D187" s="23"/>
      <c r="F187" s="24"/>
      <c r="G187" s="87"/>
    </row>
    <row r="188" spans="1:7" x14ac:dyDescent="0.25">
      <c r="A188" s="35" t="str">
        <f>L32</f>
        <v>CHICANE_49W3_1_x</v>
      </c>
      <c r="B188" s="36">
        <f>F32</f>
        <v>-1.812681</v>
      </c>
      <c r="C188" s="35" t="s">
        <v>635</v>
      </c>
      <c r="D188" s="23"/>
      <c r="F188" s="24"/>
      <c r="G188" s="87"/>
    </row>
    <row r="189" spans="1:7" x14ac:dyDescent="0.25">
      <c r="A189" s="30" t="str">
        <f>M32</f>
        <v>CHICANE_49W3_1_y</v>
      </c>
      <c r="B189" s="29">
        <f>G32</f>
        <v>243.93440000000001</v>
      </c>
      <c r="C189" s="30" t="s">
        <v>635</v>
      </c>
      <c r="D189" s="23"/>
      <c r="F189" s="24"/>
      <c r="G189" s="87"/>
    </row>
    <row r="190" spans="1:7" x14ac:dyDescent="0.25">
      <c r="A190" s="30" t="str">
        <f>N32</f>
        <v>CHICANE_49W3_1_z</v>
      </c>
      <c r="B190" s="29">
        <f>H32</f>
        <v>0</v>
      </c>
      <c r="C190" s="30" t="s">
        <v>635</v>
      </c>
      <c r="D190" s="23"/>
      <c r="F190" s="24"/>
      <c r="G190" s="87"/>
    </row>
    <row r="191" spans="1:7" x14ac:dyDescent="0.25">
      <c r="A191" s="30" t="str">
        <f>O32</f>
        <v>CHICANE_49W3_1_ax</v>
      </c>
      <c r="B191" s="29">
        <f>I32</f>
        <v>0</v>
      </c>
      <c r="C191" s="30" t="s">
        <v>637</v>
      </c>
      <c r="D191" s="23"/>
      <c r="F191" s="24"/>
      <c r="G191" s="87"/>
    </row>
    <row r="192" spans="1:7" x14ac:dyDescent="0.25">
      <c r="A192" s="30" t="str">
        <f>P32</f>
        <v>CHICANE_49W3_1_ay</v>
      </c>
      <c r="B192" s="29">
        <f>J32</f>
        <v>0</v>
      </c>
      <c r="C192" s="30" t="s">
        <v>637</v>
      </c>
      <c r="D192" s="23"/>
      <c r="F192" s="24"/>
      <c r="G192" s="87"/>
    </row>
    <row r="193" spans="1:7" ht="15.75" thickBot="1" x14ac:dyDescent="0.3">
      <c r="A193" s="34" t="str">
        <f>Q32</f>
        <v>CHICANE_49W3_1_az</v>
      </c>
      <c r="B193" s="33">
        <f>K32</f>
        <v>6.2831806535897936</v>
      </c>
      <c r="C193" s="34" t="s">
        <v>637</v>
      </c>
      <c r="D193" s="23"/>
      <c r="F193" s="24"/>
      <c r="G193" s="87"/>
    </row>
    <row r="194" spans="1:7" x14ac:dyDescent="0.25">
      <c r="A194" s="35" t="str">
        <f>L33</f>
        <v>CHC49W_RFA3_TR_x</v>
      </c>
      <c r="B194" s="36">
        <f>F33</f>
        <v>-1.7002569999999999</v>
      </c>
      <c r="C194" s="35" t="s">
        <v>635</v>
      </c>
      <c r="D194" s="23"/>
      <c r="F194" s="24"/>
      <c r="G194" s="87"/>
    </row>
    <row r="195" spans="1:7" x14ac:dyDescent="0.25">
      <c r="A195" s="30" t="str">
        <f>M33</f>
        <v>CHC49W_RFA3_TR_y</v>
      </c>
      <c r="B195" s="29">
        <f>G33</f>
        <v>243.93440000000001</v>
      </c>
      <c r="C195" s="30" t="s">
        <v>635</v>
      </c>
      <c r="D195" s="23"/>
      <c r="F195" s="24"/>
      <c r="G195" s="87"/>
    </row>
    <row r="196" spans="1:7" x14ac:dyDescent="0.25">
      <c r="A196" s="30" t="str">
        <f>N33</f>
        <v>CHC49W_RFA3_TR_z</v>
      </c>
      <c r="B196" s="29">
        <f>H33</f>
        <v>0</v>
      </c>
      <c r="C196" s="30" t="s">
        <v>635</v>
      </c>
      <c r="D196" s="23"/>
      <c r="F196" s="24"/>
      <c r="G196" s="87"/>
    </row>
    <row r="197" spans="1:7" x14ac:dyDescent="0.25">
      <c r="A197" s="30" t="str">
        <f>O33</f>
        <v>CHC49W_RFA3_TR_ax</v>
      </c>
      <c r="B197" s="29">
        <f>I33</f>
        <v>0</v>
      </c>
      <c r="C197" s="30" t="s">
        <v>637</v>
      </c>
      <c r="D197" s="23"/>
      <c r="F197" s="24"/>
      <c r="G197" s="87"/>
    </row>
    <row r="198" spans="1:7" x14ac:dyDescent="0.25">
      <c r="A198" s="30" t="str">
        <f>P33</f>
        <v>CHC49W_RFA3_TR_ay</v>
      </c>
      <c r="B198" s="29">
        <f>J33</f>
        <v>0</v>
      </c>
      <c r="C198" s="30" t="s">
        <v>637</v>
      </c>
      <c r="D198" s="23"/>
      <c r="F198" s="24"/>
      <c r="G198" s="87"/>
    </row>
    <row r="199" spans="1:7" ht="15.75" thickBot="1" x14ac:dyDescent="0.3">
      <c r="A199" s="34" t="str">
        <f>Q33</f>
        <v>CHC49W_RFA3_TR_az</v>
      </c>
      <c r="B199" s="33">
        <f>K33</f>
        <v>6.2831806535897936</v>
      </c>
      <c r="C199" s="34" t="s">
        <v>637</v>
      </c>
      <c r="D199" s="23"/>
      <c r="F199" s="24"/>
      <c r="G199" s="87"/>
    </row>
    <row r="200" spans="1:7" x14ac:dyDescent="0.25">
      <c r="A200" s="35" t="str">
        <f>L34</f>
        <v>CHICANE_49W3_2_x</v>
      </c>
      <c r="B200" s="36">
        <f>F34</f>
        <v>-1.6412310000000001</v>
      </c>
      <c r="C200" s="35" t="s">
        <v>635</v>
      </c>
      <c r="D200" s="23"/>
      <c r="F200" s="24"/>
      <c r="G200" s="87"/>
    </row>
    <row r="201" spans="1:7" x14ac:dyDescent="0.25">
      <c r="A201" s="30" t="str">
        <f>M34</f>
        <v>CHICANE_49W3_2_y</v>
      </c>
      <c r="B201" s="29">
        <f>G34</f>
        <v>243.93440000000001</v>
      </c>
      <c r="C201" s="30" t="s">
        <v>635</v>
      </c>
      <c r="D201" s="23"/>
      <c r="F201" s="24"/>
      <c r="G201" s="87"/>
    </row>
    <row r="202" spans="1:7" x14ac:dyDescent="0.25">
      <c r="A202" s="30" t="str">
        <f>N34</f>
        <v>CHICANE_49W3_2_z</v>
      </c>
      <c r="B202" s="29">
        <f>H34</f>
        <v>0</v>
      </c>
      <c r="C202" s="30" t="s">
        <v>635</v>
      </c>
      <c r="D202" s="23"/>
      <c r="F202" s="24"/>
      <c r="G202" s="87"/>
    </row>
    <row r="203" spans="1:7" x14ac:dyDescent="0.25">
      <c r="A203" s="30" t="str">
        <f>O34</f>
        <v>CHICANE_49W3_2_ax</v>
      </c>
      <c r="B203" s="29">
        <f>I34</f>
        <v>0</v>
      </c>
      <c r="C203" s="30" t="s">
        <v>637</v>
      </c>
      <c r="D203" s="23"/>
      <c r="F203" s="24"/>
      <c r="G203" s="87"/>
    </row>
    <row r="204" spans="1:7" x14ac:dyDescent="0.25">
      <c r="A204" s="30" t="str">
        <f>P34</f>
        <v>CHICANE_49W3_2_ay</v>
      </c>
      <c r="B204" s="29">
        <f>J34</f>
        <v>0</v>
      </c>
      <c r="C204" s="30" t="s">
        <v>637</v>
      </c>
      <c r="D204" s="23"/>
      <c r="F204" s="24"/>
      <c r="G204" s="87"/>
    </row>
    <row r="205" spans="1:7" ht="15.75" thickBot="1" x14ac:dyDescent="0.3">
      <c r="A205" s="34" t="str">
        <f>Q34</f>
        <v>CHICANE_49W3_2_az</v>
      </c>
      <c r="B205" s="33">
        <f>K34</f>
        <v>6.2831806535897936</v>
      </c>
      <c r="C205" s="34" t="s">
        <v>637</v>
      </c>
      <c r="D205" s="23"/>
      <c r="F205" s="24"/>
      <c r="G205" s="87"/>
    </row>
    <row r="206" spans="1:7" x14ac:dyDescent="0.25">
      <c r="A206" s="35" t="str">
        <f>L35</f>
        <v>CHICANE_49W4_1_x</v>
      </c>
      <c r="B206" s="36">
        <f>F35</f>
        <v>-1.078586</v>
      </c>
      <c r="C206" s="35" t="s">
        <v>635</v>
      </c>
      <c r="D206" s="23"/>
      <c r="F206" s="24"/>
      <c r="G206" s="87"/>
    </row>
    <row r="207" spans="1:7" x14ac:dyDescent="0.25">
      <c r="A207" s="30" t="str">
        <f>M35</f>
        <v>CHICANE_49W4_1_y</v>
      </c>
      <c r="B207" s="29">
        <f>G35</f>
        <v>243.93440000000001</v>
      </c>
      <c r="C207" s="30" t="s">
        <v>635</v>
      </c>
      <c r="D207" s="23"/>
      <c r="F207" s="24"/>
      <c r="G207" s="87"/>
    </row>
    <row r="208" spans="1:7" x14ac:dyDescent="0.25">
      <c r="A208" s="30" t="str">
        <f>N35</f>
        <v>CHICANE_49W4_1_z</v>
      </c>
      <c r="B208" s="29">
        <f>H35</f>
        <v>0</v>
      </c>
      <c r="C208" s="30" t="s">
        <v>635</v>
      </c>
      <c r="D208" s="23"/>
      <c r="F208" s="24"/>
      <c r="G208" s="87"/>
    </row>
    <row r="209" spans="1:7" x14ac:dyDescent="0.25">
      <c r="A209" s="30" t="str">
        <f>O35</f>
        <v>CHICANE_49W4_1_ax</v>
      </c>
      <c r="B209" s="29">
        <f>I35</f>
        <v>0</v>
      </c>
      <c r="C209" s="30" t="s">
        <v>637</v>
      </c>
      <c r="D209" s="23"/>
      <c r="F209" s="24"/>
      <c r="G209" s="87"/>
    </row>
    <row r="210" spans="1:7" x14ac:dyDescent="0.25">
      <c r="A210" s="30" t="str">
        <f>P35</f>
        <v>CHICANE_49W4_1_ay</v>
      </c>
      <c r="B210" s="29">
        <f>J35</f>
        <v>0</v>
      </c>
      <c r="C210" s="30" t="s">
        <v>637</v>
      </c>
      <c r="D210" s="23"/>
      <c r="F210" s="24"/>
      <c r="G210" s="87"/>
    </row>
    <row r="211" spans="1:7" ht="15.75" thickBot="1" x14ac:dyDescent="0.3">
      <c r="A211" s="34" t="str">
        <f>Q35</f>
        <v>CHICANE_49W4_1_az</v>
      </c>
      <c r="B211" s="33">
        <f>K35</f>
        <v>6.2831806535897936</v>
      </c>
      <c r="C211" s="34" t="s">
        <v>637</v>
      </c>
      <c r="D211" s="23"/>
      <c r="F211" s="24"/>
      <c r="G211" s="87"/>
    </row>
    <row r="212" spans="1:7" x14ac:dyDescent="0.25">
      <c r="A212" s="35" t="str">
        <f>L36</f>
        <v>CHC49W_RFA4_TR_x</v>
      </c>
      <c r="B212" s="36">
        <f>F36</f>
        <v>-0.97025729999999999</v>
      </c>
      <c r="C212" s="35" t="s">
        <v>635</v>
      </c>
      <c r="D212" s="23"/>
      <c r="F212" s="24"/>
      <c r="G212" s="87"/>
    </row>
    <row r="213" spans="1:7" x14ac:dyDescent="0.25">
      <c r="A213" s="30" t="str">
        <f>M36</f>
        <v>CHC49W_RFA4_TR_y</v>
      </c>
      <c r="B213" s="29">
        <f>G36</f>
        <v>243.93430000000001</v>
      </c>
      <c r="C213" s="30" t="s">
        <v>635</v>
      </c>
      <c r="D213" s="23"/>
      <c r="F213" s="24"/>
      <c r="G213" s="87"/>
    </row>
    <row r="214" spans="1:7" x14ac:dyDescent="0.25">
      <c r="A214" s="30" t="str">
        <f>N36</f>
        <v>CHC49W_RFA4_TR_z</v>
      </c>
      <c r="B214" s="29">
        <f>H36</f>
        <v>0</v>
      </c>
      <c r="C214" s="30" t="s">
        <v>635</v>
      </c>
      <c r="D214" s="23"/>
      <c r="F214" s="24"/>
      <c r="G214" s="87"/>
    </row>
    <row r="215" spans="1:7" x14ac:dyDescent="0.25">
      <c r="A215" s="30" t="str">
        <f>O36</f>
        <v>CHC49W_RFA4_TR_ax</v>
      </c>
      <c r="B215" s="29">
        <f>I36</f>
        <v>0</v>
      </c>
      <c r="C215" s="30" t="s">
        <v>637</v>
      </c>
      <c r="D215" s="23"/>
      <c r="F215" s="24"/>
      <c r="G215" s="87"/>
    </row>
    <row r="216" spans="1:7" x14ac:dyDescent="0.25">
      <c r="A216" s="30" t="str">
        <f>P36</f>
        <v>CHC49W_RFA4_TR_ay</v>
      </c>
      <c r="B216" s="29">
        <f>J36</f>
        <v>0</v>
      </c>
      <c r="C216" s="30" t="s">
        <v>637</v>
      </c>
      <c r="D216" s="23"/>
      <c r="F216" s="24"/>
      <c r="G216" s="87"/>
    </row>
    <row r="217" spans="1:7" ht="15.75" thickBot="1" x14ac:dyDescent="0.3">
      <c r="A217" s="34" t="str">
        <f>Q36</f>
        <v>CHC49W_RFA4_TR_az</v>
      </c>
      <c r="B217" s="33">
        <f>K36</f>
        <v>6.2831806535897936</v>
      </c>
      <c r="C217" s="34" t="s">
        <v>637</v>
      </c>
      <c r="D217" s="23"/>
      <c r="F217" s="24"/>
      <c r="G217" s="87"/>
    </row>
    <row r="218" spans="1:7" x14ac:dyDescent="0.25">
      <c r="A218" s="35" t="str">
        <f>L37</f>
        <v>CHICANE_49W4_2_x</v>
      </c>
      <c r="B218" s="36">
        <f>F37</f>
        <v>-0.90713650000000001</v>
      </c>
      <c r="C218" s="35" t="s">
        <v>635</v>
      </c>
      <c r="D218" s="23"/>
      <c r="F218" s="24"/>
      <c r="G218" s="87"/>
    </row>
    <row r="219" spans="1:7" x14ac:dyDescent="0.25">
      <c r="A219" s="30" t="str">
        <f>M37</f>
        <v>CHICANE_49W4_2_y</v>
      </c>
      <c r="B219" s="29">
        <f>G37</f>
        <v>243.93430000000001</v>
      </c>
      <c r="C219" s="30" t="s">
        <v>635</v>
      </c>
      <c r="D219" s="23"/>
      <c r="F219" s="24"/>
      <c r="G219" s="87"/>
    </row>
    <row r="220" spans="1:7" x14ac:dyDescent="0.25">
      <c r="A220" s="30" t="str">
        <f>N37</f>
        <v>CHICANE_49W4_2_z</v>
      </c>
      <c r="B220" s="29">
        <f>H37</f>
        <v>0</v>
      </c>
      <c r="C220" s="30" t="s">
        <v>635</v>
      </c>
      <c r="D220" s="23"/>
      <c r="F220" s="24"/>
      <c r="G220" s="87"/>
    </row>
    <row r="221" spans="1:7" x14ac:dyDescent="0.25">
      <c r="A221" s="30" t="str">
        <f>O37</f>
        <v>CHICANE_49W4_2_ax</v>
      </c>
      <c r="B221" s="29">
        <f>I37</f>
        <v>0</v>
      </c>
      <c r="C221" s="30" t="s">
        <v>637</v>
      </c>
      <c r="D221" s="23"/>
      <c r="F221" s="24"/>
      <c r="G221" s="87"/>
    </row>
    <row r="222" spans="1:7" x14ac:dyDescent="0.25">
      <c r="A222" s="30" t="str">
        <f>P37</f>
        <v>CHICANE_49W4_2_ay</v>
      </c>
      <c r="B222" s="29">
        <f>J37</f>
        <v>0</v>
      </c>
      <c r="C222" s="30" t="s">
        <v>637</v>
      </c>
      <c r="D222" s="23"/>
      <c r="F222" s="24"/>
      <c r="G222" s="87"/>
    </row>
    <row r="223" spans="1:7" ht="15.75" thickBot="1" x14ac:dyDescent="0.3">
      <c r="A223" s="34" t="str">
        <f>Q37</f>
        <v>CHICANE_49W4_2_az</v>
      </c>
      <c r="B223" s="33">
        <f>K37</f>
        <v>6.2831806535897936</v>
      </c>
      <c r="C223" s="34" t="s">
        <v>637</v>
      </c>
      <c r="D223" s="23"/>
      <c r="F223" s="24"/>
      <c r="G223" s="87"/>
    </row>
    <row r="224" spans="1:7" x14ac:dyDescent="0.25">
      <c r="A224" s="35" t="str">
        <f>L38</f>
        <v>Q49_1_x</v>
      </c>
      <c r="B224" s="36">
        <f>F38</f>
        <v>-0.2411875</v>
      </c>
      <c r="C224" s="35" t="s">
        <v>635</v>
      </c>
      <c r="D224" s="23"/>
      <c r="F224" s="24"/>
      <c r="G224" s="87"/>
    </row>
    <row r="225" spans="1:7" x14ac:dyDescent="0.25">
      <c r="A225" s="30" t="str">
        <f>M38</f>
        <v>Q49_1_y</v>
      </c>
      <c r="B225" s="29">
        <f>G38</f>
        <v>243.93430000000001</v>
      </c>
      <c r="C225" s="30" t="s">
        <v>635</v>
      </c>
      <c r="D225" s="23"/>
      <c r="F225" s="24"/>
      <c r="G225" s="87"/>
    </row>
    <row r="226" spans="1:7" x14ac:dyDescent="0.25">
      <c r="A226" s="30" t="str">
        <f>N38</f>
        <v>Q49_1_z</v>
      </c>
      <c r="B226" s="29">
        <f>H38</f>
        <v>0</v>
      </c>
      <c r="C226" s="30" t="s">
        <v>635</v>
      </c>
      <c r="D226" s="23"/>
      <c r="F226" s="24"/>
      <c r="G226" s="87"/>
    </row>
    <row r="227" spans="1:7" x14ac:dyDescent="0.25">
      <c r="A227" s="30" t="str">
        <f>O38</f>
        <v>Q49_1_ax</v>
      </c>
      <c r="B227" s="29">
        <f>I38</f>
        <v>0</v>
      </c>
      <c r="C227" s="30" t="s">
        <v>637</v>
      </c>
      <c r="D227" s="23"/>
      <c r="F227" s="24"/>
      <c r="G227" s="87"/>
    </row>
    <row r="228" spans="1:7" x14ac:dyDescent="0.25">
      <c r="A228" s="30" t="str">
        <f>P38</f>
        <v>Q49_1_ay</v>
      </c>
      <c r="B228" s="29">
        <f>J38</f>
        <v>0</v>
      </c>
      <c r="C228" s="30" t="s">
        <v>637</v>
      </c>
      <c r="D228" s="23"/>
      <c r="F228" s="24"/>
      <c r="G228" s="87"/>
    </row>
    <row r="229" spans="1:7" ht="15.75" thickBot="1" x14ac:dyDescent="0.3">
      <c r="A229" s="34" t="str">
        <f>Q38</f>
        <v>Q49_1_az</v>
      </c>
      <c r="B229" s="33">
        <f>K38</f>
        <v>6.2831806535897936</v>
      </c>
      <c r="C229" s="34" t="s">
        <v>637</v>
      </c>
      <c r="D229" s="23"/>
      <c r="F229" s="24"/>
      <c r="G229" s="87"/>
    </row>
    <row r="230" spans="1:7" x14ac:dyDescent="0.25">
      <c r="A230" s="35" t="str">
        <f>L39</f>
        <v>IP_L3_x</v>
      </c>
      <c r="B230" s="36">
        <f>F39</f>
        <v>-2.2572389999999999E-3</v>
      </c>
      <c r="C230" s="35" t="s">
        <v>635</v>
      </c>
      <c r="D230" s="23"/>
      <c r="F230" s="24"/>
      <c r="G230" s="87"/>
    </row>
    <row r="231" spans="1:7" x14ac:dyDescent="0.25">
      <c r="A231" s="30" t="str">
        <f>M39</f>
        <v>IP_L3_y</v>
      </c>
      <c r="B231" s="29">
        <f>G39</f>
        <v>243.93430000000001</v>
      </c>
      <c r="C231" s="30" t="s">
        <v>635</v>
      </c>
      <c r="D231" s="23"/>
      <c r="F231" s="24"/>
      <c r="G231" s="87"/>
    </row>
    <row r="232" spans="1:7" x14ac:dyDescent="0.25">
      <c r="A232" s="30" t="str">
        <f>N39</f>
        <v>IP_L3_z</v>
      </c>
      <c r="B232" s="29">
        <f>H39</f>
        <v>0</v>
      </c>
      <c r="C232" s="30" t="s">
        <v>635</v>
      </c>
      <c r="D232" s="23"/>
      <c r="F232" s="24"/>
      <c r="G232" s="87"/>
    </row>
    <row r="233" spans="1:7" x14ac:dyDescent="0.25">
      <c r="A233" s="30" t="str">
        <f>O39</f>
        <v>IP_L3_ax</v>
      </c>
      <c r="B233" s="29">
        <f>I39</f>
        <v>0</v>
      </c>
      <c r="C233" s="30" t="s">
        <v>637</v>
      </c>
      <c r="D233" s="23"/>
      <c r="F233" s="24"/>
      <c r="G233" s="87"/>
    </row>
    <row r="234" spans="1:7" x14ac:dyDescent="0.25">
      <c r="A234" s="30" t="str">
        <f>P39</f>
        <v>IP_L3_ay</v>
      </c>
      <c r="B234" s="29">
        <f>J39</f>
        <v>0</v>
      </c>
      <c r="C234" s="30" t="s">
        <v>637</v>
      </c>
      <c r="D234" s="23"/>
      <c r="F234" s="24"/>
      <c r="G234" s="87"/>
    </row>
    <row r="235" spans="1:7" ht="15.75" thickBot="1" x14ac:dyDescent="0.3">
      <c r="A235" s="34" t="str">
        <f>Q39</f>
        <v>IP_L3_az</v>
      </c>
      <c r="B235" s="33">
        <f>K39</f>
        <v>6.2831806535897936</v>
      </c>
      <c r="C235" s="34" t="s">
        <v>637</v>
      </c>
      <c r="D235" s="23"/>
      <c r="F235" s="24"/>
      <c r="G235" s="87"/>
    </row>
    <row r="236" spans="1:7" x14ac:dyDescent="0.25">
      <c r="A236" s="35" t="str">
        <f>L40</f>
        <v>Q49_2_x</v>
      </c>
      <c r="B236" s="36">
        <f>F40</f>
        <v>0.23381250000000001</v>
      </c>
      <c r="C236" s="35" t="s">
        <v>635</v>
      </c>
      <c r="D236" s="23"/>
      <c r="F236" s="92"/>
      <c r="G236" s="93"/>
    </row>
    <row r="237" spans="1:7" x14ac:dyDescent="0.25">
      <c r="A237" s="30" t="str">
        <f>M40</f>
        <v>Q49_2_y</v>
      </c>
      <c r="B237" s="29">
        <f>G40</f>
        <v>243.93430000000001</v>
      </c>
      <c r="C237" s="30" t="s">
        <v>635</v>
      </c>
      <c r="D237" s="23"/>
      <c r="F237" s="92"/>
      <c r="G237" s="93"/>
    </row>
    <row r="238" spans="1:7" x14ac:dyDescent="0.25">
      <c r="A238" s="30" t="str">
        <f>N40</f>
        <v>Q49_2_z</v>
      </c>
      <c r="B238" s="29">
        <f>H40</f>
        <v>0</v>
      </c>
      <c r="C238" s="30" t="s">
        <v>635</v>
      </c>
      <c r="D238" s="23"/>
      <c r="F238" s="92"/>
      <c r="G238" s="93"/>
    </row>
    <row r="239" spans="1:7" x14ac:dyDescent="0.25">
      <c r="A239" s="30" t="str">
        <f>O40</f>
        <v>Q49_2_ax</v>
      </c>
      <c r="B239" s="29">
        <f>I40</f>
        <v>0</v>
      </c>
      <c r="C239" s="30" t="s">
        <v>637</v>
      </c>
      <c r="D239" s="23"/>
      <c r="F239" s="92"/>
      <c r="G239" s="93"/>
    </row>
    <row r="240" spans="1:7" x14ac:dyDescent="0.25">
      <c r="A240" s="30" t="str">
        <f>P40</f>
        <v>Q49_2_ay</v>
      </c>
      <c r="B240" s="29">
        <f>J40</f>
        <v>0</v>
      </c>
      <c r="C240" s="30" t="s">
        <v>637</v>
      </c>
      <c r="D240" s="23"/>
      <c r="F240" s="92"/>
      <c r="G240" s="93"/>
    </row>
    <row r="241" spans="1:7" ht="15.75" thickBot="1" x14ac:dyDescent="0.3">
      <c r="A241" s="34" t="str">
        <f>Q40</f>
        <v>Q49_2_az</v>
      </c>
      <c r="B241" s="33">
        <f>K40</f>
        <v>6.2831806535897936</v>
      </c>
      <c r="C241" s="34" t="s">
        <v>637</v>
      </c>
      <c r="D241" s="23"/>
      <c r="F241" s="92"/>
      <c r="G241" s="93"/>
    </row>
    <row r="242" spans="1:7" x14ac:dyDescent="0.25">
      <c r="A242" s="35" t="str">
        <f>L41</f>
        <v>SEX_49E_x</v>
      </c>
      <c r="B242" s="36">
        <f>F41</f>
        <v>0.6843612</v>
      </c>
      <c r="C242" s="35" t="s">
        <v>635</v>
      </c>
      <c r="D242" s="23"/>
      <c r="F242" s="24"/>
      <c r="G242" s="87"/>
    </row>
    <row r="243" spans="1:7" x14ac:dyDescent="0.25">
      <c r="A243" s="30" t="str">
        <f>M41</f>
        <v>SEX_49E_y</v>
      </c>
      <c r="B243" s="29">
        <f>G41</f>
        <v>243.93430000000001</v>
      </c>
      <c r="C243" s="30" t="s">
        <v>635</v>
      </c>
      <c r="D243" s="23"/>
      <c r="F243" s="24"/>
      <c r="G243" s="87"/>
    </row>
    <row r="244" spans="1:7" x14ac:dyDescent="0.25">
      <c r="A244" s="30" t="str">
        <f>N41</f>
        <v>SEX_49E_z</v>
      </c>
      <c r="B244" s="29">
        <f>H41</f>
        <v>0</v>
      </c>
      <c r="C244" s="30" t="s">
        <v>635</v>
      </c>
      <c r="D244" s="23"/>
      <c r="F244" s="24"/>
      <c r="G244" s="87"/>
    </row>
    <row r="245" spans="1:7" x14ac:dyDescent="0.25">
      <c r="A245" s="30" t="str">
        <f>O41</f>
        <v>SEX_49E_ax</v>
      </c>
      <c r="B245" s="29">
        <f>I41</f>
        <v>0</v>
      </c>
      <c r="C245" s="30" t="s">
        <v>637</v>
      </c>
      <c r="D245" s="23"/>
      <c r="F245" s="24"/>
      <c r="G245" s="87"/>
    </row>
    <row r="246" spans="1:7" x14ac:dyDescent="0.25">
      <c r="A246" s="30" t="str">
        <f>P41</f>
        <v>SEX_49E_ay</v>
      </c>
      <c r="B246" s="29">
        <f>J41</f>
        <v>0</v>
      </c>
      <c r="C246" s="30" t="s">
        <v>637</v>
      </c>
      <c r="D246" s="23"/>
      <c r="F246" s="24"/>
      <c r="G246" s="87"/>
    </row>
    <row r="247" spans="1:7" ht="15.75" thickBot="1" x14ac:dyDescent="0.3">
      <c r="A247" s="34" t="str">
        <f>Q41</f>
        <v>SEX_49E_az</v>
      </c>
      <c r="B247" s="33">
        <f>K41</f>
        <v>6.2831806535897936</v>
      </c>
      <c r="C247" s="34" t="s">
        <v>637</v>
      </c>
      <c r="D247" s="23"/>
      <c r="F247" s="24"/>
      <c r="G247" s="87"/>
    </row>
    <row r="248" spans="1:7" x14ac:dyDescent="0.25">
      <c r="A248" s="35" t="str">
        <f>L42</f>
        <v>DET_49E_x</v>
      </c>
      <c r="B248" s="36">
        <f>F42</f>
        <v>0.89884019999999998</v>
      </c>
      <c r="C248" s="35" t="s">
        <v>635</v>
      </c>
      <c r="D248" s="23"/>
      <c r="F248" s="24"/>
      <c r="G248" s="87"/>
    </row>
    <row r="249" spans="1:7" x14ac:dyDescent="0.25">
      <c r="A249" s="30" t="str">
        <f>M42</f>
        <v>DET_49E_y</v>
      </c>
      <c r="B249" s="29">
        <f>G42</f>
        <v>243.93430000000001</v>
      </c>
      <c r="C249" s="30" t="s">
        <v>635</v>
      </c>
      <c r="D249" s="23"/>
      <c r="F249" s="24"/>
      <c r="G249" s="87"/>
    </row>
    <row r="250" spans="1:7" x14ac:dyDescent="0.25">
      <c r="A250" s="30" t="str">
        <f>N42</f>
        <v>DET_49E_z</v>
      </c>
      <c r="B250" s="29">
        <f>H42</f>
        <v>0</v>
      </c>
      <c r="C250" s="30" t="s">
        <v>635</v>
      </c>
      <c r="D250" s="23"/>
      <c r="F250" s="24"/>
      <c r="G250" s="87"/>
    </row>
    <row r="251" spans="1:7" x14ac:dyDescent="0.25">
      <c r="A251" s="30" t="str">
        <f>O42</f>
        <v>DET_49E_ax</v>
      </c>
      <c r="B251" s="29">
        <f>I42</f>
        <v>0</v>
      </c>
      <c r="C251" s="30" t="s">
        <v>637</v>
      </c>
      <c r="D251" s="23"/>
      <c r="F251" s="24"/>
      <c r="G251" s="87"/>
    </row>
    <row r="252" spans="1:7" x14ac:dyDescent="0.25">
      <c r="A252" s="30" t="str">
        <f>P42</f>
        <v>DET_49E_ay</v>
      </c>
      <c r="B252" s="29">
        <f>J42</f>
        <v>0</v>
      </c>
      <c r="C252" s="30" t="s">
        <v>637</v>
      </c>
      <c r="D252" s="23"/>
      <c r="F252" s="24"/>
      <c r="G252" s="87"/>
    </row>
    <row r="253" spans="1:7" ht="15.75" thickBot="1" x14ac:dyDescent="0.3">
      <c r="A253" s="34" t="str">
        <f>Q42</f>
        <v>DET_49E_az</v>
      </c>
      <c r="B253" s="33">
        <f>K42</f>
        <v>6.2831806535897936</v>
      </c>
      <c r="C253" s="34" t="s">
        <v>637</v>
      </c>
      <c r="D253" s="23"/>
      <c r="F253" s="24"/>
      <c r="G253" s="87"/>
    </row>
    <row r="254" spans="1:7" x14ac:dyDescent="0.25">
      <c r="A254" s="35" t="str">
        <f>L43</f>
        <v>VKICK_49E_x</v>
      </c>
      <c r="B254" s="36">
        <f>F43</f>
        <v>1.4417899999999999</v>
      </c>
      <c r="C254" s="35" t="s">
        <v>635</v>
      </c>
      <c r="D254" s="23"/>
      <c r="F254" s="24"/>
      <c r="G254" s="87"/>
    </row>
    <row r="255" spans="1:7" x14ac:dyDescent="0.25">
      <c r="A255" s="30" t="str">
        <f>M43</f>
        <v>VKICK_49E_y</v>
      </c>
      <c r="B255" s="29">
        <f>G43</f>
        <v>243.93430000000001</v>
      </c>
      <c r="C255" s="30" t="s">
        <v>635</v>
      </c>
      <c r="D255" s="23"/>
      <c r="F255" s="24"/>
      <c r="G255" s="87"/>
    </row>
    <row r="256" spans="1:7" x14ac:dyDescent="0.25">
      <c r="A256" s="30" t="str">
        <f>N43</f>
        <v>VKICK_49E_z</v>
      </c>
      <c r="B256" s="29">
        <f>H43</f>
        <v>0</v>
      </c>
      <c r="C256" s="30" t="s">
        <v>635</v>
      </c>
      <c r="D256" s="23"/>
      <c r="F256" s="24"/>
      <c r="G256" s="87"/>
    </row>
    <row r="257" spans="1:7" x14ac:dyDescent="0.25">
      <c r="A257" s="30" t="str">
        <f>O43</f>
        <v>VKICK_49E_ax</v>
      </c>
      <c r="B257" s="29">
        <f>I43</f>
        <v>0</v>
      </c>
      <c r="C257" s="30" t="s">
        <v>637</v>
      </c>
      <c r="D257" s="23"/>
      <c r="F257" s="24"/>
      <c r="G257" s="87"/>
    </row>
    <row r="258" spans="1:7" x14ac:dyDescent="0.25">
      <c r="A258" s="30" t="str">
        <f>P43</f>
        <v>VKICK_49E_ay</v>
      </c>
      <c r="B258" s="29">
        <f>J43</f>
        <v>0</v>
      </c>
      <c r="C258" s="30" t="s">
        <v>637</v>
      </c>
      <c r="D258" s="23"/>
      <c r="F258" s="24"/>
      <c r="G258" s="87"/>
    </row>
    <row r="259" spans="1:7" ht="15.75" thickBot="1" x14ac:dyDescent="0.3">
      <c r="A259" s="34" t="str">
        <f>Q43</f>
        <v>VKICK_49E_az</v>
      </c>
      <c r="B259" s="33">
        <f>K43</f>
        <v>6.2831806535897936</v>
      </c>
      <c r="C259" s="34" t="s">
        <v>637</v>
      </c>
      <c r="D259" s="23"/>
      <c r="F259" s="24"/>
      <c r="G259" s="87"/>
    </row>
    <row r="260" spans="1:7" x14ac:dyDescent="0.25">
      <c r="A260" s="35" t="str">
        <f>L44</f>
        <v>D49E_RFA3_APS_x</v>
      </c>
      <c r="B260" s="36">
        <f>F44</f>
        <v>2.0987429999999998</v>
      </c>
      <c r="C260" s="35" t="s">
        <v>635</v>
      </c>
      <c r="D260" s="23"/>
      <c r="F260" s="24"/>
      <c r="G260" s="87"/>
    </row>
    <row r="261" spans="1:7" x14ac:dyDescent="0.25">
      <c r="A261" s="30" t="str">
        <f>M44</f>
        <v>D49E_RFA3_APS_y</v>
      </c>
      <c r="B261" s="29">
        <f>G44</f>
        <v>243.93430000000001</v>
      </c>
      <c r="C261" s="30" t="s">
        <v>635</v>
      </c>
      <c r="D261" s="23"/>
      <c r="F261" s="24"/>
      <c r="G261" s="87"/>
    </row>
    <row r="262" spans="1:7" x14ac:dyDescent="0.25">
      <c r="A262" s="30" t="str">
        <f>N44</f>
        <v>D49E_RFA3_APS_z</v>
      </c>
      <c r="B262" s="29">
        <f>H44</f>
        <v>0</v>
      </c>
      <c r="C262" s="30" t="s">
        <v>635</v>
      </c>
      <c r="D262" s="23"/>
      <c r="F262" s="24"/>
      <c r="G262" s="87"/>
    </row>
    <row r="263" spans="1:7" x14ac:dyDescent="0.25">
      <c r="A263" s="30" t="str">
        <f>O44</f>
        <v>D49E_RFA3_APS_ax</v>
      </c>
      <c r="B263" s="29">
        <f>I44</f>
        <v>0</v>
      </c>
      <c r="C263" s="30" t="s">
        <v>637</v>
      </c>
      <c r="D263" s="23"/>
      <c r="F263" s="24"/>
      <c r="G263" s="87"/>
    </row>
    <row r="264" spans="1:7" x14ac:dyDescent="0.25">
      <c r="A264" s="30" t="str">
        <f>P44</f>
        <v>D49E_RFA3_APS_ay</v>
      </c>
      <c r="B264" s="29">
        <f>J44</f>
        <v>0</v>
      </c>
      <c r="C264" s="30" t="s">
        <v>637</v>
      </c>
      <c r="D264" s="23"/>
      <c r="F264" s="24"/>
      <c r="G264" s="87"/>
    </row>
    <row r="265" spans="1:7" ht="15.75" thickBot="1" x14ac:dyDescent="0.3">
      <c r="A265" s="34" t="str">
        <f>Q44</f>
        <v>D49E_RFA3_APS_az</v>
      </c>
      <c r="B265" s="33">
        <f>K44</f>
        <v>6.2831806535897936</v>
      </c>
      <c r="C265" s="34" t="s">
        <v>637</v>
      </c>
      <c r="D265" s="23"/>
      <c r="F265" s="24"/>
      <c r="G265" s="87"/>
    </row>
    <row r="266" spans="1:7" x14ac:dyDescent="0.25">
      <c r="A266" s="35" t="str">
        <f>L45</f>
        <v>D49E_RFA2_APS_x</v>
      </c>
      <c r="B266" s="36">
        <f>F45</f>
        <v>2.2107429999999999</v>
      </c>
      <c r="C266" s="35" t="s">
        <v>635</v>
      </c>
      <c r="D266" s="23"/>
      <c r="F266" s="24"/>
      <c r="G266" s="87"/>
    </row>
    <row r="267" spans="1:7" x14ac:dyDescent="0.25">
      <c r="A267" s="30" t="str">
        <f>M45</f>
        <v>D49E_RFA2_APS_y</v>
      </c>
      <c r="B267" s="29">
        <f>G45</f>
        <v>243.93430000000001</v>
      </c>
      <c r="C267" s="30" t="s">
        <v>635</v>
      </c>
      <c r="D267" s="23"/>
      <c r="F267" s="24"/>
      <c r="G267" s="87"/>
    </row>
    <row r="268" spans="1:7" x14ac:dyDescent="0.25">
      <c r="A268" s="30" t="str">
        <f>N45</f>
        <v>D49E_RFA2_APS_z</v>
      </c>
      <c r="B268" s="29">
        <f>H45</f>
        <v>0</v>
      </c>
      <c r="C268" s="30" t="s">
        <v>635</v>
      </c>
      <c r="D268" s="23"/>
      <c r="F268" s="24"/>
      <c r="G268" s="87"/>
    </row>
    <row r="269" spans="1:7" x14ac:dyDescent="0.25">
      <c r="A269" s="30" t="str">
        <f>O45</f>
        <v>D49E_RFA2_APS_ax</v>
      </c>
      <c r="B269" s="29">
        <f>I45</f>
        <v>0</v>
      </c>
      <c r="C269" s="30" t="s">
        <v>637</v>
      </c>
      <c r="D269" s="23"/>
      <c r="F269" s="24"/>
      <c r="G269" s="87"/>
    </row>
    <row r="270" spans="1:7" x14ac:dyDescent="0.25">
      <c r="A270" s="30" t="str">
        <f>P45</f>
        <v>D49E_RFA2_APS_ay</v>
      </c>
      <c r="B270" s="29">
        <f>J45</f>
        <v>0</v>
      </c>
      <c r="C270" s="30" t="s">
        <v>637</v>
      </c>
      <c r="D270" s="23"/>
      <c r="F270" s="24"/>
      <c r="G270" s="87"/>
    </row>
    <row r="271" spans="1:7" ht="15.75" thickBot="1" x14ac:dyDescent="0.3">
      <c r="A271" s="34" t="str">
        <f>Q45</f>
        <v>D49E_RFA2_APS_az</v>
      </c>
      <c r="B271" s="33">
        <f>K45</f>
        <v>6.2831806535897936</v>
      </c>
      <c r="C271" s="34" t="s">
        <v>637</v>
      </c>
      <c r="D271" s="23"/>
      <c r="F271" s="24"/>
      <c r="G271" s="87"/>
    </row>
    <row r="272" spans="1:7" x14ac:dyDescent="0.25">
      <c r="A272" s="35" t="str">
        <f>L46</f>
        <v>D49E_SP1_LBNL1_x</v>
      </c>
      <c r="B272" s="36">
        <f>F46</f>
        <v>2.4147430000000001</v>
      </c>
      <c r="C272" s="35" t="s">
        <v>635</v>
      </c>
      <c r="D272" s="23"/>
      <c r="F272" s="24"/>
      <c r="G272" s="87"/>
    </row>
    <row r="273" spans="1:7" x14ac:dyDescent="0.25">
      <c r="A273" s="30" t="str">
        <f>M46</f>
        <v>D49E_SP1_LBNL1_y</v>
      </c>
      <c r="B273" s="29">
        <f>G46</f>
        <v>243.93430000000001</v>
      </c>
      <c r="C273" s="30" t="s">
        <v>635</v>
      </c>
      <c r="D273" s="23"/>
      <c r="F273" s="24"/>
      <c r="G273" s="87"/>
    </row>
    <row r="274" spans="1:7" x14ac:dyDescent="0.25">
      <c r="A274" s="30" t="str">
        <f>N46</f>
        <v>D49E_SP1_LBNL1_z</v>
      </c>
      <c r="B274" s="29">
        <f>H46</f>
        <v>0</v>
      </c>
      <c r="C274" s="30" t="s">
        <v>635</v>
      </c>
      <c r="D274" s="23"/>
      <c r="F274" s="24"/>
      <c r="G274" s="87"/>
    </row>
    <row r="275" spans="1:7" x14ac:dyDescent="0.25">
      <c r="A275" s="30" t="str">
        <f>O46</f>
        <v>D49E_SP1_LBNL1_ax</v>
      </c>
      <c r="B275" s="29">
        <f>I46</f>
        <v>0</v>
      </c>
      <c r="C275" s="30" t="s">
        <v>637</v>
      </c>
      <c r="D275" s="23"/>
      <c r="F275" s="24"/>
      <c r="G275" s="87"/>
    </row>
    <row r="276" spans="1:7" x14ac:dyDescent="0.25">
      <c r="A276" s="30" t="str">
        <f>P46</f>
        <v>D49E_SP1_LBNL1_ay</v>
      </c>
      <c r="B276" s="29">
        <f>J46</f>
        <v>0</v>
      </c>
      <c r="C276" s="30" t="s">
        <v>637</v>
      </c>
      <c r="D276" s="23"/>
      <c r="F276" s="24"/>
      <c r="G276" s="87"/>
    </row>
    <row r="277" spans="1:7" ht="15.75" thickBot="1" x14ac:dyDescent="0.3">
      <c r="A277" s="34" t="str">
        <f>Q46</f>
        <v>D49E_SP1_LBNL1_az</v>
      </c>
      <c r="B277" s="33">
        <f>K46</f>
        <v>6.2831806535897936</v>
      </c>
      <c r="C277" s="34" t="s">
        <v>637</v>
      </c>
      <c r="D277" s="23"/>
      <c r="F277" s="24"/>
      <c r="G277" s="87"/>
    </row>
    <row r="278" spans="1:7" x14ac:dyDescent="0.25">
      <c r="A278" s="35" t="str">
        <f>L47</f>
        <v>D49E_RFA1_SLAC2_x</v>
      </c>
      <c r="B278" s="36">
        <f>F47</f>
        <v>3.8397429999999999</v>
      </c>
      <c r="C278" s="35" t="s">
        <v>635</v>
      </c>
      <c r="D278" s="23"/>
      <c r="F278" s="24"/>
      <c r="G278" s="87"/>
    </row>
    <row r="279" spans="1:7" x14ac:dyDescent="0.25">
      <c r="A279" s="30" t="str">
        <f>M47</f>
        <v>D49E_RFA1_SLAC2_y</v>
      </c>
      <c r="B279" s="29">
        <f>G47</f>
        <v>243.93430000000001</v>
      </c>
      <c r="C279" s="30" t="s">
        <v>635</v>
      </c>
      <c r="D279" s="23"/>
      <c r="F279" s="24"/>
      <c r="G279" s="87"/>
    </row>
    <row r="280" spans="1:7" x14ac:dyDescent="0.25">
      <c r="A280" s="30" t="str">
        <f>N47</f>
        <v>D49E_RFA1_SLAC2_z</v>
      </c>
      <c r="B280" s="29">
        <f>H47</f>
        <v>0</v>
      </c>
      <c r="C280" s="30" t="s">
        <v>635</v>
      </c>
      <c r="D280" s="23"/>
      <c r="F280" s="24"/>
      <c r="G280" s="87"/>
    </row>
    <row r="281" spans="1:7" x14ac:dyDescent="0.25">
      <c r="A281" s="30" t="str">
        <f>O47</f>
        <v>D49E_RFA1_SLAC2_ax</v>
      </c>
      <c r="B281" s="29">
        <f>I47</f>
        <v>0</v>
      </c>
      <c r="C281" s="30" t="s">
        <v>637</v>
      </c>
      <c r="D281" s="23"/>
      <c r="F281" s="24"/>
      <c r="G281" s="87"/>
    </row>
    <row r="282" spans="1:7" x14ac:dyDescent="0.25">
      <c r="A282" s="30" t="str">
        <f>P47</f>
        <v>D49E_RFA1_SLAC2_ay</v>
      </c>
      <c r="B282" s="29">
        <f>J47</f>
        <v>0</v>
      </c>
      <c r="C282" s="30" t="s">
        <v>637</v>
      </c>
      <c r="D282" s="23"/>
      <c r="F282" s="24"/>
      <c r="G282" s="87"/>
    </row>
    <row r="283" spans="1:7" ht="15.75" thickBot="1" x14ac:dyDescent="0.3">
      <c r="A283" s="34" t="str">
        <f>Q47</f>
        <v>D49E_RFA1_SLAC2_az</v>
      </c>
      <c r="B283" s="33">
        <f>K47</f>
        <v>6.2831806535897936</v>
      </c>
      <c r="C283" s="34" t="s">
        <v>637</v>
      </c>
      <c r="D283" s="23"/>
      <c r="F283" s="24"/>
      <c r="G283" s="87"/>
    </row>
    <row r="284" spans="1:7" x14ac:dyDescent="0.25">
      <c r="A284" s="35" t="str">
        <f>L48</f>
        <v>DET_48E_x</v>
      </c>
      <c r="B284" s="36">
        <f>F48</f>
        <v>4.833272</v>
      </c>
      <c r="C284" s="35" t="s">
        <v>635</v>
      </c>
      <c r="D284" s="23"/>
    </row>
    <row r="285" spans="1:7" x14ac:dyDescent="0.25">
      <c r="A285" s="30" t="str">
        <f>M48</f>
        <v>DET_48E_y</v>
      </c>
      <c r="B285" s="29">
        <f>G48</f>
        <v>243.93430000000001</v>
      </c>
      <c r="C285" s="30" t="s">
        <v>635</v>
      </c>
      <c r="D285" s="23"/>
    </row>
    <row r="286" spans="1:7" x14ac:dyDescent="0.25">
      <c r="A286" s="30" t="str">
        <f>N48</f>
        <v>DET_48E_z</v>
      </c>
      <c r="B286" s="29">
        <f>H48</f>
        <v>0</v>
      </c>
      <c r="C286" s="30" t="s">
        <v>635</v>
      </c>
      <c r="D286" s="23"/>
    </row>
    <row r="287" spans="1:7" x14ac:dyDescent="0.25">
      <c r="A287" s="30" t="str">
        <f>O48</f>
        <v>DET_48E_ax</v>
      </c>
      <c r="B287" s="29">
        <f>I48</f>
        <v>0</v>
      </c>
      <c r="C287" s="30" t="s">
        <v>637</v>
      </c>
      <c r="D287" s="23"/>
    </row>
    <row r="288" spans="1:7" x14ac:dyDescent="0.25">
      <c r="A288" s="30" t="str">
        <f>P48</f>
        <v>DET_48E_ay</v>
      </c>
      <c r="B288" s="29">
        <f>J48</f>
        <v>0</v>
      </c>
      <c r="C288" s="30" t="s">
        <v>637</v>
      </c>
      <c r="D288" s="23"/>
      <c r="F288" s="42"/>
      <c r="G288" s="43"/>
    </row>
    <row r="289" spans="1:7" ht="15.75" thickBot="1" x14ac:dyDescent="0.3">
      <c r="A289" s="34" t="str">
        <f>Q48</f>
        <v>DET_48E_az</v>
      </c>
      <c r="B289" s="33">
        <f>K48</f>
        <v>6.2831806535897936</v>
      </c>
      <c r="C289" s="34" t="s">
        <v>637</v>
      </c>
      <c r="D289" s="23"/>
      <c r="F289" s="42"/>
      <c r="G289" s="43"/>
    </row>
    <row r="290" spans="1:7" x14ac:dyDescent="0.25">
      <c r="A290" s="35" t="str">
        <f>L49</f>
        <v>Q48E_x</v>
      </c>
      <c r="B290" s="36">
        <f>F49</f>
        <v>5.300592</v>
      </c>
      <c r="C290" s="35" t="s">
        <v>635</v>
      </c>
      <c r="D290" s="23"/>
      <c r="F290" s="42"/>
      <c r="G290" s="43"/>
    </row>
    <row r="291" spans="1:7" x14ac:dyDescent="0.25">
      <c r="A291" s="30" t="str">
        <f>M49</f>
        <v>Q48E_y</v>
      </c>
      <c r="B291" s="29">
        <f>G49</f>
        <v>243.93430000000001</v>
      </c>
      <c r="C291" s="30" t="s">
        <v>635</v>
      </c>
      <c r="D291" s="23"/>
      <c r="F291" s="42"/>
      <c r="G291" s="43"/>
    </row>
    <row r="292" spans="1:7" x14ac:dyDescent="0.25">
      <c r="A292" s="30" t="str">
        <f>N49</f>
        <v>Q48E_z</v>
      </c>
      <c r="B292" s="29">
        <f>H49</f>
        <v>0</v>
      </c>
      <c r="C292" s="30" t="s">
        <v>635</v>
      </c>
      <c r="D292" s="23"/>
      <c r="F292" s="42"/>
      <c r="G292" s="43"/>
    </row>
    <row r="293" spans="1:7" x14ac:dyDescent="0.25">
      <c r="A293" s="30" t="str">
        <f>O49</f>
        <v>Q48E_ax</v>
      </c>
      <c r="B293" s="29">
        <f>I49</f>
        <v>0</v>
      </c>
      <c r="C293" s="30" t="s">
        <v>637</v>
      </c>
      <c r="D293" s="23"/>
      <c r="F293" s="42"/>
      <c r="G293" s="43"/>
    </row>
    <row r="294" spans="1:7" x14ac:dyDescent="0.25">
      <c r="A294" s="30" t="str">
        <f>P49</f>
        <v>Q48E_ay</v>
      </c>
      <c r="B294" s="29">
        <f>J49</f>
        <v>0</v>
      </c>
      <c r="C294" s="30" t="s">
        <v>637</v>
      </c>
      <c r="D294" s="23"/>
    </row>
    <row r="295" spans="1:7" ht="15.75" thickBot="1" x14ac:dyDescent="0.3">
      <c r="A295" s="34" t="str">
        <f>Q49</f>
        <v>Q48E_az</v>
      </c>
      <c r="B295" s="33">
        <f>K49</f>
        <v>6.2831806535897936</v>
      </c>
      <c r="C295" s="34" t="s">
        <v>637</v>
      </c>
      <c r="D295" s="23"/>
    </row>
    <row r="296" spans="1:7" x14ac:dyDescent="0.25">
      <c r="A296" s="35" t="str">
        <f>L50</f>
        <v>SEX_48E_x</v>
      </c>
      <c r="B296" s="36">
        <f>F50</f>
        <v>6.2785770000000003</v>
      </c>
      <c r="C296" s="35" t="s">
        <v>635</v>
      </c>
      <c r="D296" s="23"/>
    </row>
    <row r="297" spans="1:7" x14ac:dyDescent="0.25">
      <c r="A297" s="30" t="str">
        <f>M50</f>
        <v>SEX_48E_y</v>
      </c>
      <c r="B297" s="29">
        <f>G50</f>
        <v>243.93430000000001</v>
      </c>
      <c r="C297" s="30" t="s">
        <v>635</v>
      </c>
      <c r="D297" s="23"/>
    </row>
    <row r="298" spans="1:7" x14ac:dyDescent="0.25">
      <c r="A298" s="30" t="str">
        <f>N50</f>
        <v>SEX_48E_z</v>
      </c>
      <c r="B298" s="29">
        <f>H50</f>
        <v>0</v>
      </c>
      <c r="C298" s="30" t="s">
        <v>635</v>
      </c>
      <c r="D298" s="23"/>
    </row>
    <row r="299" spans="1:7" x14ac:dyDescent="0.25">
      <c r="A299" s="30" t="str">
        <f>O50</f>
        <v>SEX_48E_ax</v>
      </c>
      <c r="B299" s="29">
        <f>I50</f>
        <v>0</v>
      </c>
      <c r="C299" s="30" t="s">
        <v>637</v>
      </c>
      <c r="D299" s="23"/>
    </row>
    <row r="300" spans="1:7" x14ac:dyDescent="0.25">
      <c r="A300" s="30" t="str">
        <f>P50</f>
        <v>SEX_48E_ay</v>
      </c>
      <c r="B300" s="29">
        <f>J50</f>
        <v>0</v>
      </c>
      <c r="C300" s="30" t="s">
        <v>637</v>
      </c>
      <c r="D300" s="23"/>
    </row>
    <row r="301" spans="1:7" ht="15.75" thickBot="1" x14ac:dyDescent="0.3">
      <c r="A301" s="34" t="str">
        <f>Q50</f>
        <v>SEX_48E_az</v>
      </c>
      <c r="B301" s="33">
        <f>K50</f>
        <v>6.2831806535897936</v>
      </c>
      <c r="C301" s="34" t="s">
        <v>637</v>
      </c>
      <c r="D301" s="23"/>
    </row>
    <row r="302" spans="1:7" x14ac:dyDescent="0.25">
      <c r="A302" s="35" t="str">
        <f>L51</f>
        <v>SK_Q48E_x</v>
      </c>
      <c r="B302" s="36">
        <f>F51</f>
        <v>7.0429120000000003</v>
      </c>
      <c r="C302" s="35" t="s">
        <v>635</v>
      </c>
      <c r="D302" s="23"/>
    </row>
    <row r="303" spans="1:7" x14ac:dyDescent="0.25">
      <c r="A303" s="30" t="str">
        <f>M51</f>
        <v>SK_Q48E_y</v>
      </c>
      <c r="B303" s="29">
        <f>G51</f>
        <v>243.93430000000001</v>
      </c>
      <c r="C303" s="30" t="s">
        <v>635</v>
      </c>
      <c r="D303" s="23"/>
    </row>
    <row r="304" spans="1:7" x14ac:dyDescent="0.25">
      <c r="A304" s="30" t="str">
        <f>N51</f>
        <v>SK_Q48E_z</v>
      </c>
      <c r="B304" s="29">
        <f>H51</f>
        <v>0</v>
      </c>
      <c r="C304" s="30" t="s">
        <v>635</v>
      </c>
      <c r="D304" s="23"/>
    </row>
    <row r="305" spans="1:10" x14ac:dyDescent="0.25">
      <c r="A305" s="30" t="str">
        <f>O51</f>
        <v>SK_Q48E_ax</v>
      </c>
      <c r="B305" s="29">
        <f>I51</f>
        <v>0</v>
      </c>
      <c r="C305" s="30" t="s">
        <v>637</v>
      </c>
      <c r="D305" s="23"/>
    </row>
    <row r="306" spans="1:10" x14ac:dyDescent="0.25">
      <c r="A306" s="30" t="str">
        <f>P51</f>
        <v>SK_Q48E_ay</v>
      </c>
      <c r="B306" s="29">
        <f>J51</f>
        <v>0</v>
      </c>
      <c r="C306" s="30" t="s">
        <v>637</v>
      </c>
      <c r="D306" s="23"/>
    </row>
    <row r="307" spans="1:10" ht="15.75" thickBot="1" x14ac:dyDescent="0.3">
      <c r="A307" s="34" t="str">
        <f>Q51</f>
        <v>SK_Q48E_az</v>
      </c>
      <c r="B307" s="33">
        <f>K51</f>
        <v>6.2831806535897936</v>
      </c>
      <c r="C307" s="34" t="s">
        <v>637</v>
      </c>
      <c r="D307" s="23"/>
    </row>
    <row r="308" spans="1:10" x14ac:dyDescent="0.25">
      <c r="A308" s="35" t="str">
        <f>L52</f>
        <v>HKICK_48E_x</v>
      </c>
      <c r="B308" s="36">
        <f>F52</f>
        <v>7.525512</v>
      </c>
      <c r="C308" s="35" t="s">
        <v>635</v>
      </c>
      <c r="D308" s="23"/>
    </row>
    <row r="309" spans="1:10" x14ac:dyDescent="0.25">
      <c r="A309" s="30" t="str">
        <f>M52</f>
        <v>HKICK_48E_y</v>
      </c>
      <c r="B309" s="29">
        <f>G52</f>
        <v>243.93430000000001</v>
      </c>
      <c r="C309" s="30" t="s">
        <v>635</v>
      </c>
      <c r="D309" s="23"/>
    </row>
    <row r="310" spans="1:10" x14ac:dyDescent="0.25">
      <c r="A310" s="30" t="str">
        <f>N52</f>
        <v>HKICK_48E_z</v>
      </c>
      <c r="B310" s="29">
        <f>H52</f>
        <v>0</v>
      </c>
      <c r="C310" s="30" t="s">
        <v>635</v>
      </c>
      <c r="D310" s="23"/>
    </row>
    <row r="311" spans="1:10" x14ac:dyDescent="0.25">
      <c r="A311" s="30" t="str">
        <f>O52</f>
        <v>HKICK_48E_ax</v>
      </c>
      <c r="B311" s="29">
        <f>I52</f>
        <v>0</v>
      </c>
      <c r="C311" s="30" t="s">
        <v>637</v>
      </c>
      <c r="D311" s="23"/>
    </row>
    <row r="312" spans="1:10" x14ac:dyDescent="0.25">
      <c r="A312" s="30" t="str">
        <f>P52</f>
        <v>HKICK_48E_ay</v>
      </c>
      <c r="B312" s="29">
        <f>J52</f>
        <v>0</v>
      </c>
      <c r="C312" s="30" t="s">
        <v>637</v>
      </c>
      <c r="D312" s="23"/>
    </row>
    <row r="313" spans="1:10" ht="15.75" thickBot="1" x14ac:dyDescent="0.3">
      <c r="A313" s="34" t="str">
        <f>Q52</f>
        <v>HKICK_48E_az</v>
      </c>
      <c r="B313" s="33">
        <f>K52</f>
        <v>6.2831806535897936</v>
      </c>
      <c r="C313" s="34" t="s">
        <v>637</v>
      </c>
      <c r="D313" s="23"/>
    </row>
    <row r="314" spans="1:10" x14ac:dyDescent="0.25">
      <c r="A314" s="35" t="str">
        <f>L53</f>
        <v>DET_I48E_x</v>
      </c>
      <c r="B314" s="36">
        <f>F53</f>
        <v>8.0049119999999991</v>
      </c>
      <c r="C314" s="35" t="s">
        <v>635</v>
      </c>
      <c r="D314" s="23"/>
    </row>
    <row r="315" spans="1:10" x14ac:dyDescent="0.25">
      <c r="A315" s="30" t="str">
        <f>M53</f>
        <v>DET_I48E_y</v>
      </c>
      <c r="B315" s="29">
        <f>G53</f>
        <v>243.93440000000001</v>
      </c>
      <c r="C315" s="30" t="s">
        <v>635</v>
      </c>
      <c r="D315" s="23"/>
    </row>
    <row r="316" spans="1:10" x14ac:dyDescent="0.25">
      <c r="A316" s="30" t="str">
        <f>N53</f>
        <v>DET_I48E_z</v>
      </c>
      <c r="B316" s="29">
        <f>H53</f>
        <v>0</v>
      </c>
      <c r="C316" s="30" t="s">
        <v>635</v>
      </c>
      <c r="D316" s="23"/>
    </row>
    <row r="317" spans="1:10" x14ac:dyDescent="0.25">
      <c r="A317" s="30" t="str">
        <f>O53</f>
        <v>DET_I48E_ax</v>
      </c>
      <c r="B317" s="29">
        <f>I53</f>
        <v>0</v>
      </c>
      <c r="C317" s="30" t="s">
        <v>637</v>
      </c>
      <c r="D317" s="23"/>
    </row>
    <row r="318" spans="1:10" x14ac:dyDescent="0.25">
      <c r="A318" s="30" t="str">
        <f>P53</f>
        <v>DET_I48E_ay</v>
      </c>
      <c r="B318" s="29">
        <f>J53</f>
        <v>0</v>
      </c>
      <c r="C318" s="30" t="s">
        <v>637</v>
      </c>
      <c r="D318" s="23"/>
    </row>
    <row r="319" spans="1:10" ht="15.75" thickBot="1" x14ac:dyDescent="0.3">
      <c r="A319" s="34" t="str">
        <f>Q53</f>
        <v>DET_I48E_az</v>
      </c>
      <c r="B319" s="33">
        <f>K53</f>
        <v>6.2831806535897936</v>
      </c>
      <c r="C319" s="34" t="s">
        <v>637</v>
      </c>
      <c r="D319" s="23"/>
      <c r="H319" s="78"/>
      <c r="I319" s="44"/>
      <c r="J319" s="45"/>
    </row>
    <row r="320" spans="1:10" x14ac:dyDescent="0.25">
      <c r="A320" s="35" t="str">
        <f>L54</f>
        <v>B48E_x</v>
      </c>
      <c r="B320" s="36">
        <f>F54</f>
        <v>10.445180000000001</v>
      </c>
      <c r="C320" s="35" t="s">
        <v>635</v>
      </c>
      <c r="D320" s="23"/>
      <c r="H320" s="78"/>
      <c r="I320" s="44"/>
      <c r="J320" s="45"/>
    </row>
    <row r="321" spans="1:10" x14ac:dyDescent="0.25">
      <c r="A321" s="30" t="str">
        <f>M54</f>
        <v>B48E_y</v>
      </c>
      <c r="B321" s="29">
        <f>G54</f>
        <v>243.9188</v>
      </c>
      <c r="C321" s="30" t="s">
        <v>635</v>
      </c>
      <c r="D321" s="23"/>
      <c r="H321" s="78"/>
      <c r="I321" s="44"/>
      <c r="J321" s="45"/>
    </row>
    <row r="322" spans="1:10" x14ac:dyDescent="0.25">
      <c r="A322" s="30" t="str">
        <f>N54</f>
        <v>B48E_z</v>
      </c>
      <c r="B322" s="29">
        <f>H54</f>
        <v>0</v>
      </c>
      <c r="C322" s="30" t="s">
        <v>635</v>
      </c>
      <c r="D322" s="23"/>
      <c r="H322" s="78"/>
      <c r="I322" s="44"/>
      <c r="J322" s="45"/>
    </row>
    <row r="323" spans="1:10" x14ac:dyDescent="0.25">
      <c r="A323" s="30" t="str">
        <f>O54</f>
        <v>B48E_ax</v>
      </c>
      <c r="B323" s="29">
        <f>I54</f>
        <v>0</v>
      </c>
      <c r="C323" s="30" t="s">
        <v>637</v>
      </c>
      <c r="D323" s="23"/>
      <c r="H323" s="78"/>
      <c r="I323" s="44"/>
      <c r="J323" s="45"/>
    </row>
    <row r="324" spans="1:10" x14ac:dyDescent="0.25">
      <c r="A324" s="30" t="str">
        <f>P54</f>
        <v>B48E_ay</v>
      </c>
      <c r="B324" s="29">
        <f>J54</f>
        <v>0</v>
      </c>
      <c r="C324" s="30" t="s">
        <v>637</v>
      </c>
      <c r="D324" s="23"/>
      <c r="H324" s="78"/>
      <c r="I324" s="44"/>
      <c r="J324" s="45"/>
    </row>
    <row r="325" spans="1:10" ht="15.75" thickBot="1" x14ac:dyDescent="0.3">
      <c r="A325" s="34" t="str">
        <f>Q54</f>
        <v>B48E_az</v>
      </c>
      <c r="B325" s="33">
        <f>K54</f>
        <v>6.2936526535897936</v>
      </c>
      <c r="C325" s="34" t="s">
        <v>637</v>
      </c>
      <c r="D325" s="23"/>
    </row>
    <row r="326" spans="1:10" x14ac:dyDescent="0.25">
      <c r="A326" s="35" t="str">
        <f>L55</f>
        <v>DET_I47AE_x</v>
      </c>
      <c r="B326" s="36">
        <f>F55</f>
        <v>12.587199999999999</v>
      </c>
      <c r="C326" s="35" t="s">
        <v>635</v>
      </c>
      <c r="D326" s="23"/>
    </row>
    <row r="327" spans="1:10" x14ac:dyDescent="0.25">
      <c r="A327" s="30" t="str">
        <f>M55</f>
        <v>DET_I47AE_y</v>
      </c>
      <c r="B327" s="29">
        <f>G55</f>
        <v>243.88939999999999</v>
      </c>
      <c r="C327" s="30" t="s">
        <v>635</v>
      </c>
      <c r="D327" s="23"/>
    </row>
    <row r="328" spans="1:10" x14ac:dyDescent="0.25">
      <c r="A328" s="30" t="str">
        <f>N55</f>
        <v>DET_I47AE_z</v>
      </c>
      <c r="B328" s="29">
        <f>H55</f>
        <v>0</v>
      </c>
      <c r="C328" s="30" t="s">
        <v>635</v>
      </c>
      <c r="D328" s="23"/>
    </row>
    <row r="329" spans="1:10" x14ac:dyDescent="0.25">
      <c r="A329" s="30" t="str">
        <f>O55</f>
        <v>DET_I47AE_ax</v>
      </c>
      <c r="B329" s="29">
        <f>I55</f>
        <v>0</v>
      </c>
      <c r="C329" s="30" t="s">
        <v>637</v>
      </c>
      <c r="D329" s="23"/>
    </row>
    <row r="330" spans="1:10" x14ac:dyDescent="0.25">
      <c r="A330" s="30" t="str">
        <f>P55</f>
        <v>DET_I47AE_ay</v>
      </c>
      <c r="B330" s="29">
        <f>J55</f>
        <v>0</v>
      </c>
      <c r="C330" s="30" t="s">
        <v>637</v>
      </c>
      <c r="D330" s="23"/>
    </row>
    <row r="331" spans="1:10" ht="15.75" thickBot="1" x14ac:dyDescent="0.3">
      <c r="A331" s="34" t="str">
        <f>Q55</f>
        <v>DET_I47AE_az</v>
      </c>
      <c r="B331" s="33">
        <f>K55</f>
        <v>6.3041246535897937</v>
      </c>
      <c r="C331" s="34" t="s">
        <v>637</v>
      </c>
      <c r="D331" s="23"/>
    </row>
    <row r="332" spans="1:10" x14ac:dyDescent="0.25">
      <c r="A332" s="35" t="str">
        <f>L56</f>
        <v>Q47AE_x</v>
      </c>
      <c r="B332" s="36">
        <f>F56</f>
        <v>13.007680000000001</v>
      </c>
      <c r="C332" s="35" t="s">
        <v>635</v>
      </c>
      <c r="D332" s="23"/>
    </row>
    <row r="333" spans="1:10" x14ac:dyDescent="0.25">
      <c r="A333" s="30" t="str">
        <f>M56</f>
        <v>Q47AE_y</v>
      </c>
      <c r="B333" s="29">
        <f>G56</f>
        <v>243.88059999999999</v>
      </c>
      <c r="C333" s="30" t="s">
        <v>635</v>
      </c>
      <c r="D333" s="23"/>
    </row>
    <row r="334" spans="1:10" x14ac:dyDescent="0.25">
      <c r="A334" s="30" t="str">
        <f>N56</f>
        <v>Q47AE_z</v>
      </c>
      <c r="B334" s="29">
        <f>H56</f>
        <v>0</v>
      </c>
      <c r="C334" s="30" t="s">
        <v>635</v>
      </c>
      <c r="D334" s="23"/>
    </row>
    <row r="335" spans="1:10" x14ac:dyDescent="0.25">
      <c r="A335" s="30" t="str">
        <f>O56</f>
        <v>Q47AE_ax</v>
      </c>
      <c r="B335" s="29">
        <f>I56</f>
        <v>0</v>
      </c>
      <c r="C335" s="30" t="s">
        <v>637</v>
      </c>
      <c r="D335" s="23"/>
    </row>
    <row r="336" spans="1:10" x14ac:dyDescent="0.25">
      <c r="A336" s="30" t="str">
        <f>P56</f>
        <v>Q47AE_ay</v>
      </c>
      <c r="B336" s="29">
        <f>J56</f>
        <v>0</v>
      </c>
      <c r="C336" s="30" t="s">
        <v>637</v>
      </c>
      <c r="D336" s="23"/>
    </row>
    <row r="337" spans="1:4" ht="15.75" thickBot="1" x14ac:dyDescent="0.3">
      <c r="A337" s="34" t="str">
        <f>Q56</f>
        <v>Q47AE_az</v>
      </c>
      <c r="B337" s="33">
        <f>K56</f>
        <v>6.3041246535897937</v>
      </c>
      <c r="C337" s="34" t="s">
        <v>637</v>
      </c>
      <c r="D337" s="23"/>
    </row>
    <row r="338" spans="1:4" x14ac:dyDescent="0.25">
      <c r="A338" s="35" t="str">
        <f>L57</f>
        <v>B47AE_x</v>
      </c>
      <c r="B338" s="36">
        <f>F57</f>
        <v>15.393789999999999</v>
      </c>
      <c r="C338" s="35" t="s">
        <v>635</v>
      </c>
      <c r="D338" s="23"/>
    </row>
    <row r="339" spans="1:4" x14ac:dyDescent="0.25">
      <c r="A339" s="30" t="str">
        <f>M57</f>
        <v>B47AE_y</v>
      </c>
      <c r="B339" s="29">
        <f>G57</f>
        <v>243.75819999999999</v>
      </c>
      <c r="C339" s="30" t="s">
        <v>635</v>
      </c>
      <c r="D339" s="23"/>
    </row>
    <row r="340" spans="1:4" x14ac:dyDescent="0.25">
      <c r="A340" s="30" t="str">
        <f>N57</f>
        <v>B47AE_z</v>
      </c>
      <c r="B340" s="29">
        <f>H57</f>
        <v>0</v>
      </c>
      <c r="C340" s="30" t="s">
        <v>635</v>
      </c>
      <c r="D340" s="23"/>
    </row>
    <row r="341" spans="1:4" x14ac:dyDescent="0.25">
      <c r="A341" s="30" t="str">
        <f>O57</f>
        <v>B47AE_ax</v>
      </c>
      <c r="B341" s="29">
        <f>I57</f>
        <v>0</v>
      </c>
      <c r="C341" s="30" t="s">
        <v>637</v>
      </c>
      <c r="D341" s="23"/>
    </row>
    <row r="342" spans="1:4" x14ac:dyDescent="0.25">
      <c r="A342" s="30" t="str">
        <f>P57</f>
        <v>B47AE_ay</v>
      </c>
      <c r="B342" s="29">
        <f>J57</f>
        <v>0</v>
      </c>
      <c r="C342" s="30" t="s">
        <v>637</v>
      </c>
      <c r="D342" s="23"/>
    </row>
    <row r="343" spans="1:4" ht="15.75" thickBot="1" x14ac:dyDescent="0.3">
      <c r="A343" s="34" t="str">
        <f>Q57</f>
        <v>B47AE_az</v>
      </c>
      <c r="B343" s="33">
        <f>K57</f>
        <v>6.3497516535897933</v>
      </c>
      <c r="C343" s="34" t="s">
        <v>637</v>
      </c>
      <c r="D343" s="23"/>
    </row>
    <row r="344" spans="1:4" x14ac:dyDescent="0.25">
      <c r="A344" s="35" t="str">
        <f>L58</f>
        <v>DET_47E_x</v>
      </c>
      <c r="B344" s="36">
        <f>F58</f>
        <v>17.416799999999999</v>
      </c>
      <c r="C344" s="35" t="s">
        <v>635</v>
      </c>
      <c r="D344" s="23"/>
    </row>
    <row r="345" spans="1:4" x14ac:dyDescent="0.25">
      <c r="A345" s="30" t="str">
        <f>M58</f>
        <v>DET_47E_y</v>
      </c>
      <c r="B345" s="29">
        <f>G58</f>
        <v>243.60310000000001</v>
      </c>
      <c r="C345" s="30" t="s">
        <v>635</v>
      </c>
      <c r="D345" s="23"/>
    </row>
    <row r="346" spans="1:4" x14ac:dyDescent="0.25">
      <c r="A346" s="30" t="str">
        <f>N58</f>
        <v>DET_47E_z</v>
      </c>
      <c r="B346" s="29">
        <f>H58</f>
        <v>0</v>
      </c>
      <c r="C346" s="30" t="s">
        <v>635</v>
      </c>
      <c r="D346" s="23"/>
    </row>
    <row r="347" spans="1:4" x14ac:dyDescent="0.25">
      <c r="A347" s="30" t="str">
        <f>O58</f>
        <v>DET_47E_ax</v>
      </c>
      <c r="B347" s="29">
        <f>I58</f>
        <v>0</v>
      </c>
      <c r="C347" s="30" t="s">
        <v>637</v>
      </c>
      <c r="D347" s="23"/>
    </row>
    <row r="348" spans="1:4" x14ac:dyDescent="0.25">
      <c r="A348" s="30" t="str">
        <f>P58</f>
        <v>DET_47E_ay</v>
      </c>
      <c r="B348" s="29">
        <f>J58</f>
        <v>0</v>
      </c>
      <c r="C348" s="30" t="s">
        <v>637</v>
      </c>
      <c r="D348" s="23"/>
    </row>
    <row r="349" spans="1:4" ht="15.75" thickBot="1" x14ac:dyDescent="0.3">
      <c r="A349" s="34" t="str">
        <f>Q58</f>
        <v>DET_47E_az</v>
      </c>
      <c r="B349" s="33">
        <f>K58</f>
        <v>6.3953796535897931</v>
      </c>
      <c r="C349" s="34" t="s">
        <v>637</v>
      </c>
      <c r="D349" s="23"/>
    </row>
    <row r="350" spans="1:4" x14ac:dyDescent="0.25">
      <c r="A350" s="35" t="str">
        <f>L59</f>
        <v>SEX_47E_x</v>
      </c>
      <c r="B350" s="36">
        <f>F59</f>
        <v>17.876390000000001</v>
      </c>
      <c r="C350" s="35" t="s">
        <v>635</v>
      </c>
      <c r="D350" s="23"/>
    </row>
    <row r="351" spans="1:4" x14ac:dyDescent="0.25">
      <c r="A351" s="30" t="str">
        <f>M59</f>
        <v>SEX_47E_y</v>
      </c>
      <c r="B351" s="29">
        <f>G59</f>
        <v>243.5514</v>
      </c>
      <c r="C351" s="30" t="s">
        <v>635</v>
      </c>
      <c r="D351" s="23"/>
    </row>
    <row r="352" spans="1:4" x14ac:dyDescent="0.25">
      <c r="A352" s="30" t="str">
        <f>N59</f>
        <v>SEX_47E_z</v>
      </c>
      <c r="B352" s="29">
        <f>H59</f>
        <v>0</v>
      </c>
      <c r="C352" s="30" t="s">
        <v>635</v>
      </c>
      <c r="D352" s="23"/>
    </row>
    <row r="353" spans="1:9" x14ac:dyDescent="0.25">
      <c r="A353" s="30" t="str">
        <f>O59</f>
        <v>SEX_47E_ax</v>
      </c>
      <c r="B353" s="29">
        <f>I59</f>
        <v>0</v>
      </c>
      <c r="C353" s="30" t="s">
        <v>637</v>
      </c>
      <c r="D353" s="23"/>
    </row>
    <row r="354" spans="1:9" x14ac:dyDescent="0.25">
      <c r="A354" s="30" t="str">
        <f>P59</f>
        <v>SEX_47E_ay</v>
      </c>
      <c r="B354" s="29">
        <f>J59</f>
        <v>0</v>
      </c>
      <c r="C354" s="30" t="s">
        <v>637</v>
      </c>
      <c r="D354" s="23"/>
    </row>
    <row r="355" spans="1:9" ht="15.75" thickBot="1" x14ac:dyDescent="0.3">
      <c r="A355" s="34" t="str">
        <f>Q59</f>
        <v>SEX_47E_az</v>
      </c>
      <c r="B355" s="33">
        <f>K59</f>
        <v>6.3953796535897931</v>
      </c>
      <c r="C355" s="34" t="s">
        <v>637</v>
      </c>
      <c r="D355" s="23"/>
    </row>
    <row r="356" spans="1:9" x14ac:dyDescent="0.25">
      <c r="A356" s="35" t="str">
        <f>L60</f>
        <v>Q47E_x</v>
      </c>
      <c r="B356" s="36">
        <f>F60</f>
        <v>18.375139999999998</v>
      </c>
      <c r="C356" s="35" t="s">
        <v>635</v>
      </c>
      <c r="D356" s="23"/>
    </row>
    <row r="357" spans="1:9" x14ac:dyDescent="0.25">
      <c r="A357" s="30" t="str">
        <f>M60</f>
        <v>Q47E_y</v>
      </c>
      <c r="B357" s="29">
        <f>G60</f>
        <v>243.49520000000001</v>
      </c>
      <c r="C357" s="30" t="s">
        <v>635</v>
      </c>
      <c r="D357" s="23"/>
    </row>
    <row r="358" spans="1:9" x14ac:dyDescent="0.25">
      <c r="A358" s="30" t="str">
        <f>N60</f>
        <v>Q47E_z</v>
      </c>
      <c r="B358" s="29">
        <f>H60</f>
        <v>0</v>
      </c>
      <c r="C358" s="30" t="s">
        <v>635</v>
      </c>
      <c r="D358" s="23"/>
      <c r="I358"/>
    </row>
    <row r="359" spans="1:9" x14ac:dyDescent="0.25">
      <c r="A359" s="30" t="str">
        <f>O60</f>
        <v>Q47E_ax</v>
      </c>
      <c r="B359" s="29">
        <f>I60</f>
        <v>0</v>
      </c>
      <c r="C359" s="30" t="s">
        <v>637</v>
      </c>
      <c r="D359" s="23"/>
      <c r="I359"/>
    </row>
    <row r="360" spans="1:9" x14ac:dyDescent="0.25">
      <c r="A360" s="30" t="str">
        <f>P60</f>
        <v>Q47E_ay</v>
      </c>
      <c r="B360" s="29">
        <f>J60</f>
        <v>0</v>
      </c>
      <c r="C360" s="30" t="s">
        <v>637</v>
      </c>
      <c r="D360" s="23"/>
      <c r="I360"/>
    </row>
    <row r="361" spans="1:9" ht="15.75" thickBot="1" x14ac:dyDescent="0.3">
      <c r="A361" s="34" t="str">
        <f>Q60</f>
        <v>Q47E_az</v>
      </c>
      <c r="B361" s="33">
        <f>K60</f>
        <v>6.3953796535897931</v>
      </c>
      <c r="C361" s="34" t="s">
        <v>637</v>
      </c>
      <c r="D361" s="23"/>
      <c r="I361"/>
    </row>
    <row r="362" spans="1:9" x14ac:dyDescent="0.25">
      <c r="A362" s="35" t="str">
        <f>L61</f>
        <v>SK_Q47E_x</v>
      </c>
      <c r="B362" s="36">
        <f>F61</f>
        <v>19.125789999999999</v>
      </c>
      <c r="C362" s="35" t="s">
        <v>635</v>
      </c>
      <c r="D362" s="23"/>
      <c r="I362"/>
    </row>
    <row r="363" spans="1:9" x14ac:dyDescent="0.25">
      <c r="A363" s="30" t="str">
        <f>M61</f>
        <v>SK_Q47E_y</v>
      </c>
      <c r="B363" s="29">
        <f>G61</f>
        <v>243.41059999999999</v>
      </c>
      <c r="C363" s="30" t="s">
        <v>635</v>
      </c>
      <c r="D363" s="23"/>
      <c r="I363"/>
    </row>
    <row r="364" spans="1:9" x14ac:dyDescent="0.25">
      <c r="A364" s="30" t="str">
        <f>N61</f>
        <v>SK_Q47E_z</v>
      </c>
      <c r="B364" s="29">
        <f>H61</f>
        <v>0</v>
      </c>
      <c r="C364" s="30" t="s">
        <v>635</v>
      </c>
      <c r="D364" s="23"/>
    </row>
    <row r="365" spans="1:9" x14ac:dyDescent="0.25">
      <c r="A365" s="30" t="str">
        <f>O61</f>
        <v>SK_Q47E_ax</v>
      </c>
      <c r="B365" s="29">
        <f>I61</f>
        <v>0</v>
      </c>
      <c r="C365" s="30" t="s">
        <v>637</v>
      </c>
      <c r="D365" s="23"/>
    </row>
    <row r="366" spans="1:9" x14ac:dyDescent="0.25">
      <c r="A366" s="30" t="str">
        <f>P61</f>
        <v>SK_Q47E_ay</v>
      </c>
      <c r="B366" s="29">
        <f>J61</f>
        <v>0</v>
      </c>
      <c r="C366" s="30" t="s">
        <v>637</v>
      </c>
      <c r="D366" s="23"/>
    </row>
    <row r="367" spans="1:9" ht="15.75" thickBot="1" x14ac:dyDescent="0.3">
      <c r="A367" s="34" t="str">
        <f>Q61</f>
        <v>SK_Q47E_az</v>
      </c>
      <c r="B367" s="33">
        <f>K61</f>
        <v>6.3953796535897931</v>
      </c>
      <c r="C367" s="34" t="s">
        <v>637</v>
      </c>
      <c r="D367" s="23"/>
    </row>
    <row r="368" spans="1:9" x14ac:dyDescent="0.25">
      <c r="A368" s="35" t="str">
        <f>L62</f>
        <v>B47E_x</v>
      </c>
      <c r="B368" s="36">
        <f>F62</f>
        <v>21.151289999999999</v>
      </c>
      <c r="C368" s="35" t="s">
        <v>635</v>
      </c>
      <c r="D368" s="23"/>
    </row>
    <row r="369" spans="1:4" x14ac:dyDescent="0.25">
      <c r="A369" s="30" t="str">
        <f>M62</f>
        <v>B47E_y</v>
      </c>
      <c r="B369" s="29">
        <f>G62</f>
        <v>243.1514</v>
      </c>
      <c r="C369" s="30" t="s">
        <v>635</v>
      </c>
      <c r="D369" s="23"/>
    </row>
    <row r="370" spans="1:4" x14ac:dyDescent="0.25">
      <c r="A370" s="30" t="str">
        <f>N62</f>
        <v>B47E_z</v>
      </c>
      <c r="B370" s="29">
        <f>H62</f>
        <v>0</v>
      </c>
      <c r="C370" s="30" t="s">
        <v>635</v>
      </c>
      <c r="D370" s="23"/>
    </row>
    <row r="371" spans="1:4" x14ac:dyDescent="0.25">
      <c r="A371" s="30" t="str">
        <f>O62</f>
        <v>B47E_ax</v>
      </c>
      <c r="B371" s="29">
        <f>I62</f>
        <v>0</v>
      </c>
      <c r="C371" s="30" t="s">
        <v>637</v>
      </c>
      <c r="D371" s="23"/>
    </row>
    <row r="372" spans="1:4" x14ac:dyDescent="0.25">
      <c r="A372" s="30" t="str">
        <f>P62</f>
        <v>B47E_ay</v>
      </c>
      <c r="B372" s="29">
        <f>J62</f>
        <v>0</v>
      </c>
      <c r="C372" s="30" t="s">
        <v>637</v>
      </c>
      <c r="D372" s="23"/>
    </row>
    <row r="373" spans="1:4" ht="15.75" thickBot="1" x14ac:dyDescent="0.3">
      <c r="A373" s="34" t="str">
        <f>Q62</f>
        <v>B47E_az</v>
      </c>
      <c r="B373" s="33">
        <f>K62</f>
        <v>6.414079653589793</v>
      </c>
      <c r="C373" s="34" t="s">
        <v>637</v>
      </c>
      <c r="D373" s="23"/>
    </row>
    <row r="374" spans="1:4" x14ac:dyDescent="0.25">
      <c r="A374" s="35" t="str">
        <f>L63</f>
        <v>DET_46E_x</v>
      </c>
      <c r="B374" s="36">
        <f>F63</f>
        <v>24.00441</v>
      </c>
      <c r="C374" s="35" t="s">
        <v>635</v>
      </c>
      <c r="D374" s="23"/>
    </row>
    <row r="375" spans="1:4" x14ac:dyDescent="0.25">
      <c r="A375" s="30" t="str">
        <f>M63</f>
        <v>DET_46E_y</v>
      </c>
      <c r="B375" s="29">
        <f>G63</f>
        <v>242.75239999999999</v>
      </c>
      <c r="C375" s="30" t="s">
        <v>635</v>
      </c>
      <c r="D375" s="23"/>
    </row>
    <row r="376" spans="1:4" x14ac:dyDescent="0.25">
      <c r="A376" s="30" t="str">
        <f>N63</f>
        <v>DET_46E_z</v>
      </c>
      <c r="B376" s="29">
        <f>H63</f>
        <v>0</v>
      </c>
      <c r="C376" s="30" t="s">
        <v>635</v>
      </c>
      <c r="D376" s="23"/>
    </row>
    <row r="377" spans="1:4" x14ac:dyDescent="0.25">
      <c r="A377" s="30" t="str">
        <f>O63</f>
        <v>DET_46E_ax</v>
      </c>
      <c r="B377" s="29">
        <f>I63</f>
        <v>0</v>
      </c>
      <c r="C377" s="30" t="s">
        <v>637</v>
      </c>
      <c r="D377" s="23"/>
    </row>
    <row r="378" spans="1:4" x14ac:dyDescent="0.25">
      <c r="A378" s="30" t="str">
        <f>P63</f>
        <v>DET_46E_ay</v>
      </c>
      <c r="B378" s="29">
        <f>J63</f>
        <v>0</v>
      </c>
      <c r="C378" s="30" t="s">
        <v>637</v>
      </c>
      <c r="D378" s="23"/>
    </row>
    <row r="379" spans="1:4" ht="15.75" thickBot="1" x14ac:dyDescent="0.3">
      <c r="A379" s="34" t="str">
        <f>Q63</f>
        <v>DET_46E_az</v>
      </c>
      <c r="B379" s="33">
        <f>K63</f>
        <v>6.432779653589793</v>
      </c>
      <c r="C379" s="34" t="s">
        <v>637</v>
      </c>
      <c r="D379" s="23"/>
    </row>
    <row r="380" spans="1:4" x14ac:dyDescent="0.25">
      <c r="A380" s="35" t="str">
        <f>L64</f>
        <v>Q46E_x</v>
      </c>
      <c r="B380" s="36">
        <f>F64</f>
        <v>24.388770000000001</v>
      </c>
      <c r="C380" s="35" t="s">
        <v>635</v>
      </c>
      <c r="D380" s="23"/>
    </row>
    <row r="381" spans="1:4" x14ac:dyDescent="0.25">
      <c r="A381" s="30" t="str">
        <f>M64</f>
        <v>Q46E_y</v>
      </c>
      <c r="B381" s="29">
        <f>G64</f>
        <v>242.69450000000001</v>
      </c>
      <c r="C381" s="30" t="s">
        <v>635</v>
      </c>
      <c r="D381" s="23"/>
    </row>
    <row r="382" spans="1:4" x14ac:dyDescent="0.25">
      <c r="A382" s="30" t="str">
        <f>N64</f>
        <v>Q46E_z</v>
      </c>
      <c r="B382" s="29">
        <f>H64</f>
        <v>0</v>
      </c>
      <c r="C382" s="30" t="s">
        <v>635</v>
      </c>
      <c r="D382" s="23"/>
    </row>
    <row r="383" spans="1:4" x14ac:dyDescent="0.25">
      <c r="A383" s="30" t="str">
        <f>O64</f>
        <v>Q46E_ax</v>
      </c>
      <c r="B383" s="29">
        <f>I64</f>
        <v>0</v>
      </c>
      <c r="C383" s="30" t="s">
        <v>637</v>
      </c>
      <c r="D383" s="23"/>
    </row>
    <row r="384" spans="1:4" x14ac:dyDescent="0.25">
      <c r="A384" s="30" t="str">
        <f>P64</f>
        <v>Q46E_ay</v>
      </c>
      <c r="B384" s="29">
        <f>J64</f>
        <v>0</v>
      </c>
      <c r="C384" s="30" t="s">
        <v>637</v>
      </c>
      <c r="D384" s="23"/>
    </row>
    <row r="385" spans="1:11" ht="15.75" thickBot="1" x14ac:dyDescent="0.3">
      <c r="A385" s="34" t="str">
        <f>Q64</f>
        <v>Q46E_az</v>
      </c>
      <c r="B385" s="33">
        <f>K64</f>
        <v>6.432779653589793</v>
      </c>
      <c r="C385" s="34" t="s">
        <v>637</v>
      </c>
      <c r="D385" s="23"/>
    </row>
    <row r="386" spans="1:11" x14ac:dyDescent="0.25">
      <c r="A386" s="35" t="str">
        <f>L65</f>
        <v>B46E_x</v>
      </c>
      <c r="B386" s="36">
        <f>F65</f>
        <v>28.082609999999999</v>
      </c>
      <c r="C386" s="35" t="s">
        <v>635</v>
      </c>
      <c r="D386" s="23"/>
    </row>
    <row r="387" spans="1:11" x14ac:dyDescent="0.25">
      <c r="A387" s="30" t="str">
        <f>M65</f>
        <v>B46E_y</v>
      </c>
      <c r="B387" s="29">
        <f>G65</f>
        <v>241.95140000000001</v>
      </c>
      <c r="C387" s="30" t="s">
        <v>635</v>
      </c>
      <c r="D387" s="23"/>
    </row>
    <row r="388" spans="1:11" x14ac:dyDescent="0.25">
      <c r="A388" s="30" t="str">
        <f>N65</f>
        <v>B46E_z</v>
      </c>
      <c r="B388" s="29">
        <f>H65</f>
        <v>0</v>
      </c>
      <c r="C388" s="30" t="s">
        <v>635</v>
      </c>
      <c r="D388" s="23"/>
    </row>
    <row r="389" spans="1:11" x14ac:dyDescent="0.25">
      <c r="A389" s="30" t="str">
        <f>O65</f>
        <v>B46E_ax</v>
      </c>
      <c r="B389" s="29">
        <f>I65</f>
        <v>0</v>
      </c>
      <c r="C389" s="30" t="s">
        <v>637</v>
      </c>
      <c r="D389" s="23"/>
    </row>
    <row r="390" spans="1:11" x14ac:dyDescent="0.25">
      <c r="A390" s="30" t="str">
        <f>P65</f>
        <v>B46E_ay</v>
      </c>
      <c r="B390" s="29">
        <f>J65</f>
        <v>0</v>
      </c>
      <c r="C390" s="30" t="s">
        <v>637</v>
      </c>
      <c r="D390" s="23"/>
    </row>
    <row r="391" spans="1:11" ht="15.75" thickBot="1" x14ac:dyDescent="0.3">
      <c r="A391" s="34" t="str">
        <f>Q65</f>
        <v>B46E_az</v>
      </c>
      <c r="B391" s="33">
        <f>K65</f>
        <v>6.4888796535897928</v>
      </c>
      <c r="C391" s="34" t="s">
        <v>637</v>
      </c>
      <c r="D391" s="23"/>
    </row>
    <row r="392" spans="1:11" x14ac:dyDescent="0.25">
      <c r="A392" s="35" t="str">
        <f>L66</f>
        <v>SEX_45E_x</v>
      </c>
      <c r="B392" s="36">
        <f>F66</f>
        <v>31.949459999999998</v>
      </c>
      <c r="C392" s="35" t="s">
        <v>635</v>
      </c>
      <c r="D392" s="23"/>
    </row>
    <row r="393" spans="1:11" x14ac:dyDescent="0.25">
      <c r="A393" s="30" t="str">
        <f>M66</f>
        <v>SEX_45E_y</v>
      </c>
      <c r="B393" s="29">
        <f>G66</f>
        <v>241.10599999999999</v>
      </c>
      <c r="C393" s="30" t="s">
        <v>635</v>
      </c>
      <c r="D393" s="23"/>
    </row>
    <row r="394" spans="1:11" x14ac:dyDescent="0.25">
      <c r="A394" s="30" t="str">
        <f>N66</f>
        <v>SEX_45E_z</v>
      </c>
      <c r="B394" s="29">
        <f>H66</f>
        <v>0</v>
      </c>
      <c r="C394" s="30" t="s">
        <v>635</v>
      </c>
      <c r="D394" s="23"/>
    </row>
    <row r="395" spans="1:11" x14ac:dyDescent="0.25">
      <c r="A395" s="30" t="str">
        <f>O66</f>
        <v>SEX_45E_ax</v>
      </c>
      <c r="B395" s="29">
        <f>I66</f>
        <v>0</v>
      </c>
      <c r="C395" s="30" t="s">
        <v>637</v>
      </c>
      <c r="D395" s="23"/>
    </row>
    <row r="396" spans="1:11" x14ac:dyDescent="0.25">
      <c r="A396" s="30" t="str">
        <f>P66</f>
        <v>SEX_45E_ay</v>
      </c>
      <c r="B396" s="29">
        <f>J66</f>
        <v>0</v>
      </c>
      <c r="C396" s="30" t="s">
        <v>637</v>
      </c>
      <c r="D396" s="23"/>
      <c r="I396"/>
      <c r="K396"/>
    </row>
    <row r="397" spans="1:11" ht="15.75" thickBot="1" x14ac:dyDescent="0.3">
      <c r="A397" s="34" t="str">
        <f>Q66</f>
        <v>SEX_45E_az</v>
      </c>
      <c r="B397" s="33">
        <f>K66</f>
        <v>6.5449806535897928</v>
      </c>
      <c r="C397" s="34" t="s">
        <v>637</v>
      </c>
      <c r="D397" s="23"/>
      <c r="I397"/>
      <c r="K397"/>
    </row>
    <row r="398" spans="1:11" x14ac:dyDescent="0.25">
      <c r="A398" s="35" t="str">
        <f>L67</f>
        <v>Q45E_x</v>
      </c>
      <c r="B398" s="36">
        <f>F67</f>
        <v>32.43233</v>
      </c>
      <c r="C398" s="35" t="s">
        <v>635</v>
      </c>
      <c r="D398" s="23"/>
      <c r="I398"/>
      <c r="K398"/>
    </row>
    <row r="399" spans="1:11" x14ac:dyDescent="0.25">
      <c r="A399" s="30" t="str">
        <f>M67</f>
        <v>Q45E_y</v>
      </c>
      <c r="B399" s="29">
        <f>G67</f>
        <v>240.97659999999999</v>
      </c>
      <c r="C399" s="30" t="s">
        <v>635</v>
      </c>
      <c r="D399" s="23"/>
      <c r="I399"/>
      <c r="K399"/>
    </row>
    <row r="400" spans="1:11" x14ac:dyDescent="0.25">
      <c r="A400" s="30" t="str">
        <f>N67</f>
        <v>Q45E_z</v>
      </c>
      <c r="B400" s="29">
        <f>H67</f>
        <v>0</v>
      </c>
      <c r="C400" s="30" t="s">
        <v>635</v>
      </c>
      <c r="D400" s="23"/>
      <c r="I400"/>
      <c r="K400"/>
    </row>
    <row r="401" spans="1:11" x14ac:dyDescent="0.25">
      <c r="A401" s="30" t="str">
        <f>O67</f>
        <v>Q45E_ax</v>
      </c>
      <c r="B401" s="29">
        <f>I67</f>
        <v>0</v>
      </c>
      <c r="C401" s="30" t="s">
        <v>637</v>
      </c>
      <c r="D401" s="23"/>
      <c r="I401"/>
      <c r="K401"/>
    </row>
    <row r="402" spans="1:11" x14ac:dyDescent="0.25">
      <c r="A402" s="30" t="str">
        <f>P67</f>
        <v>Q45E_ay</v>
      </c>
      <c r="B402" s="29">
        <f>J67</f>
        <v>0</v>
      </c>
      <c r="C402" s="30" t="s">
        <v>637</v>
      </c>
      <c r="D402" s="23"/>
    </row>
    <row r="403" spans="1:11" ht="15.75" thickBot="1" x14ac:dyDescent="0.3">
      <c r="A403" s="34" t="str">
        <f>Q67</f>
        <v>Q45E_az</v>
      </c>
      <c r="B403" s="33">
        <f>K67</f>
        <v>6.5449806535897928</v>
      </c>
      <c r="C403" s="34" t="s">
        <v>637</v>
      </c>
      <c r="D403" s="23"/>
    </row>
    <row r="404" spans="1:11" x14ac:dyDescent="0.25">
      <c r="A404" s="35" t="str">
        <f>L68</f>
        <v>DET_45E_x</v>
      </c>
      <c r="B404" s="36">
        <f>F68</f>
        <v>32.791080000000001</v>
      </c>
      <c r="C404" s="35" t="s">
        <v>635</v>
      </c>
      <c r="D404" s="23"/>
    </row>
    <row r="405" spans="1:11" x14ac:dyDescent="0.25">
      <c r="A405" s="30" t="str">
        <f>M68</f>
        <v>DET_45E_y</v>
      </c>
      <c r="B405" s="29">
        <f>G68</f>
        <v>240.88050000000001</v>
      </c>
      <c r="C405" s="30" t="s">
        <v>635</v>
      </c>
      <c r="D405" s="23"/>
    </row>
    <row r="406" spans="1:11" x14ac:dyDescent="0.25">
      <c r="A406" s="30" t="str">
        <f>N68</f>
        <v>DET_45E_z</v>
      </c>
      <c r="B406" s="29">
        <f>H68</f>
        <v>0</v>
      </c>
      <c r="C406" s="30" t="s">
        <v>635</v>
      </c>
      <c r="D406" s="23"/>
    </row>
    <row r="407" spans="1:11" x14ac:dyDescent="0.25">
      <c r="A407" s="30" t="str">
        <f>O68</f>
        <v>DET_45E_ax</v>
      </c>
      <c r="B407" s="29">
        <f>I68</f>
        <v>0</v>
      </c>
      <c r="C407" s="30" t="s">
        <v>637</v>
      </c>
      <c r="D407" s="23"/>
    </row>
    <row r="408" spans="1:11" x14ac:dyDescent="0.25">
      <c r="A408" s="30" t="str">
        <f>P68</f>
        <v>DET_45E_ay</v>
      </c>
      <c r="B408" s="29">
        <f>J68</f>
        <v>0</v>
      </c>
      <c r="C408" s="30" t="s">
        <v>637</v>
      </c>
      <c r="D408" s="23"/>
    </row>
    <row r="409" spans="1:11" ht="15.75" thickBot="1" x14ac:dyDescent="0.3">
      <c r="A409" s="34" t="str">
        <f>Q68</f>
        <v>DET_45E_az</v>
      </c>
      <c r="B409" s="33">
        <f>K68</f>
        <v>6.5449806535897928</v>
      </c>
      <c r="C409" s="34" t="s">
        <v>637</v>
      </c>
      <c r="D409" s="23"/>
    </row>
    <row r="410" spans="1:11" x14ac:dyDescent="0.25">
      <c r="A410" s="35" t="str">
        <f>L69</f>
        <v>OSC_KICKER_1_x</v>
      </c>
      <c r="B410" s="36">
        <f>F69</f>
        <v>33.941580000000002</v>
      </c>
      <c r="C410" s="35" t="s">
        <v>635</v>
      </c>
      <c r="D410" s="23"/>
    </row>
    <row r="411" spans="1:11" x14ac:dyDescent="0.25">
      <c r="A411" s="30" t="str">
        <f>M69</f>
        <v>OSC_KICKER_1_y</v>
      </c>
      <c r="B411" s="29">
        <f>G69</f>
        <v>240.57220000000001</v>
      </c>
      <c r="C411" s="30" t="s">
        <v>635</v>
      </c>
      <c r="D411" s="23"/>
    </row>
    <row r="412" spans="1:11" x14ac:dyDescent="0.25">
      <c r="A412" s="30" t="str">
        <f>N69</f>
        <v>OSC_KICKER_1_z</v>
      </c>
      <c r="B412" s="29">
        <f>H69</f>
        <v>0</v>
      </c>
      <c r="C412" s="30" t="s">
        <v>635</v>
      </c>
    </row>
    <row r="413" spans="1:11" x14ac:dyDescent="0.25">
      <c r="A413" s="30" t="str">
        <f>O69</f>
        <v>OSC_KICKER_1_ax</v>
      </c>
      <c r="B413" s="29">
        <f>I69</f>
        <v>0</v>
      </c>
      <c r="C413" s="30" t="s">
        <v>637</v>
      </c>
    </row>
    <row r="414" spans="1:11" x14ac:dyDescent="0.25">
      <c r="A414" s="30" t="str">
        <f>P69</f>
        <v>OSC_KICKER_1_ay</v>
      </c>
      <c r="B414" s="29">
        <f>J69</f>
        <v>0</v>
      </c>
      <c r="C414" s="30" t="s">
        <v>637</v>
      </c>
    </row>
    <row r="415" spans="1:11" ht="15.75" thickBot="1" x14ac:dyDescent="0.3">
      <c r="A415" s="34" t="str">
        <f>Q69</f>
        <v>OSC_KICKER_1_az</v>
      </c>
      <c r="B415" s="33">
        <f>K69</f>
        <v>6.5449806535897928</v>
      </c>
      <c r="C415" s="34" t="s">
        <v>637</v>
      </c>
    </row>
    <row r="416" spans="1:11" x14ac:dyDescent="0.25">
      <c r="A416" s="35" t="str">
        <f>L70</f>
        <v>K_MARK_x</v>
      </c>
      <c r="B416" s="36">
        <f>F70</f>
        <v>35.040320000000001</v>
      </c>
      <c r="C416" s="35" t="s">
        <v>635</v>
      </c>
    </row>
    <row r="417" spans="1:3" x14ac:dyDescent="0.25">
      <c r="A417" s="30" t="str">
        <f>M70</f>
        <v>K_MARK_y</v>
      </c>
      <c r="B417" s="29">
        <f>G70</f>
        <v>240.27780000000001</v>
      </c>
      <c r="C417" s="30" t="s">
        <v>635</v>
      </c>
    </row>
    <row r="418" spans="1:3" x14ac:dyDescent="0.25">
      <c r="A418" s="30" t="str">
        <f>N70</f>
        <v>K_MARK_z</v>
      </c>
      <c r="B418" s="29">
        <f>H70</f>
        <v>0</v>
      </c>
      <c r="C418" s="30" t="s">
        <v>635</v>
      </c>
    </row>
    <row r="419" spans="1:3" x14ac:dyDescent="0.25">
      <c r="A419" s="30" t="str">
        <f>O70</f>
        <v>K_MARK_ax</v>
      </c>
      <c r="B419" s="29">
        <f>I70</f>
        <v>0</v>
      </c>
      <c r="C419" s="30" t="s">
        <v>637</v>
      </c>
    </row>
    <row r="420" spans="1:3" x14ac:dyDescent="0.25">
      <c r="A420" s="30" t="str">
        <f>P70</f>
        <v>K_MARK_ay</v>
      </c>
      <c r="B420" s="29">
        <f>J70</f>
        <v>0</v>
      </c>
      <c r="C420" s="30" t="s">
        <v>637</v>
      </c>
    </row>
    <row r="421" spans="1:3" ht="15.75" thickBot="1" x14ac:dyDescent="0.3">
      <c r="A421" s="34" t="str">
        <f>Q70</f>
        <v>K_MARK_az</v>
      </c>
      <c r="B421" s="33">
        <f>K70</f>
        <v>6.5449806535897928</v>
      </c>
      <c r="C421" s="34" t="s">
        <v>637</v>
      </c>
    </row>
    <row r="422" spans="1:3" x14ac:dyDescent="0.25">
      <c r="A422" s="35" t="str">
        <f>L71</f>
        <v>OSC_END_x</v>
      </c>
      <c r="B422" s="36">
        <f>F71</f>
        <v>35.040320000000001</v>
      </c>
      <c r="C422" s="35" t="s">
        <v>635</v>
      </c>
    </row>
    <row r="423" spans="1:3" x14ac:dyDescent="0.25">
      <c r="A423" s="30" t="str">
        <f>M71</f>
        <v>OSC_END_y</v>
      </c>
      <c r="B423" s="29">
        <f>G71</f>
        <v>240.27780000000001</v>
      </c>
      <c r="C423" s="30" t="s">
        <v>635</v>
      </c>
    </row>
    <row r="424" spans="1:3" x14ac:dyDescent="0.25">
      <c r="A424" s="30" t="str">
        <f>N71</f>
        <v>OSC_END_z</v>
      </c>
      <c r="B424" s="29">
        <f>H71</f>
        <v>0</v>
      </c>
      <c r="C424" s="30" t="s">
        <v>635</v>
      </c>
    </row>
    <row r="425" spans="1:3" x14ac:dyDescent="0.25">
      <c r="A425" s="30" t="str">
        <f>O71</f>
        <v>OSC_END_ax</v>
      </c>
      <c r="B425" s="29">
        <f>I71</f>
        <v>0</v>
      </c>
      <c r="C425" s="30" t="s">
        <v>637</v>
      </c>
    </row>
    <row r="426" spans="1:3" x14ac:dyDescent="0.25">
      <c r="A426" s="30" t="str">
        <f>P71</f>
        <v>OSC_END_ay</v>
      </c>
      <c r="B426" s="29">
        <f>J71</f>
        <v>0</v>
      </c>
      <c r="C426" s="30" t="s">
        <v>637</v>
      </c>
    </row>
    <row r="427" spans="1:3" ht="15.75" thickBot="1" x14ac:dyDescent="0.3">
      <c r="A427" s="34" t="str">
        <f>Q71</f>
        <v>OSC_END_az</v>
      </c>
      <c r="B427" s="33">
        <f>K71</f>
        <v>6.5449806535897928</v>
      </c>
      <c r="C427" s="34" t="s">
        <v>637</v>
      </c>
    </row>
    <row r="428" spans="1:3" x14ac:dyDescent="0.25">
      <c r="A428" s="35" t="str">
        <f>L72</f>
        <v>OSC_KICKER_2_x</v>
      </c>
      <c r="B428" s="36">
        <f>F72</f>
        <v>36.139069999999997</v>
      </c>
      <c r="C428" s="35" t="s">
        <v>635</v>
      </c>
    </row>
    <row r="429" spans="1:3" x14ac:dyDescent="0.25">
      <c r="A429" s="30" t="str">
        <f>M72</f>
        <v>OSC_KICKER_2_y</v>
      </c>
      <c r="B429" s="29">
        <f>G72</f>
        <v>239.98339999999999</v>
      </c>
      <c r="C429" s="30" t="s">
        <v>635</v>
      </c>
    </row>
    <row r="430" spans="1:3" x14ac:dyDescent="0.25">
      <c r="A430" s="30" t="str">
        <f>N72</f>
        <v>OSC_KICKER_2_z</v>
      </c>
      <c r="B430" s="29">
        <f>H72</f>
        <v>0</v>
      </c>
      <c r="C430" s="30" t="s">
        <v>635</v>
      </c>
    </row>
    <row r="431" spans="1:3" x14ac:dyDescent="0.25">
      <c r="A431" s="30" t="str">
        <f>O72</f>
        <v>OSC_KICKER_2_ax</v>
      </c>
      <c r="B431" s="29">
        <f>I72</f>
        <v>0</v>
      </c>
      <c r="C431" s="30" t="s">
        <v>637</v>
      </c>
    </row>
    <row r="432" spans="1:3" x14ac:dyDescent="0.25">
      <c r="A432" s="30" t="str">
        <f>P72</f>
        <v>OSC_KICKER_2_ay</v>
      </c>
      <c r="B432" s="29">
        <f>J72</f>
        <v>0</v>
      </c>
      <c r="C432" s="30" t="s">
        <v>637</v>
      </c>
    </row>
    <row r="433" spans="1:3" ht="15.75" thickBot="1" x14ac:dyDescent="0.3">
      <c r="A433" s="34" t="str">
        <f>Q72</f>
        <v>OSC_KICKER_2_az</v>
      </c>
      <c r="B433" s="33">
        <f>K72</f>
        <v>6.5449806535897928</v>
      </c>
      <c r="C433" s="34" t="s">
        <v>637</v>
      </c>
    </row>
    <row r="434" spans="1:3" x14ac:dyDescent="0.25">
      <c r="A434" s="35" t="str">
        <f>L73</f>
        <v>DET_44E_x</v>
      </c>
      <c r="B434" s="36">
        <f>F73</f>
        <v>37.91657</v>
      </c>
      <c r="C434" s="35" t="s">
        <v>635</v>
      </c>
    </row>
    <row r="435" spans="1:3" x14ac:dyDescent="0.25">
      <c r="A435" s="30" t="str">
        <f>M73</f>
        <v>DET_44E_y</v>
      </c>
      <c r="B435" s="29">
        <f>G73</f>
        <v>239.50710000000001</v>
      </c>
      <c r="C435" s="30" t="s">
        <v>635</v>
      </c>
    </row>
    <row r="436" spans="1:3" x14ac:dyDescent="0.25">
      <c r="A436" s="30" t="str">
        <f>N73</f>
        <v>DET_44E_z</v>
      </c>
      <c r="B436" s="29">
        <f>H73</f>
        <v>0</v>
      </c>
      <c r="C436" s="30" t="s">
        <v>635</v>
      </c>
    </row>
    <row r="437" spans="1:3" x14ac:dyDescent="0.25">
      <c r="A437" s="30" t="str">
        <f>O73</f>
        <v>DET_44E_ax</v>
      </c>
      <c r="B437" s="29">
        <f>I73</f>
        <v>0</v>
      </c>
      <c r="C437" s="30" t="s">
        <v>637</v>
      </c>
    </row>
    <row r="438" spans="1:3" x14ac:dyDescent="0.25">
      <c r="A438" s="30" t="str">
        <f>P73</f>
        <v>DET_44E_ay</v>
      </c>
      <c r="B438" s="29">
        <f>J73</f>
        <v>0</v>
      </c>
      <c r="C438" s="30" t="s">
        <v>637</v>
      </c>
    </row>
    <row r="439" spans="1:3" ht="15.75" thickBot="1" x14ac:dyDescent="0.3">
      <c r="A439" s="34" t="str">
        <f>Q73</f>
        <v>DET_44E_az</v>
      </c>
      <c r="B439" s="33">
        <f>K73</f>
        <v>6.5449806535897928</v>
      </c>
      <c r="C439" s="34" t="s">
        <v>637</v>
      </c>
    </row>
    <row r="440" spans="1:3" x14ac:dyDescent="0.25">
      <c r="A440" s="38" t="str">
        <f>L74</f>
        <v>SEX_44E_x</v>
      </c>
      <c r="B440" s="36">
        <f>F74</f>
        <v>38.073050000000002</v>
      </c>
      <c r="C440" s="38" t="s">
        <v>635</v>
      </c>
    </row>
    <row r="441" spans="1:3" x14ac:dyDescent="0.25">
      <c r="A441" s="79" t="str">
        <f>M74</f>
        <v>SEX_44E_y</v>
      </c>
      <c r="B441" s="29">
        <f>G74</f>
        <v>239.46520000000001</v>
      </c>
      <c r="C441" s="79" t="s">
        <v>635</v>
      </c>
    </row>
    <row r="442" spans="1:3" x14ac:dyDescent="0.25">
      <c r="A442" s="79" t="str">
        <f>N74</f>
        <v>SEX_44E_z</v>
      </c>
      <c r="B442" s="29">
        <f>H74</f>
        <v>0</v>
      </c>
      <c r="C442" s="79" t="s">
        <v>635</v>
      </c>
    </row>
    <row r="443" spans="1:3" x14ac:dyDescent="0.25">
      <c r="A443" s="79" t="str">
        <f>O74</f>
        <v>SEX_44E_ax</v>
      </c>
      <c r="B443" s="29">
        <f>I74</f>
        <v>0</v>
      </c>
      <c r="C443" s="79" t="s">
        <v>637</v>
      </c>
    </row>
    <row r="444" spans="1:3" x14ac:dyDescent="0.25">
      <c r="A444" s="79" t="str">
        <f>P74</f>
        <v>SEX_44E_ay</v>
      </c>
      <c r="B444" s="29">
        <f>J74</f>
        <v>0</v>
      </c>
      <c r="C444" s="79" t="s">
        <v>637</v>
      </c>
    </row>
    <row r="445" spans="1:3" ht="15.75" thickBot="1" x14ac:dyDescent="0.3">
      <c r="A445" s="80" t="str">
        <f>Q74</f>
        <v>SEX_44E_az</v>
      </c>
      <c r="B445" s="33">
        <f>K74</f>
        <v>6.5449806535897928</v>
      </c>
      <c r="C445" s="80" t="s">
        <v>637</v>
      </c>
    </row>
    <row r="446" spans="1:3" x14ac:dyDescent="0.25">
      <c r="A446" s="35" t="str">
        <f>L75</f>
        <v>Q44E_x</v>
      </c>
      <c r="B446" s="36">
        <f>F75</f>
        <v>38.556109999999997</v>
      </c>
      <c r="C446" s="35" t="s">
        <v>635</v>
      </c>
    </row>
    <row r="447" spans="1:3" x14ac:dyDescent="0.25">
      <c r="A447" s="30" t="str">
        <f>M75</f>
        <v>Q44E_y</v>
      </c>
      <c r="B447" s="29">
        <f>G75</f>
        <v>239.3357</v>
      </c>
      <c r="C447" s="30" t="s">
        <v>635</v>
      </c>
    </row>
    <row r="448" spans="1:3" x14ac:dyDescent="0.25">
      <c r="A448" s="30" t="str">
        <f>N75</f>
        <v>Q44E_z</v>
      </c>
      <c r="B448" s="29">
        <f>H75</f>
        <v>0</v>
      </c>
      <c r="C448" s="30" t="s">
        <v>635</v>
      </c>
    </row>
    <row r="449" spans="1:6" x14ac:dyDescent="0.25">
      <c r="A449" s="30" t="str">
        <f>O75</f>
        <v>Q44E_ax</v>
      </c>
      <c r="B449" s="29">
        <f>I75</f>
        <v>0</v>
      </c>
      <c r="C449" s="30" t="s">
        <v>637</v>
      </c>
    </row>
    <row r="450" spans="1:6" x14ac:dyDescent="0.25">
      <c r="A450" s="30" t="str">
        <f>P75</f>
        <v>Q44E_ay</v>
      </c>
      <c r="B450" s="29">
        <f>J75</f>
        <v>0</v>
      </c>
      <c r="C450" s="30" t="s">
        <v>637</v>
      </c>
    </row>
    <row r="451" spans="1:6" ht="15.75" thickBot="1" x14ac:dyDescent="0.3">
      <c r="A451" s="34" t="str">
        <f>Q75</f>
        <v>Q44E_az</v>
      </c>
      <c r="B451" s="33">
        <f>K75</f>
        <v>6.5449806535897928</v>
      </c>
      <c r="C451" s="34" t="s">
        <v>637</v>
      </c>
    </row>
    <row r="452" spans="1:6" x14ac:dyDescent="0.25">
      <c r="A452" s="35" t="str">
        <f>L76</f>
        <v>B44E_x</v>
      </c>
      <c r="B452" s="36">
        <f>F76</f>
        <v>42.143520000000002</v>
      </c>
      <c r="C452" s="35" t="s">
        <v>635</v>
      </c>
    </row>
    <row r="453" spans="1:6" x14ac:dyDescent="0.25">
      <c r="A453" s="30" t="str">
        <f>M76</f>
        <v>B44E_y</v>
      </c>
      <c r="B453" s="29">
        <f>G76</f>
        <v>238.18369999999999</v>
      </c>
      <c r="C453" s="30" t="s">
        <v>635</v>
      </c>
    </row>
    <row r="454" spans="1:6" x14ac:dyDescent="0.25">
      <c r="A454" s="30" t="str">
        <f>N76</f>
        <v>B44E_z</v>
      </c>
      <c r="B454" s="29">
        <f>H76</f>
        <v>0</v>
      </c>
      <c r="C454" s="30" t="s">
        <v>635</v>
      </c>
    </row>
    <row r="455" spans="1:6" x14ac:dyDescent="0.25">
      <c r="A455" s="30" t="str">
        <f>O76</f>
        <v>B44E_ax</v>
      </c>
      <c r="B455" s="29">
        <f>I76</f>
        <v>0</v>
      </c>
      <c r="C455" s="30" t="s">
        <v>637</v>
      </c>
    </row>
    <row r="456" spans="1:6" x14ac:dyDescent="0.25">
      <c r="A456" s="30" t="str">
        <f>P76</f>
        <v>B44E_ay</v>
      </c>
      <c r="B456" s="29">
        <f>J76</f>
        <v>0</v>
      </c>
      <c r="C456" s="30" t="s">
        <v>637</v>
      </c>
    </row>
    <row r="457" spans="1:6" ht="15.75" thickBot="1" x14ac:dyDescent="0.3">
      <c r="A457" s="34" t="str">
        <f>Q76</f>
        <v>B44E_az</v>
      </c>
      <c r="B457" s="33">
        <f>K76</f>
        <v>6.6010806535897935</v>
      </c>
      <c r="C457" s="34" t="s">
        <v>637</v>
      </c>
      <c r="E457"/>
      <c r="F457"/>
    </row>
    <row r="458" spans="1:6" x14ac:dyDescent="0.25">
      <c r="A458" s="113" t="str">
        <f>L77</f>
        <v>B44W_x</v>
      </c>
      <c r="B458" s="112">
        <f>F77</f>
        <v>-42.142490000000002</v>
      </c>
      <c r="C458" s="113" t="s">
        <v>635</v>
      </c>
      <c r="E458"/>
      <c r="F458"/>
    </row>
    <row r="459" spans="1:6" x14ac:dyDescent="0.25">
      <c r="A459" s="115" t="str">
        <f>M77</f>
        <v>B44W_y</v>
      </c>
      <c r="B459" s="114">
        <f>G77</f>
        <v>238.1841</v>
      </c>
      <c r="C459" s="115" t="s">
        <v>635</v>
      </c>
      <c r="E459"/>
      <c r="F459"/>
    </row>
    <row r="460" spans="1:6" x14ac:dyDescent="0.25">
      <c r="A460" s="115" t="str">
        <f>N77</f>
        <v>B44W_z</v>
      </c>
      <c r="B460" s="114">
        <f>H77</f>
        <v>0</v>
      </c>
      <c r="C460" s="115" t="s">
        <v>635</v>
      </c>
      <c r="E460"/>
      <c r="F460"/>
    </row>
    <row r="461" spans="1:6" x14ac:dyDescent="0.25">
      <c r="A461" s="115" t="str">
        <f>O77</f>
        <v>B44W_ax</v>
      </c>
      <c r="B461" s="114">
        <f>I77</f>
        <v>0</v>
      </c>
      <c r="C461" s="115" t="s">
        <v>637</v>
      </c>
      <c r="E461"/>
      <c r="F461"/>
    </row>
    <row r="462" spans="1:6" x14ac:dyDescent="0.25">
      <c r="A462" s="115" t="str">
        <f>P77</f>
        <v>B44W_ay</v>
      </c>
      <c r="B462" s="114">
        <f>J77</f>
        <v>0</v>
      </c>
      <c r="C462" s="115" t="s">
        <v>637</v>
      </c>
      <c r="E462"/>
      <c r="F462"/>
    </row>
    <row r="463" spans="1:6" ht="15.75" thickBot="1" x14ac:dyDescent="0.3">
      <c r="A463" s="117" t="str">
        <f>Q77</f>
        <v>B44W_az</v>
      </c>
      <c r="B463" s="116">
        <f>K77</f>
        <v>5.9652806535897938</v>
      </c>
      <c r="C463" s="117" t="s">
        <v>637</v>
      </c>
    </row>
    <row r="464" spans="1:6" x14ac:dyDescent="0.25">
      <c r="A464" s="113" t="str">
        <f>L78</f>
        <v>Q44W_x</v>
      </c>
      <c r="B464" s="112">
        <f>F78</f>
        <v>-38.555070000000001</v>
      </c>
      <c r="C464" s="113" t="s">
        <v>635</v>
      </c>
    </row>
    <row r="465" spans="1:3" x14ac:dyDescent="0.25">
      <c r="A465" s="115" t="str">
        <f>M78</f>
        <v>Q44W_y</v>
      </c>
      <c r="B465" s="114">
        <f>G78</f>
        <v>239.33609999999999</v>
      </c>
      <c r="C465" s="115" t="s">
        <v>635</v>
      </c>
    </row>
    <row r="466" spans="1:3" x14ac:dyDescent="0.25">
      <c r="A466" s="115" t="str">
        <f>N78</f>
        <v>Q44W_z</v>
      </c>
      <c r="B466" s="114">
        <f>H78</f>
        <v>0</v>
      </c>
      <c r="C466" s="115" t="s">
        <v>635</v>
      </c>
    </row>
    <row r="467" spans="1:3" x14ac:dyDescent="0.25">
      <c r="A467" s="115" t="str">
        <f>O78</f>
        <v>Q44W_ax</v>
      </c>
      <c r="B467" s="114">
        <f>I78</f>
        <v>0</v>
      </c>
      <c r="C467" s="115" t="s">
        <v>637</v>
      </c>
    </row>
    <row r="468" spans="1:3" x14ac:dyDescent="0.25">
      <c r="A468" s="115" t="str">
        <f>P78</f>
        <v>Q44W_ay</v>
      </c>
      <c r="B468" s="114">
        <f>J78</f>
        <v>0</v>
      </c>
      <c r="C468" s="115" t="s">
        <v>637</v>
      </c>
    </row>
    <row r="469" spans="1:3" ht="15.75" thickBot="1" x14ac:dyDescent="0.3">
      <c r="A469" s="117" t="str">
        <f>Q78</f>
        <v>Q44W_az</v>
      </c>
      <c r="B469" s="116">
        <f>K78</f>
        <v>6.0213806535897927</v>
      </c>
      <c r="C469" s="117" t="s">
        <v>637</v>
      </c>
    </row>
    <row r="470" spans="1:3" x14ac:dyDescent="0.25">
      <c r="A470" s="113" t="str">
        <f>L79</f>
        <v>SEX_44W_x</v>
      </c>
      <c r="B470" s="112">
        <f>F79</f>
        <v>-38.072980000000001</v>
      </c>
      <c r="C470" s="113" t="s">
        <v>635</v>
      </c>
    </row>
    <row r="471" spans="1:3" x14ac:dyDescent="0.25">
      <c r="A471" s="115" t="str">
        <f>M79</f>
        <v>SEX_44W_y</v>
      </c>
      <c r="B471" s="114">
        <f>G79</f>
        <v>239.46530000000001</v>
      </c>
      <c r="C471" s="115" t="s">
        <v>635</v>
      </c>
    </row>
    <row r="472" spans="1:3" x14ac:dyDescent="0.25">
      <c r="A472" s="115" t="str">
        <f>N79</f>
        <v>SEX_44W_z</v>
      </c>
      <c r="B472" s="114">
        <f>H79</f>
        <v>0</v>
      </c>
      <c r="C472" s="115" t="s">
        <v>635</v>
      </c>
    </row>
    <row r="473" spans="1:3" x14ac:dyDescent="0.25">
      <c r="A473" s="115" t="str">
        <f>O79</f>
        <v>SEX_44W_ax</v>
      </c>
      <c r="B473" s="114">
        <f>I79</f>
        <v>0</v>
      </c>
      <c r="C473" s="115" t="s">
        <v>637</v>
      </c>
    </row>
    <row r="474" spans="1:3" x14ac:dyDescent="0.25">
      <c r="A474" s="115" t="str">
        <f>P79</f>
        <v>SEX_44W_ay</v>
      </c>
      <c r="B474" s="114">
        <f>J79</f>
        <v>0</v>
      </c>
      <c r="C474" s="115" t="s">
        <v>637</v>
      </c>
    </row>
    <row r="475" spans="1:3" ht="15.75" thickBot="1" x14ac:dyDescent="0.3">
      <c r="A475" s="117" t="str">
        <f>Q79</f>
        <v>SEX_44W_az</v>
      </c>
      <c r="B475" s="116">
        <f>K79</f>
        <v>6.0213806535897927</v>
      </c>
      <c r="C475" s="117" t="s">
        <v>637</v>
      </c>
    </row>
    <row r="476" spans="1:3" x14ac:dyDescent="0.25">
      <c r="A476" s="113" t="str">
        <f>L80</f>
        <v>DET_44W_x</v>
      </c>
      <c r="B476" s="112">
        <f>F80</f>
        <v>-37.915430000000001</v>
      </c>
      <c r="C476" s="113" t="s">
        <v>635</v>
      </c>
    </row>
    <row r="477" spans="1:3" x14ac:dyDescent="0.25">
      <c r="A477" s="115" t="str">
        <f>M80</f>
        <v>DET_44W_y</v>
      </c>
      <c r="B477" s="114">
        <f>G80</f>
        <v>239.50749999999999</v>
      </c>
      <c r="C477" s="115" t="s">
        <v>635</v>
      </c>
    </row>
    <row r="478" spans="1:3" x14ac:dyDescent="0.25">
      <c r="A478" s="115" t="str">
        <f>N80</f>
        <v>DET_44W_z</v>
      </c>
      <c r="B478" s="114">
        <f>H80</f>
        <v>0</v>
      </c>
      <c r="C478" s="115" t="s">
        <v>635</v>
      </c>
    </row>
    <row r="479" spans="1:3" x14ac:dyDescent="0.25">
      <c r="A479" s="115" t="str">
        <f>O80</f>
        <v>DET_44W_ax</v>
      </c>
      <c r="B479" s="114">
        <f>I80</f>
        <v>0</v>
      </c>
      <c r="C479" s="115" t="s">
        <v>637</v>
      </c>
    </row>
    <row r="480" spans="1:3" x14ac:dyDescent="0.25">
      <c r="A480" s="115" t="str">
        <f>P80</f>
        <v>DET_44W_ay</v>
      </c>
      <c r="B480" s="114">
        <f>J80</f>
        <v>0</v>
      </c>
      <c r="C480" s="115" t="s">
        <v>637</v>
      </c>
    </row>
    <row r="481" spans="1:6" ht="15.75" thickBot="1" x14ac:dyDescent="0.3">
      <c r="A481" s="117" t="str">
        <f>Q80</f>
        <v>DET_44W_az</v>
      </c>
      <c r="B481" s="116">
        <f>K80</f>
        <v>6.0213806535897927</v>
      </c>
      <c r="C481" s="117" t="s">
        <v>637</v>
      </c>
    </row>
    <row r="482" spans="1:6" x14ac:dyDescent="0.25">
      <c r="A482" s="113" t="str">
        <f>L81</f>
        <v>Q43W_x</v>
      </c>
      <c r="B482" s="36">
        <f>F81</f>
        <v>-48.936660000000003</v>
      </c>
      <c r="C482" s="35" t="s">
        <v>635</v>
      </c>
    </row>
    <row r="483" spans="1:6" x14ac:dyDescent="0.25">
      <c r="A483" s="115" t="str">
        <f>M81</f>
        <v>Q43W_y</v>
      </c>
      <c r="B483" s="29">
        <f>G81</f>
        <v>235.71549999999999</v>
      </c>
      <c r="C483" s="30" t="s">
        <v>635</v>
      </c>
    </row>
    <row r="484" spans="1:6" x14ac:dyDescent="0.25">
      <c r="A484" s="115" t="str">
        <f>N81</f>
        <v>Q43W_z</v>
      </c>
      <c r="B484" s="29">
        <f>H81</f>
        <v>0</v>
      </c>
      <c r="C484" s="30" t="s">
        <v>635</v>
      </c>
    </row>
    <row r="485" spans="1:6" x14ac:dyDescent="0.25">
      <c r="A485" s="115" t="str">
        <f>O81</f>
        <v>Q43W_ax</v>
      </c>
      <c r="B485" s="29">
        <f>I81</f>
        <v>0</v>
      </c>
      <c r="C485" s="30" t="s">
        <v>637</v>
      </c>
    </row>
    <row r="486" spans="1:6" x14ac:dyDescent="0.25">
      <c r="A486" s="115" t="str">
        <f>P81</f>
        <v>Q43W_ay</v>
      </c>
      <c r="B486" s="29">
        <f>J81</f>
        <v>0</v>
      </c>
      <c r="C486" s="30" t="s">
        <v>637</v>
      </c>
    </row>
    <row r="487" spans="1:6" ht="15.75" thickBot="1" x14ac:dyDescent="0.3">
      <c r="A487" s="117" t="str">
        <f>Q81</f>
        <v>Q43W_az</v>
      </c>
      <c r="B487" s="33">
        <f>K81</f>
        <v>5.9091806535897931</v>
      </c>
      <c r="C487" s="34" t="s">
        <v>637</v>
      </c>
    </row>
    <row r="488" spans="1:6" x14ac:dyDescent="0.25">
      <c r="A488" s="113" t="str">
        <f>L82</f>
        <v>Q43E_x</v>
      </c>
      <c r="B488" s="36">
        <f>F82</f>
        <v>48.937649999999998</v>
      </c>
      <c r="C488" s="35" t="s">
        <v>635</v>
      </c>
    </row>
    <row r="489" spans="1:6" x14ac:dyDescent="0.25">
      <c r="A489" s="115" t="str">
        <f>M82</f>
        <v>Q43E_y</v>
      </c>
      <c r="B489" s="29">
        <f>G82</f>
        <v>235.71510000000001</v>
      </c>
      <c r="C489" s="30" t="s">
        <v>635</v>
      </c>
    </row>
    <row r="490" spans="1:6" x14ac:dyDescent="0.25">
      <c r="A490" s="115" t="str">
        <f>N82</f>
        <v>Q43E_z</v>
      </c>
      <c r="B490" s="29">
        <f>H82</f>
        <v>0</v>
      </c>
      <c r="C490" s="30" t="s">
        <v>635</v>
      </c>
    </row>
    <row r="491" spans="1:6" x14ac:dyDescent="0.25">
      <c r="A491" s="115" t="str">
        <f>O82</f>
        <v>Q43E_ax</v>
      </c>
      <c r="B491" s="29">
        <f>I82</f>
        <v>0</v>
      </c>
      <c r="C491" s="30" t="s">
        <v>637</v>
      </c>
    </row>
    <row r="492" spans="1:6" x14ac:dyDescent="0.25">
      <c r="A492" s="115" t="str">
        <f>P82</f>
        <v>Q43E_ay</v>
      </c>
      <c r="B492" s="29">
        <f>J82</f>
        <v>0</v>
      </c>
      <c r="C492" s="30" t="s">
        <v>637</v>
      </c>
    </row>
    <row r="493" spans="1:6" ht="15.75" thickBot="1" x14ac:dyDescent="0.3">
      <c r="A493" s="117" t="str">
        <f>Q82</f>
        <v>Q43E_az</v>
      </c>
      <c r="B493" s="33">
        <f>K82</f>
        <v>6.6571806535897933</v>
      </c>
      <c r="C493" s="34" t="s">
        <v>637</v>
      </c>
    </row>
    <row r="495" spans="1:6" ht="15.75" thickBot="1" x14ac:dyDescent="0.3"/>
    <row r="496" spans="1:6" x14ac:dyDescent="0.25">
      <c r="E496" s="36" t="e">
        <f>F83</f>
        <v>#N/A</v>
      </c>
      <c r="F496" s="35" t="s">
        <v>635</v>
      </c>
    </row>
    <row r="497" spans="5:6" x14ac:dyDescent="0.25">
      <c r="E497" s="29" t="e">
        <f>G83</f>
        <v>#N/A</v>
      </c>
      <c r="F497" s="30" t="s">
        <v>635</v>
      </c>
    </row>
    <row r="498" spans="5:6" x14ac:dyDescent="0.25">
      <c r="E498" s="29" t="e">
        <f>H83</f>
        <v>#N/A</v>
      </c>
      <c r="F498" s="30" t="s">
        <v>635</v>
      </c>
    </row>
    <row r="499" spans="5:6" x14ac:dyDescent="0.25">
      <c r="E499" s="29" t="e">
        <f>I83</f>
        <v>#N/A</v>
      </c>
      <c r="F499" s="30" t="s">
        <v>637</v>
      </c>
    </row>
    <row r="500" spans="5:6" x14ac:dyDescent="0.25">
      <c r="E500" s="29" t="e">
        <f>J83</f>
        <v>#N/A</v>
      </c>
      <c r="F500" s="30" t="s">
        <v>637</v>
      </c>
    </row>
    <row r="501" spans="5:6" ht="15.75" thickBot="1" x14ac:dyDescent="0.3">
      <c r="E501" s="33" t="e">
        <f>K83</f>
        <v>#N/A</v>
      </c>
      <c r="F501" s="34" t="s">
        <v>637</v>
      </c>
    </row>
    <row r="502" spans="5:6" x14ac:dyDescent="0.25">
      <c r="E502" s="36" t="e">
        <f>F84</f>
        <v>#N/A</v>
      </c>
      <c r="F502" s="35" t="s">
        <v>635</v>
      </c>
    </row>
    <row r="503" spans="5:6" x14ac:dyDescent="0.25">
      <c r="E503" s="29" t="e">
        <f>G84</f>
        <v>#N/A</v>
      </c>
      <c r="F503" s="30" t="s">
        <v>635</v>
      </c>
    </row>
    <row r="504" spans="5:6" x14ac:dyDescent="0.25">
      <c r="E504" s="29" t="e">
        <f>H84</f>
        <v>#N/A</v>
      </c>
      <c r="F504" s="30" t="s">
        <v>635</v>
      </c>
    </row>
    <row r="505" spans="5:6" x14ac:dyDescent="0.25">
      <c r="E505" s="29" t="e">
        <f>I84</f>
        <v>#N/A</v>
      </c>
      <c r="F505" s="30" t="s">
        <v>637</v>
      </c>
    </row>
    <row r="506" spans="5:6" x14ac:dyDescent="0.25">
      <c r="E506" s="29" t="e">
        <f>J84</f>
        <v>#N/A</v>
      </c>
      <c r="F506" s="30" t="s">
        <v>637</v>
      </c>
    </row>
    <row r="507" spans="5:6" ht="15.75" thickBot="1" x14ac:dyDescent="0.3">
      <c r="E507" s="33" t="e">
        <f>K84</f>
        <v>#N/A</v>
      </c>
      <c r="F507" s="34" t="s">
        <v>637</v>
      </c>
    </row>
    <row r="508" spans="5:6" x14ac:dyDescent="0.25">
      <c r="E508" s="36" t="e">
        <f>F85</f>
        <v>#N/A</v>
      </c>
      <c r="F508" s="35" t="s">
        <v>635</v>
      </c>
    </row>
    <row r="509" spans="5:6" x14ac:dyDescent="0.25">
      <c r="E509" s="29" t="e">
        <f>G85</f>
        <v>#N/A</v>
      </c>
      <c r="F509" s="30" t="s">
        <v>635</v>
      </c>
    </row>
    <row r="510" spans="5:6" x14ac:dyDescent="0.25">
      <c r="E510" s="29" t="e">
        <f>H85</f>
        <v>#N/A</v>
      </c>
      <c r="F510" s="30" t="s">
        <v>635</v>
      </c>
    </row>
    <row r="511" spans="5:6" x14ac:dyDescent="0.25">
      <c r="E511" s="29" t="e">
        <f>I85</f>
        <v>#N/A</v>
      </c>
      <c r="F511" s="30" t="s">
        <v>637</v>
      </c>
    </row>
    <row r="512" spans="5:6" x14ac:dyDescent="0.25">
      <c r="E512" s="29" t="e">
        <f>J85</f>
        <v>#N/A</v>
      </c>
      <c r="F512" s="30" t="s">
        <v>637</v>
      </c>
    </row>
    <row r="513" spans="5:6" ht="15.75" thickBot="1" x14ac:dyDescent="0.3">
      <c r="E513" s="33" t="e">
        <f>K85</f>
        <v>#N/A</v>
      </c>
      <c r="F513" s="34" t="s">
        <v>637</v>
      </c>
    </row>
    <row r="514" spans="5:6" x14ac:dyDescent="0.25">
      <c r="E514" s="36" t="e">
        <f>F86</f>
        <v>#N/A</v>
      </c>
      <c r="F514" s="35" t="s">
        <v>635</v>
      </c>
    </row>
    <row r="515" spans="5:6" x14ac:dyDescent="0.25">
      <c r="E515" s="29" t="e">
        <f>G86</f>
        <v>#N/A</v>
      </c>
      <c r="F515" s="30" t="s">
        <v>635</v>
      </c>
    </row>
    <row r="516" spans="5:6" x14ac:dyDescent="0.25">
      <c r="E516" s="29" t="e">
        <f>H86</f>
        <v>#N/A</v>
      </c>
      <c r="F516" s="30" t="s">
        <v>635</v>
      </c>
    </row>
    <row r="517" spans="5:6" x14ac:dyDescent="0.25">
      <c r="E517" s="29" t="e">
        <f>I86</f>
        <v>#N/A</v>
      </c>
      <c r="F517" s="30" t="s">
        <v>637</v>
      </c>
    </row>
    <row r="518" spans="5:6" x14ac:dyDescent="0.25">
      <c r="E518" s="29" t="e">
        <f>J86</f>
        <v>#N/A</v>
      </c>
      <c r="F518" s="30" t="s">
        <v>637</v>
      </c>
    </row>
    <row r="519" spans="5:6" ht="15.75" thickBot="1" x14ac:dyDescent="0.3">
      <c r="E519" s="33" t="e">
        <f>K86</f>
        <v>#N/A</v>
      </c>
      <c r="F519" s="34" t="s">
        <v>637</v>
      </c>
    </row>
    <row r="520" spans="5:6" x14ac:dyDescent="0.25">
      <c r="E520" s="36" t="e">
        <f>F87</f>
        <v>#N/A</v>
      </c>
      <c r="F520" s="35" t="s">
        <v>635</v>
      </c>
    </row>
    <row r="521" spans="5:6" x14ac:dyDescent="0.25">
      <c r="E521" s="29" t="e">
        <f>G87</f>
        <v>#N/A</v>
      </c>
      <c r="F521" s="30" t="s">
        <v>635</v>
      </c>
    </row>
    <row r="522" spans="5:6" x14ac:dyDescent="0.25">
      <c r="E522" s="29" t="e">
        <f>H87</f>
        <v>#N/A</v>
      </c>
      <c r="F522" s="30" t="s">
        <v>635</v>
      </c>
    </row>
    <row r="523" spans="5:6" x14ac:dyDescent="0.25">
      <c r="E523" s="29" t="e">
        <f>I87</f>
        <v>#N/A</v>
      </c>
      <c r="F523" s="30" t="s">
        <v>637</v>
      </c>
    </row>
    <row r="524" spans="5:6" x14ac:dyDescent="0.25">
      <c r="E524" s="29" t="e">
        <f>J87</f>
        <v>#N/A</v>
      </c>
      <c r="F524" s="30" t="s">
        <v>637</v>
      </c>
    </row>
    <row r="525" spans="5:6" ht="15.75" thickBot="1" x14ac:dyDescent="0.3">
      <c r="E525" s="33" t="e">
        <f>K87</f>
        <v>#N/A</v>
      </c>
      <c r="F525" s="34" t="s">
        <v>637</v>
      </c>
    </row>
    <row r="526" spans="5:6" x14ac:dyDescent="0.25">
      <c r="E526" s="36" t="e">
        <f>F88</f>
        <v>#N/A</v>
      </c>
      <c r="F526" s="35" t="s">
        <v>635</v>
      </c>
    </row>
    <row r="527" spans="5:6" x14ac:dyDescent="0.25">
      <c r="E527" s="29" t="e">
        <f>G88</f>
        <v>#N/A</v>
      </c>
      <c r="F527" s="30" t="s">
        <v>635</v>
      </c>
    </row>
    <row r="528" spans="5:6" x14ac:dyDescent="0.25">
      <c r="E528" s="29" t="e">
        <f>H88</f>
        <v>#N/A</v>
      </c>
      <c r="F528" s="30" t="s">
        <v>635</v>
      </c>
    </row>
    <row r="529" spans="5:6" x14ac:dyDescent="0.25">
      <c r="E529" s="29" t="e">
        <f>I88</f>
        <v>#N/A</v>
      </c>
      <c r="F529" s="30" t="s">
        <v>637</v>
      </c>
    </row>
    <row r="530" spans="5:6" x14ac:dyDescent="0.25">
      <c r="E530" s="29" t="e">
        <f>J88</f>
        <v>#N/A</v>
      </c>
      <c r="F530" s="30" t="s">
        <v>637</v>
      </c>
    </row>
    <row r="531" spans="5:6" ht="15.75" thickBot="1" x14ac:dyDescent="0.3">
      <c r="E531" s="33" t="e">
        <f>K88</f>
        <v>#N/A</v>
      </c>
      <c r="F531" s="34" t="s">
        <v>637</v>
      </c>
    </row>
    <row r="532" spans="5:6" x14ac:dyDescent="0.25">
      <c r="E532" s="36" t="e">
        <f>F89</f>
        <v>#N/A</v>
      </c>
      <c r="F532" s="35" t="s">
        <v>635</v>
      </c>
    </row>
    <row r="533" spans="5:6" x14ac:dyDescent="0.25">
      <c r="E533" s="29" t="e">
        <f>G89</f>
        <v>#N/A</v>
      </c>
      <c r="F533" s="30" t="s">
        <v>635</v>
      </c>
    </row>
    <row r="534" spans="5:6" x14ac:dyDescent="0.25">
      <c r="E534" s="29" t="e">
        <f>H89</f>
        <v>#N/A</v>
      </c>
      <c r="F534" s="30" t="s">
        <v>635</v>
      </c>
    </row>
    <row r="535" spans="5:6" x14ac:dyDescent="0.25">
      <c r="E535" s="29" t="e">
        <f>I89</f>
        <v>#N/A</v>
      </c>
      <c r="F535" s="30" t="s">
        <v>637</v>
      </c>
    </row>
    <row r="536" spans="5:6" x14ac:dyDescent="0.25">
      <c r="E536" s="29" t="e">
        <f>J89</f>
        <v>#N/A</v>
      </c>
      <c r="F536" s="30" t="s">
        <v>637</v>
      </c>
    </row>
    <row r="537" spans="5:6" ht="15.75" thickBot="1" x14ac:dyDescent="0.3">
      <c r="E537" s="33" t="e">
        <f>K89</f>
        <v>#N/A</v>
      </c>
      <c r="F537" s="34" t="s">
        <v>637</v>
      </c>
    </row>
    <row r="538" spans="5:6" x14ac:dyDescent="0.25">
      <c r="E538" s="36" t="e">
        <f>F90</f>
        <v>#N/A</v>
      </c>
      <c r="F538" s="35" t="s">
        <v>635</v>
      </c>
    </row>
    <row r="539" spans="5:6" x14ac:dyDescent="0.25">
      <c r="E539" s="29" t="e">
        <f>G90</f>
        <v>#N/A</v>
      </c>
      <c r="F539" s="30" t="s">
        <v>635</v>
      </c>
    </row>
    <row r="540" spans="5:6" x14ac:dyDescent="0.25">
      <c r="E540" s="29" t="e">
        <f>H90</f>
        <v>#N/A</v>
      </c>
      <c r="F540" s="30" t="s">
        <v>635</v>
      </c>
    </row>
    <row r="541" spans="5:6" x14ac:dyDescent="0.25">
      <c r="E541" s="29" t="e">
        <f>I90</f>
        <v>#N/A</v>
      </c>
      <c r="F541" s="30" t="s">
        <v>637</v>
      </c>
    </row>
    <row r="542" spans="5:6" x14ac:dyDescent="0.25">
      <c r="E542" s="29" t="e">
        <f>J90</f>
        <v>#N/A</v>
      </c>
      <c r="F542" s="30" t="s">
        <v>637</v>
      </c>
    </row>
    <row r="543" spans="5:6" ht="15.75" thickBot="1" x14ac:dyDescent="0.3">
      <c r="E543" s="33" t="e">
        <f>K90</f>
        <v>#N/A</v>
      </c>
      <c r="F543" s="34" t="s">
        <v>637</v>
      </c>
    </row>
    <row r="544" spans="5:6" x14ac:dyDescent="0.25">
      <c r="E544" s="36" t="e">
        <f>F91</f>
        <v>#N/A</v>
      </c>
      <c r="F544" s="35" t="s">
        <v>635</v>
      </c>
    </row>
    <row r="545" spans="5:6" x14ac:dyDescent="0.25">
      <c r="E545" s="29" t="e">
        <f>G91</f>
        <v>#N/A</v>
      </c>
      <c r="F545" s="30" t="s">
        <v>635</v>
      </c>
    </row>
    <row r="546" spans="5:6" x14ac:dyDescent="0.25">
      <c r="E546" s="29" t="e">
        <f>H91</f>
        <v>#N/A</v>
      </c>
      <c r="F546" s="30" t="s">
        <v>635</v>
      </c>
    </row>
    <row r="547" spans="5:6" x14ac:dyDescent="0.25">
      <c r="E547" s="29" t="e">
        <f>I91</f>
        <v>#N/A</v>
      </c>
      <c r="F547" s="30" t="s">
        <v>637</v>
      </c>
    </row>
    <row r="548" spans="5:6" x14ac:dyDescent="0.25">
      <c r="E548" s="29" t="e">
        <f>J91</f>
        <v>#N/A</v>
      </c>
      <c r="F548" s="30" t="s">
        <v>637</v>
      </c>
    </row>
    <row r="549" spans="5:6" ht="15.75" thickBot="1" x14ac:dyDescent="0.3">
      <c r="E549" s="33" t="e">
        <f>K91</f>
        <v>#N/A</v>
      </c>
      <c r="F549" s="34" t="s">
        <v>637</v>
      </c>
    </row>
    <row r="550" spans="5:6" x14ac:dyDescent="0.25">
      <c r="E550" s="36" t="e">
        <f>F92</f>
        <v>#N/A</v>
      </c>
      <c r="F550" s="35" t="s">
        <v>635</v>
      </c>
    </row>
    <row r="551" spans="5:6" x14ac:dyDescent="0.25">
      <c r="E551" s="29" t="e">
        <f>G92</f>
        <v>#N/A</v>
      </c>
      <c r="F551" s="30" t="s">
        <v>635</v>
      </c>
    </row>
    <row r="552" spans="5:6" x14ac:dyDescent="0.25">
      <c r="E552" s="29" t="e">
        <f>H92</f>
        <v>#N/A</v>
      </c>
      <c r="F552" s="30" t="s">
        <v>635</v>
      </c>
    </row>
    <row r="553" spans="5:6" x14ac:dyDescent="0.25">
      <c r="E553" s="29" t="e">
        <f>I92</f>
        <v>#N/A</v>
      </c>
      <c r="F553" s="30" t="s">
        <v>637</v>
      </c>
    </row>
    <row r="554" spans="5:6" x14ac:dyDescent="0.25">
      <c r="E554" s="29" t="e">
        <f>J92</f>
        <v>#N/A</v>
      </c>
      <c r="F554" s="30" t="s">
        <v>637</v>
      </c>
    </row>
    <row r="555" spans="5:6" ht="15.75" thickBot="1" x14ac:dyDescent="0.3">
      <c r="E555" s="33" t="e">
        <f>K92</f>
        <v>#N/A</v>
      </c>
      <c r="F555" s="34" t="s">
        <v>637</v>
      </c>
    </row>
    <row r="556" spans="5:6" x14ac:dyDescent="0.25">
      <c r="E556" s="36" t="e">
        <f>F93</f>
        <v>#N/A</v>
      </c>
      <c r="F556" s="35" t="s">
        <v>635</v>
      </c>
    </row>
    <row r="557" spans="5:6" x14ac:dyDescent="0.25">
      <c r="E557" s="29" t="e">
        <f>G93</f>
        <v>#N/A</v>
      </c>
      <c r="F557" s="30" t="s">
        <v>635</v>
      </c>
    </row>
    <row r="558" spans="5:6" x14ac:dyDescent="0.25">
      <c r="E558" s="29" t="e">
        <f>H93</f>
        <v>#N/A</v>
      </c>
      <c r="F558" s="30" t="s">
        <v>635</v>
      </c>
    </row>
    <row r="559" spans="5:6" x14ac:dyDescent="0.25">
      <c r="E559" s="29" t="e">
        <f>I93</f>
        <v>#N/A</v>
      </c>
      <c r="F559" s="30" t="s">
        <v>637</v>
      </c>
    </row>
    <row r="560" spans="5:6" x14ac:dyDescent="0.25">
      <c r="E560" s="29" t="e">
        <f>J93</f>
        <v>#N/A</v>
      </c>
      <c r="F560" s="30" t="s">
        <v>637</v>
      </c>
    </row>
    <row r="561" spans="5:6" ht="15.75" thickBot="1" x14ac:dyDescent="0.3">
      <c r="E561" s="33" t="e">
        <f>K93</f>
        <v>#N/A</v>
      </c>
      <c r="F561" s="34" t="s">
        <v>637</v>
      </c>
    </row>
    <row r="562" spans="5:6" x14ac:dyDescent="0.25">
      <c r="E562" s="49" t="e">
        <f>F94</f>
        <v>#N/A</v>
      </c>
      <c r="F562" s="35" t="s">
        <v>635</v>
      </c>
    </row>
    <row r="563" spans="5:6" x14ac:dyDescent="0.25">
      <c r="E563" s="50" t="e">
        <f>G94</f>
        <v>#N/A</v>
      </c>
      <c r="F563" s="30" t="s">
        <v>635</v>
      </c>
    </row>
    <row r="564" spans="5:6" x14ac:dyDescent="0.25">
      <c r="E564" s="50" t="e">
        <f>H94</f>
        <v>#N/A</v>
      </c>
      <c r="F564" s="30" t="s">
        <v>635</v>
      </c>
    </row>
    <row r="565" spans="5:6" x14ac:dyDescent="0.25">
      <c r="E565" s="50" t="e">
        <f>I94</f>
        <v>#N/A</v>
      </c>
      <c r="F565" s="30" t="s">
        <v>637</v>
      </c>
    </row>
    <row r="566" spans="5:6" x14ac:dyDescent="0.25">
      <c r="E566" s="50" t="e">
        <f>J94</f>
        <v>#N/A</v>
      </c>
      <c r="F566" s="30" t="s">
        <v>637</v>
      </c>
    </row>
    <row r="567" spans="5:6" ht="15.75" thickBot="1" x14ac:dyDescent="0.3">
      <c r="E567" s="51" t="e">
        <f>K94</f>
        <v>#N/A</v>
      </c>
      <c r="F567" s="34" t="s">
        <v>637</v>
      </c>
    </row>
    <row r="568" spans="5:6" x14ac:dyDescent="0.25">
      <c r="E568" s="49" t="e">
        <f>F95</f>
        <v>#N/A</v>
      </c>
      <c r="F568" s="35" t="s">
        <v>635</v>
      </c>
    </row>
    <row r="569" spans="5:6" x14ac:dyDescent="0.25">
      <c r="E569" s="50" t="e">
        <f>G95</f>
        <v>#N/A</v>
      </c>
      <c r="F569" s="30" t="s">
        <v>635</v>
      </c>
    </row>
    <row r="570" spans="5:6" x14ac:dyDescent="0.25">
      <c r="E570" s="50" t="e">
        <f>H95</f>
        <v>#N/A</v>
      </c>
      <c r="F570" s="30" t="s">
        <v>635</v>
      </c>
    </row>
    <row r="571" spans="5:6" x14ac:dyDescent="0.25">
      <c r="E571" s="50" t="e">
        <f>I95</f>
        <v>#N/A</v>
      </c>
      <c r="F571" s="30" t="s">
        <v>637</v>
      </c>
    </row>
    <row r="572" spans="5:6" x14ac:dyDescent="0.25">
      <c r="E572" s="50" t="e">
        <f>J95</f>
        <v>#N/A</v>
      </c>
      <c r="F572" s="30" t="s">
        <v>637</v>
      </c>
    </row>
    <row r="573" spans="5:6" ht="15.75" thickBot="1" x14ac:dyDescent="0.3">
      <c r="E573" s="51" t="e">
        <f>K95</f>
        <v>#N/A</v>
      </c>
      <c r="F573" s="34" t="s">
        <v>637</v>
      </c>
    </row>
    <row r="574" spans="5:6" x14ac:dyDescent="0.25">
      <c r="E574" s="49" t="e">
        <f>F96</f>
        <v>#N/A</v>
      </c>
      <c r="F574" s="35" t="s">
        <v>635</v>
      </c>
    </row>
    <row r="575" spans="5:6" x14ac:dyDescent="0.25">
      <c r="E575" s="50" t="e">
        <f>G96</f>
        <v>#N/A</v>
      </c>
      <c r="F575" s="30" t="s">
        <v>635</v>
      </c>
    </row>
    <row r="576" spans="5:6" x14ac:dyDescent="0.25">
      <c r="E576" s="50" t="e">
        <f>H96</f>
        <v>#N/A</v>
      </c>
      <c r="F576" s="30" t="s">
        <v>635</v>
      </c>
    </row>
    <row r="577" spans="5:6" x14ac:dyDescent="0.25">
      <c r="E577" s="50" t="e">
        <f>I96</f>
        <v>#N/A</v>
      </c>
      <c r="F577" s="30" t="s">
        <v>637</v>
      </c>
    </row>
    <row r="578" spans="5:6" x14ac:dyDescent="0.25">
      <c r="E578" s="50" t="e">
        <f>J96</f>
        <v>#N/A</v>
      </c>
      <c r="F578" s="30" t="s">
        <v>637</v>
      </c>
    </row>
    <row r="579" spans="5:6" ht="15.75" thickBot="1" x14ac:dyDescent="0.3">
      <c r="E579" s="51" t="e">
        <f>K96</f>
        <v>#N/A</v>
      </c>
      <c r="F579" s="34" t="s">
        <v>637</v>
      </c>
    </row>
    <row r="580" spans="5:6" x14ac:dyDescent="0.25">
      <c r="E580" s="49" t="e">
        <f>F97</f>
        <v>#N/A</v>
      </c>
      <c r="F580" s="35" t="s">
        <v>635</v>
      </c>
    </row>
    <row r="581" spans="5:6" x14ac:dyDescent="0.25">
      <c r="E581" s="50" t="e">
        <f>G97</f>
        <v>#N/A</v>
      </c>
      <c r="F581" s="30" t="s">
        <v>635</v>
      </c>
    </row>
    <row r="582" spans="5:6" x14ac:dyDescent="0.25">
      <c r="E582" s="50" t="e">
        <f>H97</f>
        <v>#N/A</v>
      </c>
      <c r="F582" s="30" t="s">
        <v>635</v>
      </c>
    </row>
    <row r="583" spans="5:6" x14ac:dyDescent="0.25">
      <c r="E583" s="50" t="e">
        <f>I97</f>
        <v>#N/A</v>
      </c>
      <c r="F583" s="30" t="s">
        <v>637</v>
      </c>
    </row>
    <row r="584" spans="5:6" x14ac:dyDescent="0.25">
      <c r="E584" s="50" t="e">
        <f>J97</f>
        <v>#N/A</v>
      </c>
      <c r="F584" s="30" t="s">
        <v>637</v>
      </c>
    </row>
    <row r="585" spans="5:6" ht="15.75" thickBot="1" x14ac:dyDescent="0.3">
      <c r="E585" s="51" t="e">
        <f>K97</f>
        <v>#N/A</v>
      </c>
      <c r="F585" s="34" t="s">
        <v>637</v>
      </c>
    </row>
    <row r="586" spans="5:6" x14ac:dyDescent="0.25">
      <c r="E586" s="49" t="e">
        <f>F98</f>
        <v>#N/A</v>
      </c>
      <c r="F586" s="35" t="s">
        <v>635</v>
      </c>
    </row>
    <row r="587" spans="5:6" x14ac:dyDescent="0.25">
      <c r="E587" s="50" t="e">
        <f>G98</f>
        <v>#N/A</v>
      </c>
      <c r="F587" s="30" t="s">
        <v>635</v>
      </c>
    </row>
    <row r="588" spans="5:6" x14ac:dyDescent="0.25">
      <c r="E588" s="50" t="e">
        <f>H98</f>
        <v>#N/A</v>
      </c>
      <c r="F588" s="30" t="s">
        <v>635</v>
      </c>
    </row>
    <row r="589" spans="5:6" x14ac:dyDescent="0.25">
      <c r="E589" s="50" t="e">
        <f>I98</f>
        <v>#N/A</v>
      </c>
      <c r="F589" s="30" t="s">
        <v>637</v>
      </c>
    </row>
    <row r="590" spans="5:6" x14ac:dyDescent="0.25">
      <c r="E590" s="50" t="e">
        <f>J98</f>
        <v>#N/A</v>
      </c>
      <c r="F590" s="30" t="s">
        <v>637</v>
      </c>
    </row>
    <row r="591" spans="5:6" ht="15.75" thickBot="1" x14ac:dyDescent="0.3">
      <c r="E591" s="52" t="e">
        <f>K98</f>
        <v>#N/A</v>
      </c>
      <c r="F591" s="53" t="s">
        <v>637</v>
      </c>
    </row>
    <row r="592" spans="5:6" x14ac:dyDescent="0.25">
      <c r="E592" s="54" t="e">
        <f>VLOOKUP(#REF!,[1]Offsets!B$5:D$124,3,FALSE)</f>
        <v>#REF!</v>
      </c>
      <c r="F592" s="55" t="s">
        <v>635</v>
      </c>
    </row>
    <row r="593" spans="5:6" x14ac:dyDescent="0.25">
      <c r="E593" s="57" t="e">
        <f>VLOOKUP(#REF!,[1]Offsets!B$5:D$124,3,FALSE)</f>
        <v>#REF!</v>
      </c>
      <c r="F593" s="58" t="s">
        <v>635</v>
      </c>
    </row>
    <row r="594" spans="5:6" x14ac:dyDescent="0.25">
      <c r="E594" s="57" t="e">
        <f>VLOOKUP(#REF!,[1]Offsets!B$5:D$124,3,FALSE)</f>
        <v>#REF!</v>
      </c>
      <c r="F594" s="58" t="s">
        <v>635</v>
      </c>
    </row>
    <row r="595" spans="5:6" ht="15.75" thickBot="1" x14ac:dyDescent="0.3">
      <c r="E595" s="60" t="e">
        <f>VLOOKUP(#REF!,[1]Offsets!B$5:D$124,3,FALSE)</f>
        <v>#REF!</v>
      </c>
      <c r="F595" s="61" t="s">
        <v>635</v>
      </c>
    </row>
    <row r="596" spans="5:6" x14ac:dyDescent="0.25">
      <c r="E596" s="62" t="e">
        <f>F103</f>
        <v>#N/A</v>
      </c>
      <c r="F596" s="35" t="s">
        <v>635</v>
      </c>
    </row>
    <row r="597" spans="5:6" x14ac:dyDescent="0.25">
      <c r="E597" s="63" t="e">
        <f>G103</f>
        <v>#N/A</v>
      </c>
      <c r="F597" s="30" t="s">
        <v>635</v>
      </c>
    </row>
    <row r="598" spans="5:6" x14ac:dyDescent="0.25">
      <c r="E598" s="63" t="e">
        <f>H103</f>
        <v>#N/A</v>
      </c>
      <c r="F598" s="30" t="s">
        <v>635</v>
      </c>
    </row>
    <row r="599" spans="5:6" x14ac:dyDescent="0.25">
      <c r="E599" s="63" t="e">
        <f>I103</f>
        <v>#N/A</v>
      </c>
      <c r="F599" s="30" t="s">
        <v>637</v>
      </c>
    </row>
    <row r="600" spans="5:6" x14ac:dyDescent="0.25">
      <c r="E600" s="63" t="e">
        <f>J103</f>
        <v>#N/A</v>
      </c>
      <c r="F600" s="30" t="s">
        <v>637</v>
      </c>
    </row>
    <row r="601" spans="5:6" ht="15.75" thickBot="1" x14ac:dyDescent="0.3">
      <c r="E601" s="65" t="e">
        <f>K103</f>
        <v>#N/A</v>
      </c>
      <c r="F601" s="53" t="s">
        <v>637</v>
      </c>
    </row>
    <row r="602" spans="5:6" x14ac:dyDescent="0.25">
      <c r="E602" s="62" t="e">
        <f>F104</f>
        <v>#N/A</v>
      </c>
      <c r="F602" s="35" t="s">
        <v>635</v>
      </c>
    </row>
    <row r="603" spans="5:6" x14ac:dyDescent="0.25">
      <c r="E603" s="63" t="e">
        <f>G104</f>
        <v>#N/A</v>
      </c>
      <c r="F603" s="30" t="s">
        <v>635</v>
      </c>
    </row>
    <row r="604" spans="5:6" x14ac:dyDescent="0.25">
      <c r="E604" s="63" t="e">
        <f>H104</f>
        <v>#N/A</v>
      </c>
      <c r="F604" s="30" t="s">
        <v>635</v>
      </c>
    </row>
    <row r="605" spans="5:6" x14ac:dyDescent="0.25">
      <c r="E605" s="63" t="e">
        <f>I104</f>
        <v>#N/A</v>
      </c>
      <c r="F605" s="30" t="s">
        <v>637</v>
      </c>
    </row>
    <row r="606" spans="5:6" x14ac:dyDescent="0.25">
      <c r="E606" s="63" t="e">
        <f>J104</f>
        <v>#N/A</v>
      </c>
      <c r="F606" s="30" t="s">
        <v>637</v>
      </c>
    </row>
    <row r="607" spans="5:6" ht="15.75" thickBot="1" x14ac:dyDescent="0.3">
      <c r="E607" s="65" t="e">
        <f>K104</f>
        <v>#N/A</v>
      </c>
      <c r="F607" s="53" t="s">
        <v>637</v>
      </c>
    </row>
    <row r="608" spans="5:6" x14ac:dyDescent="0.25">
      <c r="E608" s="62" t="e">
        <f>F105</f>
        <v>#N/A</v>
      </c>
      <c r="F608" s="35" t="s">
        <v>635</v>
      </c>
    </row>
    <row r="609" spans="5:6" x14ac:dyDescent="0.25">
      <c r="E609" s="63" t="e">
        <f>G105</f>
        <v>#N/A</v>
      </c>
      <c r="F609" s="30" t="s">
        <v>635</v>
      </c>
    </row>
    <row r="610" spans="5:6" x14ac:dyDescent="0.25">
      <c r="E610" s="63" t="e">
        <f>H105</f>
        <v>#N/A</v>
      </c>
      <c r="F610" s="30" t="s">
        <v>635</v>
      </c>
    </row>
    <row r="611" spans="5:6" x14ac:dyDescent="0.25">
      <c r="E611" s="63" t="e">
        <f>I105</f>
        <v>#N/A</v>
      </c>
      <c r="F611" s="30" t="s">
        <v>637</v>
      </c>
    </row>
    <row r="612" spans="5:6" x14ac:dyDescent="0.25">
      <c r="E612" s="63" t="e">
        <f>J105</f>
        <v>#N/A</v>
      </c>
      <c r="F612" s="30" t="s">
        <v>637</v>
      </c>
    </row>
    <row r="613" spans="5:6" ht="15.75" thickBot="1" x14ac:dyDescent="0.3">
      <c r="E613" s="65" t="e">
        <f>K105</f>
        <v>#N/A</v>
      </c>
      <c r="F613" s="53" t="s">
        <v>637</v>
      </c>
    </row>
    <row r="614" spans="5:6" x14ac:dyDescent="0.25">
      <c r="E614" s="62" t="e">
        <f>F106</f>
        <v>#N/A</v>
      </c>
      <c r="F614" s="35" t="s">
        <v>635</v>
      </c>
    </row>
    <row r="615" spans="5:6" x14ac:dyDescent="0.25">
      <c r="E615" s="63" t="e">
        <f>G106</f>
        <v>#N/A</v>
      </c>
      <c r="F615" s="30" t="s">
        <v>635</v>
      </c>
    </row>
    <row r="616" spans="5:6" x14ac:dyDescent="0.25">
      <c r="E616" s="63" t="e">
        <f>H106</f>
        <v>#N/A</v>
      </c>
      <c r="F616" s="30" t="s">
        <v>635</v>
      </c>
    </row>
    <row r="617" spans="5:6" x14ac:dyDescent="0.25">
      <c r="E617" s="63" t="e">
        <f>I106</f>
        <v>#N/A</v>
      </c>
      <c r="F617" s="30" t="s">
        <v>637</v>
      </c>
    </row>
    <row r="618" spans="5:6" x14ac:dyDescent="0.25">
      <c r="E618" s="63" t="e">
        <f>J106</f>
        <v>#N/A</v>
      </c>
      <c r="F618" s="30" t="s">
        <v>637</v>
      </c>
    </row>
    <row r="619" spans="5:6" ht="15.75" thickBot="1" x14ac:dyDescent="0.3">
      <c r="E619" s="65" t="e">
        <f>K106</f>
        <v>#N/A</v>
      </c>
      <c r="F619" s="53" t="s">
        <v>637</v>
      </c>
    </row>
    <row r="620" spans="5:6" x14ac:dyDescent="0.25">
      <c r="E620" s="62" t="e">
        <f>F107</f>
        <v>#N/A</v>
      </c>
      <c r="F620" s="35" t="s">
        <v>635</v>
      </c>
    </row>
    <row r="621" spans="5:6" x14ac:dyDescent="0.25">
      <c r="E621" s="63" t="e">
        <f>G107</f>
        <v>#N/A</v>
      </c>
      <c r="F621" s="30" t="s">
        <v>635</v>
      </c>
    </row>
    <row r="622" spans="5:6" x14ac:dyDescent="0.25">
      <c r="E622" s="63" t="e">
        <f>H107</f>
        <v>#N/A</v>
      </c>
      <c r="F622" s="30" t="s">
        <v>635</v>
      </c>
    </row>
    <row r="623" spans="5:6" x14ac:dyDescent="0.25">
      <c r="E623" s="63" t="e">
        <f>I107</f>
        <v>#N/A</v>
      </c>
      <c r="F623" s="30" t="s">
        <v>637</v>
      </c>
    </row>
    <row r="624" spans="5:6" x14ac:dyDescent="0.25">
      <c r="E624" s="63" t="e">
        <f>J107</f>
        <v>#N/A</v>
      </c>
      <c r="F624" s="30" t="s">
        <v>637</v>
      </c>
    </row>
    <row r="625" spans="5:6" ht="15.75" thickBot="1" x14ac:dyDescent="0.3">
      <c r="E625" s="65" t="e">
        <f>K107</f>
        <v>#N/A</v>
      </c>
      <c r="F625" s="53" t="s">
        <v>637</v>
      </c>
    </row>
    <row r="626" spans="5:6" x14ac:dyDescent="0.25">
      <c r="E626" s="62" t="e">
        <f>F108</f>
        <v>#N/A</v>
      </c>
      <c r="F626" s="35" t="s">
        <v>635</v>
      </c>
    </row>
    <row r="627" spans="5:6" x14ac:dyDescent="0.25">
      <c r="E627" s="63" t="e">
        <f>G108</f>
        <v>#N/A</v>
      </c>
      <c r="F627" s="30" t="s">
        <v>635</v>
      </c>
    </row>
    <row r="628" spans="5:6" x14ac:dyDescent="0.25">
      <c r="E628" s="63" t="e">
        <f>H108</f>
        <v>#N/A</v>
      </c>
      <c r="F628" s="30" t="s">
        <v>635</v>
      </c>
    </row>
    <row r="629" spans="5:6" x14ac:dyDescent="0.25">
      <c r="E629" s="63" t="e">
        <f>I108</f>
        <v>#N/A</v>
      </c>
      <c r="F629" s="30" t="s">
        <v>637</v>
      </c>
    </row>
    <row r="630" spans="5:6" x14ac:dyDescent="0.25">
      <c r="E630" s="63" t="e">
        <f>J108</f>
        <v>#N/A</v>
      </c>
      <c r="F630" s="30" t="s">
        <v>637</v>
      </c>
    </row>
    <row r="631" spans="5:6" ht="15.75" thickBot="1" x14ac:dyDescent="0.3">
      <c r="E631" s="65" t="e">
        <f>K108</f>
        <v>#N/A</v>
      </c>
      <c r="F631" s="53" t="s">
        <v>637</v>
      </c>
    </row>
    <row r="632" spans="5:6" x14ac:dyDescent="0.25">
      <c r="E632" s="62" t="e">
        <f>F109</f>
        <v>#N/A</v>
      </c>
      <c r="F632" s="35" t="s">
        <v>635</v>
      </c>
    </row>
    <row r="633" spans="5:6" x14ac:dyDescent="0.25">
      <c r="E633" s="63" t="e">
        <f>G109</f>
        <v>#N/A</v>
      </c>
      <c r="F633" s="30" t="s">
        <v>635</v>
      </c>
    </row>
    <row r="634" spans="5:6" x14ac:dyDescent="0.25">
      <c r="E634" s="63" t="e">
        <f>H109</f>
        <v>#N/A</v>
      </c>
      <c r="F634" s="30" t="s">
        <v>635</v>
      </c>
    </row>
    <row r="635" spans="5:6" x14ac:dyDescent="0.25">
      <c r="E635" s="63" t="e">
        <f>I109</f>
        <v>#N/A</v>
      </c>
      <c r="F635" s="30" t="s">
        <v>637</v>
      </c>
    </row>
    <row r="636" spans="5:6" x14ac:dyDescent="0.25">
      <c r="E636" s="63" t="e">
        <f>J109</f>
        <v>#N/A</v>
      </c>
      <c r="F636" s="30" t="s">
        <v>637</v>
      </c>
    </row>
    <row r="637" spans="5:6" ht="15.75" thickBot="1" x14ac:dyDescent="0.3">
      <c r="E637" s="65" t="e">
        <f>K109</f>
        <v>#N/A</v>
      </c>
      <c r="F637" s="53" t="s">
        <v>637</v>
      </c>
    </row>
    <row r="638" spans="5:6" x14ac:dyDescent="0.25">
      <c r="E638" s="62" t="e">
        <f>F110</f>
        <v>#N/A</v>
      </c>
      <c r="F638" s="35" t="s">
        <v>635</v>
      </c>
    </row>
    <row r="639" spans="5:6" x14ac:dyDescent="0.25">
      <c r="E639" s="63" t="e">
        <f>G110</f>
        <v>#N/A</v>
      </c>
      <c r="F639" s="30" t="s">
        <v>635</v>
      </c>
    </row>
    <row r="640" spans="5:6" x14ac:dyDescent="0.25">
      <c r="E640" s="63" t="e">
        <f>H110</f>
        <v>#N/A</v>
      </c>
      <c r="F640" s="30" t="s">
        <v>635</v>
      </c>
    </row>
    <row r="641" spans="5:6" x14ac:dyDescent="0.25">
      <c r="E641" s="63" t="e">
        <f>I110</f>
        <v>#N/A</v>
      </c>
      <c r="F641" s="30" t="s">
        <v>637</v>
      </c>
    </row>
    <row r="642" spans="5:6" x14ac:dyDescent="0.25">
      <c r="E642" s="63" t="e">
        <f>J110</f>
        <v>#N/A</v>
      </c>
      <c r="F642" s="30" t="s">
        <v>637</v>
      </c>
    </row>
    <row r="643" spans="5:6" ht="15.75" thickBot="1" x14ac:dyDescent="0.3">
      <c r="E643" s="65" t="e">
        <f>K110</f>
        <v>#N/A</v>
      </c>
      <c r="F643" s="53" t="s">
        <v>637</v>
      </c>
    </row>
    <row r="644" spans="5:6" x14ac:dyDescent="0.25">
      <c r="E644" s="62" t="e">
        <f>F111</f>
        <v>#N/A</v>
      </c>
      <c r="F644" s="35" t="s">
        <v>635</v>
      </c>
    </row>
    <row r="645" spans="5:6" x14ac:dyDescent="0.25">
      <c r="E645" s="63" t="e">
        <f>G111</f>
        <v>#N/A</v>
      </c>
      <c r="F645" s="30" t="s">
        <v>635</v>
      </c>
    </row>
    <row r="646" spans="5:6" x14ac:dyDescent="0.25">
      <c r="E646" s="63" t="e">
        <f>H111</f>
        <v>#N/A</v>
      </c>
      <c r="F646" s="30" t="s">
        <v>635</v>
      </c>
    </row>
    <row r="647" spans="5:6" x14ac:dyDescent="0.25">
      <c r="E647" s="63" t="e">
        <f>I111</f>
        <v>#N/A</v>
      </c>
      <c r="F647" s="30" t="s">
        <v>637</v>
      </c>
    </row>
    <row r="648" spans="5:6" x14ac:dyDescent="0.25">
      <c r="E648" s="63" t="e">
        <f>J111</f>
        <v>#N/A</v>
      </c>
      <c r="F648" s="30" t="s">
        <v>637</v>
      </c>
    </row>
    <row r="649" spans="5:6" ht="15.75" thickBot="1" x14ac:dyDescent="0.3">
      <c r="E649" s="65" t="e">
        <f>K111</f>
        <v>#N/A</v>
      </c>
      <c r="F649" s="53" t="s">
        <v>637</v>
      </c>
    </row>
    <row r="650" spans="5:6" x14ac:dyDescent="0.25">
      <c r="E650" s="62" t="e">
        <f>F112</f>
        <v>#N/A</v>
      </c>
      <c r="F650" s="35" t="s">
        <v>635</v>
      </c>
    </row>
    <row r="651" spans="5:6" x14ac:dyDescent="0.25">
      <c r="E651" s="63" t="e">
        <f>G112</f>
        <v>#N/A</v>
      </c>
      <c r="F651" s="30" t="s">
        <v>635</v>
      </c>
    </row>
    <row r="652" spans="5:6" x14ac:dyDescent="0.25">
      <c r="E652" s="63" t="e">
        <f>H112</f>
        <v>#N/A</v>
      </c>
      <c r="F652" s="30" t="s">
        <v>635</v>
      </c>
    </row>
    <row r="653" spans="5:6" x14ac:dyDescent="0.25">
      <c r="E653" s="63" t="e">
        <f>I112</f>
        <v>#N/A</v>
      </c>
      <c r="F653" s="30" t="s">
        <v>637</v>
      </c>
    </row>
    <row r="654" spans="5:6" x14ac:dyDescent="0.25">
      <c r="E654" s="63" t="e">
        <f>J112</f>
        <v>#N/A</v>
      </c>
      <c r="F654" s="30" t="s">
        <v>637</v>
      </c>
    </row>
    <row r="655" spans="5:6" ht="15.75" thickBot="1" x14ac:dyDescent="0.3">
      <c r="E655" s="65" t="e">
        <f>K112</f>
        <v>#N/A</v>
      </c>
      <c r="F655" s="53" t="s">
        <v>637</v>
      </c>
    </row>
    <row r="656" spans="5:6" x14ac:dyDescent="0.25">
      <c r="E656" s="62" t="e">
        <f>F113</f>
        <v>#N/A</v>
      </c>
      <c r="F656" s="35" t="s">
        <v>635</v>
      </c>
    </row>
    <row r="657" spans="5:11" x14ac:dyDescent="0.25">
      <c r="E657" s="63" t="e">
        <f>G113</f>
        <v>#N/A</v>
      </c>
      <c r="F657" s="30" t="s">
        <v>635</v>
      </c>
    </row>
    <row r="658" spans="5:11" x14ac:dyDescent="0.25">
      <c r="E658" s="63" t="e">
        <f>H113</f>
        <v>#N/A</v>
      </c>
      <c r="F658" s="30" t="s">
        <v>635</v>
      </c>
    </row>
    <row r="659" spans="5:11" x14ac:dyDescent="0.25">
      <c r="E659" s="63" t="e">
        <f>I113</f>
        <v>#N/A</v>
      </c>
      <c r="F659" s="30" t="s">
        <v>637</v>
      </c>
    </row>
    <row r="660" spans="5:11" x14ac:dyDescent="0.25">
      <c r="E660" s="63" t="e">
        <f>J113</f>
        <v>#N/A</v>
      </c>
      <c r="F660" s="30" t="s">
        <v>637</v>
      </c>
      <c r="I660" s="2"/>
      <c r="J660" s="4"/>
    </row>
    <row r="661" spans="5:11" ht="15.75" thickBot="1" x14ac:dyDescent="0.3">
      <c r="E661" s="65" t="e">
        <f>K113</f>
        <v>#N/A</v>
      </c>
      <c r="F661" s="53" t="s">
        <v>637</v>
      </c>
      <c r="I661" s="2"/>
      <c r="J661" s="4"/>
    </row>
    <row r="662" spans="5:11" x14ac:dyDescent="0.25">
      <c r="E662" s="62" t="e">
        <f>F114</f>
        <v>#N/A</v>
      </c>
      <c r="F662" s="35" t="s">
        <v>635</v>
      </c>
      <c r="I662" s="2"/>
      <c r="J662" s="4"/>
    </row>
    <row r="663" spans="5:11" x14ac:dyDescent="0.25">
      <c r="E663" s="63" t="e">
        <f>G114</f>
        <v>#N/A</v>
      </c>
      <c r="F663" s="30" t="s">
        <v>635</v>
      </c>
      <c r="I663"/>
      <c r="K663"/>
    </row>
    <row r="664" spans="5:11" x14ac:dyDescent="0.25">
      <c r="E664" s="63" t="e">
        <f>H114</f>
        <v>#N/A</v>
      </c>
      <c r="F664" s="30" t="s">
        <v>635</v>
      </c>
      <c r="I664"/>
      <c r="K664"/>
    </row>
    <row r="665" spans="5:11" x14ac:dyDescent="0.25">
      <c r="E665" s="63" t="e">
        <f>I114</f>
        <v>#N/A</v>
      </c>
      <c r="F665" s="30" t="s">
        <v>637</v>
      </c>
      <c r="I665"/>
      <c r="K665"/>
    </row>
    <row r="666" spans="5:11" x14ac:dyDescent="0.25">
      <c r="E666" s="63" t="e">
        <f>J114</f>
        <v>#N/A</v>
      </c>
      <c r="F666" s="30" t="s">
        <v>637</v>
      </c>
      <c r="I666" s="2"/>
      <c r="J666" s="4"/>
    </row>
    <row r="667" spans="5:11" ht="15.75" thickBot="1" x14ac:dyDescent="0.3">
      <c r="E667" s="65" t="e">
        <f>K114</f>
        <v>#N/A</v>
      </c>
      <c r="F667" s="53" t="s">
        <v>637</v>
      </c>
      <c r="I667" s="2"/>
      <c r="J667" s="4"/>
    </row>
    <row r="668" spans="5:11" x14ac:dyDescent="0.25">
      <c r="E668" s="62" t="e">
        <f>F115</f>
        <v>#N/A</v>
      </c>
      <c r="F668" s="35" t="s">
        <v>635</v>
      </c>
      <c r="I668" s="2"/>
      <c r="J668" s="4"/>
    </row>
    <row r="669" spans="5:11" x14ac:dyDescent="0.25">
      <c r="E669" s="63" t="e">
        <f>G115</f>
        <v>#N/A</v>
      </c>
      <c r="F669" s="30" t="s">
        <v>635</v>
      </c>
      <c r="I669" s="2"/>
      <c r="J669" s="4"/>
    </row>
    <row r="670" spans="5:11" x14ac:dyDescent="0.25">
      <c r="E670" s="63" t="e">
        <f>H115</f>
        <v>#N/A</v>
      </c>
      <c r="F670" s="30" t="s">
        <v>635</v>
      </c>
      <c r="I670" s="2"/>
      <c r="J670" s="4"/>
    </row>
    <row r="671" spans="5:11" x14ac:dyDescent="0.25">
      <c r="E671" s="63" t="e">
        <f>I115</f>
        <v>#N/A</v>
      </c>
      <c r="F671" s="30" t="s">
        <v>637</v>
      </c>
      <c r="I671" s="2"/>
      <c r="J671" s="4"/>
    </row>
    <row r="672" spans="5:11" x14ac:dyDescent="0.25">
      <c r="E672" s="63" t="e">
        <f>J115</f>
        <v>#N/A</v>
      </c>
      <c r="F672" s="30" t="s">
        <v>637</v>
      </c>
      <c r="I672" s="2"/>
      <c r="J672" s="4"/>
    </row>
    <row r="673" spans="5:10" ht="15.75" thickBot="1" x14ac:dyDescent="0.3">
      <c r="E673" s="65" t="e">
        <f>K115</f>
        <v>#N/A</v>
      </c>
      <c r="F673" s="53" t="s">
        <v>637</v>
      </c>
      <c r="I673" s="2"/>
      <c r="J673" s="4"/>
    </row>
    <row r="674" spans="5:10" x14ac:dyDescent="0.25">
      <c r="E674" s="62" t="e">
        <f>F116</f>
        <v>#N/A</v>
      </c>
      <c r="F674" s="35" t="s">
        <v>635</v>
      </c>
      <c r="I674" s="2"/>
      <c r="J674" s="4"/>
    </row>
    <row r="675" spans="5:10" x14ac:dyDescent="0.25">
      <c r="E675" s="63" t="e">
        <f>G116</f>
        <v>#N/A</v>
      </c>
      <c r="F675" s="30" t="s">
        <v>635</v>
      </c>
      <c r="I675" s="2"/>
      <c r="J675" s="4"/>
    </row>
    <row r="676" spans="5:10" x14ac:dyDescent="0.25">
      <c r="E676" s="63" t="e">
        <f>H116</f>
        <v>#N/A</v>
      </c>
      <c r="F676" s="30" t="s">
        <v>635</v>
      </c>
      <c r="I676" s="2"/>
      <c r="J676" s="4"/>
    </row>
    <row r="677" spans="5:10" x14ac:dyDescent="0.25">
      <c r="E677" s="63" t="e">
        <f>I116</f>
        <v>#N/A</v>
      </c>
      <c r="F677" s="30" t="s">
        <v>637</v>
      </c>
      <c r="I677" s="2"/>
      <c r="J677" s="4"/>
    </row>
    <row r="678" spans="5:10" x14ac:dyDescent="0.25">
      <c r="E678" s="63" t="e">
        <f>J116</f>
        <v>#N/A</v>
      </c>
      <c r="F678" s="30" t="s">
        <v>637</v>
      </c>
      <c r="I678" s="2"/>
      <c r="J678" s="4"/>
    </row>
    <row r="679" spans="5:10" ht="15.75" thickBot="1" x14ac:dyDescent="0.3">
      <c r="E679" s="65" t="e">
        <f>K116</f>
        <v>#N/A</v>
      </c>
      <c r="F679" s="53" t="s">
        <v>637</v>
      </c>
      <c r="I679" s="2"/>
      <c r="J679" s="4"/>
    </row>
    <row r="680" spans="5:10" x14ac:dyDescent="0.25">
      <c r="E680" s="62" t="e">
        <f>F117</f>
        <v>#N/A</v>
      </c>
      <c r="F680" s="35" t="s">
        <v>635</v>
      </c>
      <c r="I680" s="2"/>
      <c r="J680" s="4"/>
    </row>
    <row r="681" spans="5:10" x14ac:dyDescent="0.25">
      <c r="E681" s="63" t="e">
        <f>G117</f>
        <v>#N/A</v>
      </c>
      <c r="F681" s="30" t="s">
        <v>635</v>
      </c>
      <c r="I681" s="2"/>
      <c r="J681" s="4"/>
    </row>
    <row r="682" spans="5:10" x14ac:dyDescent="0.25">
      <c r="E682" s="63" t="e">
        <f>H117</f>
        <v>#N/A</v>
      </c>
      <c r="F682" s="30" t="s">
        <v>635</v>
      </c>
      <c r="I682" s="2"/>
      <c r="J682" s="4"/>
    </row>
    <row r="683" spans="5:10" x14ac:dyDescent="0.25">
      <c r="E683" s="63" t="e">
        <f>I117</f>
        <v>#N/A</v>
      </c>
      <c r="F683" s="30" t="s">
        <v>637</v>
      </c>
      <c r="I683" s="2"/>
      <c r="J683" s="4"/>
    </row>
    <row r="684" spans="5:10" x14ac:dyDescent="0.25">
      <c r="E684" s="63" t="e">
        <f>J117</f>
        <v>#N/A</v>
      </c>
      <c r="F684" s="30" t="s">
        <v>637</v>
      </c>
      <c r="I684" s="2"/>
      <c r="J684" s="4"/>
    </row>
    <row r="685" spans="5:10" ht="15.75" thickBot="1" x14ac:dyDescent="0.3">
      <c r="E685" s="65" t="e">
        <f>K117</f>
        <v>#N/A</v>
      </c>
      <c r="F685" s="53" t="s">
        <v>637</v>
      </c>
      <c r="I685" s="2"/>
      <c r="J685" s="4"/>
    </row>
    <row r="686" spans="5:10" x14ac:dyDescent="0.25">
      <c r="E686" s="62" t="e">
        <f>F118</f>
        <v>#N/A</v>
      </c>
      <c r="F686" s="35" t="s">
        <v>635</v>
      </c>
      <c r="I686" s="2"/>
      <c r="J686" s="4"/>
    </row>
    <row r="687" spans="5:10" x14ac:dyDescent="0.25">
      <c r="E687" s="63" t="e">
        <f>G118</f>
        <v>#N/A</v>
      </c>
      <c r="F687" s="30" t="s">
        <v>635</v>
      </c>
      <c r="I687" s="2"/>
      <c r="J687" s="4"/>
    </row>
    <row r="688" spans="5:10" x14ac:dyDescent="0.25">
      <c r="E688" s="63" t="e">
        <f>H118</f>
        <v>#N/A</v>
      </c>
      <c r="F688" s="30" t="s">
        <v>635</v>
      </c>
      <c r="I688" s="2"/>
      <c r="J688" s="4"/>
    </row>
    <row r="689" spans="5:10" x14ac:dyDescent="0.25">
      <c r="E689" s="63" t="e">
        <f>I118</f>
        <v>#N/A</v>
      </c>
      <c r="F689" s="30" t="s">
        <v>637</v>
      </c>
      <c r="I689" s="2"/>
      <c r="J689" s="4"/>
    </row>
    <row r="690" spans="5:10" x14ac:dyDescent="0.25">
      <c r="E690" s="63" t="e">
        <f>J118</f>
        <v>#N/A</v>
      </c>
      <c r="F690" s="30" t="s">
        <v>637</v>
      </c>
      <c r="I690" s="2"/>
      <c r="J690" s="4"/>
    </row>
    <row r="691" spans="5:10" ht="15.75" thickBot="1" x14ac:dyDescent="0.3">
      <c r="E691" s="65" t="e">
        <f>K118</f>
        <v>#N/A</v>
      </c>
      <c r="F691" s="53" t="s">
        <v>637</v>
      </c>
      <c r="I691" s="2"/>
      <c r="J691" s="4"/>
    </row>
    <row r="692" spans="5:10" x14ac:dyDescent="0.25">
      <c r="E692" s="66" t="e">
        <f>F119</f>
        <v>#N/A</v>
      </c>
      <c r="F692" s="35" t="s">
        <v>635</v>
      </c>
      <c r="I692" s="2"/>
      <c r="J692" s="4"/>
    </row>
    <row r="693" spans="5:10" x14ac:dyDescent="0.25">
      <c r="E693" s="67" t="e">
        <f>G119</f>
        <v>#N/A</v>
      </c>
      <c r="F693" s="30" t="s">
        <v>635</v>
      </c>
      <c r="I693" s="2"/>
      <c r="J693" s="4"/>
    </row>
    <row r="694" spans="5:10" x14ac:dyDescent="0.25">
      <c r="E694" s="67" t="e">
        <f>H119</f>
        <v>#N/A</v>
      </c>
      <c r="F694" s="30" t="s">
        <v>635</v>
      </c>
      <c r="I694" s="2"/>
      <c r="J694" s="4"/>
    </row>
    <row r="695" spans="5:10" x14ac:dyDescent="0.25">
      <c r="E695" s="67" t="e">
        <f>I119</f>
        <v>#N/A</v>
      </c>
      <c r="F695" s="30" t="s">
        <v>637</v>
      </c>
      <c r="I695" s="2"/>
      <c r="J695" s="4"/>
    </row>
    <row r="696" spans="5:10" x14ac:dyDescent="0.25">
      <c r="E696" s="67" t="e">
        <f>J119</f>
        <v>#N/A</v>
      </c>
      <c r="F696" s="30" t="s">
        <v>637</v>
      </c>
    </row>
    <row r="697" spans="5:10" ht="15.75" thickBot="1" x14ac:dyDescent="0.3">
      <c r="E697" s="68" t="e">
        <f>K119</f>
        <v>#N/A</v>
      </c>
      <c r="F697" s="53" t="s">
        <v>637</v>
      </c>
    </row>
    <row r="698" spans="5:10" x14ac:dyDescent="0.25">
      <c r="E698" s="69" t="e">
        <f>F120</f>
        <v>#N/A</v>
      </c>
      <c r="F698" s="35" t="s">
        <v>635</v>
      </c>
    </row>
    <row r="699" spans="5:10" x14ac:dyDescent="0.25">
      <c r="E699" s="70" t="e">
        <f>G120</f>
        <v>#N/A</v>
      </c>
      <c r="F699" s="30" t="s">
        <v>635</v>
      </c>
    </row>
    <row r="700" spans="5:10" x14ac:dyDescent="0.25">
      <c r="E700" s="70" t="e">
        <f>H120</f>
        <v>#N/A</v>
      </c>
      <c r="F700" s="30" t="s">
        <v>635</v>
      </c>
    </row>
    <row r="701" spans="5:10" x14ac:dyDescent="0.25">
      <c r="E701" s="70" t="e">
        <f>I120</f>
        <v>#N/A</v>
      </c>
      <c r="F701" s="30" t="s">
        <v>637</v>
      </c>
    </row>
    <row r="702" spans="5:10" x14ac:dyDescent="0.25">
      <c r="E702" s="70" t="e">
        <f>J120</f>
        <v>#N/A</v>
      </c>
      <c r="F702" s="30" t="s">
        <v>637</v>
      </c>
    </row>
    <row r="703" spans="5:10" ht="15.75" thickBot="1" x14ac:dyDescent="0.3">
      <c r="E703" s="71" t="e">
        <f>K120</f>
        <v>#N/A</v>
      </c>
      <c r="F703" s="53" t="s">
        <v>637</v>
      </c>
    </row>
    <row r="704" spans="5:10" x14ac:dyDescent="0.25">
      <c r="E704" s="69" t="e">
        <f>F121</f>
        <v>#N/A</v>
      </c>
      <c r="F704" s="35" t="s">
        <v>635</v>
      </c>
    </row>
    <row r="705" spans="5:6" x14ac:dyDescent="0.25">
      <c r="E705" s="70" t="e">
        <f>G121</f>
        <v>#N/A</v>
      </c>
      <c r="F705" s="30" t="s">
        <v>635</v>
      </c>
    </row>
    <row r="706" spans="5:6" x14ac:dyDescent="0.25">
      <c r="E706" s="70" t="e">
        <f>H121</f>
        <v>#N/A</v>
      </c>
      <c r="F706" s="30" t="s">
        <v>635</v>
      </c>
    </row>
    <row r="707" spans="5:6" x14ac:dyDescent="0.25">
      <c r="E707" s="70" t="e">
        <f>I121</f>
        <v>#N/A</v>
      </c>
      <c r="F707" s="30" t="s">
        <v>637</v>
      </c>
    </row>
    <row r="708" spans="5:6" x14ac:dyDescent="0.25">
      <c r="E708" s="70" t="e">
        <f>J121</f>
        <v>#N/A</v>
      </c>
      <c r="F708" s="30" t="s">
        <v>637</v>
      </c>
    </row>
    <row r="709" spans="5:6" ht="15.75" thickBot="1" x14ac:dyDescent="0.3">
      <c r="E709" s="71" t="e">
        <f>K121</f>
        <v>#N/A</v>
      </c>
      <c r="F709" s="53" t="s">
        <v>637</v>
      </c>
    </row>
    <row r="710" spans="5:6" x14ac:dyDescent="0.25">
      <c r="E710" s="69" t="e">
        <f>F122</f>
        <v>#N/A</v>
      </c>
      <c r="F710" s="35" t="s">
        <v>635</v>
      </c>
    </row>
    <row r="711" spans="5:6" x14ac:dyDescent="0.25">
      <c r="E711" s="70" t="e">
        <f>G122</f>
        <v>#N/A</v>
      </c>
      <c r="F711" s="30" t="s">
        <v>635</v>
      </c>
    </row>
    <row r="712" spans="5:6" x14ac:dyDescent="0.25">
      <c r="E712" s="70" t="e">
        <f>H122</f>
        <v>#N/A</v>
      </c>
      <c r="F712" s="30" t="s">
        <v>635</v>
      </c>
    </row>
    <row r="713" spans="5:6" x14ac:dyDescent="0.25">
      <c r="E713" s="70" t="e">
        <f>I122</f>
        <v>#N/A</v>
      </c>
      <c r="F713" s="30" t="s">
        <v>637</v>
      </c>
    </row>
    <row r="714" spans="5:6" x14ac:dyDescent="0.25">
      <c r="E714" s="70" t="e">
        <f>J122</f>
        <v>#N/A</v>
      </c>
      <c r="F714" s="30" t="s">
        <v>637</v>
      </c>
    </row>
    <row r="715" spans="5:6" ht="15.75" thickBot="1" x14ac:dyDescent="0.3">
      <c r="E715" s="71" t="e">
        <f>K122</f>
        <v>#N/A</v>
      </c>
      <c r="F715" s="53" t="s">
        <v>637</v>
      </c>
    </row>
    <row r="716" spans="5:6" x14ac:dyDescent="0.25">
      <c r="E716" s="69" t="e">
        <f>F123</f>
        <v>#N/A</v>
      </c>
      <c r="F716" s="35" t="s">
        <v>635</v>
      </c>
    </row>
    <row r="717" spans="5:6" x14ac:dyDescent="0.25">
      <c r="E717" s="70" t="e">
        <f>G123</f>
        <v>#N/A</v>
      </c>
      <c r="F717" s="30" t="s">
        <v>635</v>
      </c>
    </row>
    <row r="718" spans="5:6" x14ac:dyDescent="0.25">
      <c r="E718" s="70" t="e">
        <f>H123</f>
        <v>#N/A</v>
      </c>
      <c r="F718" s="30" t="s">
        <v>635</v>
      </c>
    </row>
    <row r="719" spans="5:6" x14ac:dyDescent="0.25">
      <c r="E719" s="70" t="e">
        <f>I123</f>
        <v>#N/A</v>
      </c>
      <c r="F719" s="30" t="s">
        <v>637</v>
      </c>
    </row>
    <row r="720" spans="5:6" x14ac:dyDescent="0.25">
      <c r="E720" s="70" t="e">
        <f>J123</f>
        <v>#N/A</v>
      </c>
      <c r="F720" s="30" t="s">
        <v>637</v>
      </c>
    </row>
    <row r="721" spans="5:6" ht="15.75" thickBot="1" x14ac:dyDescent="0.3">
      <c r="E721" s="71" t="e">
        <f>K123</f>
        <v>#N/A</v>
      </c>
      <c r="F721" s="53" t="s">
        <v>637</v>
      </c>
    </row>
    <row r="722" spans="5:6" x14ac:dyDescent="0.25">
      <c r="E722" s="69" t="e">
        <f>F124</f>
        <v>#N/A</v>
      </c>
      <c r="F722" s="35" t="s">
        <v>635</v>
      </c>
    </row>
    <row r="723" spans="5:6" x14ac:dyDescent="0.25">
      <c r="E723" s="70" t="e">
        <f>G124</f>
        <v>#N/A</v>
      </c>
      <c r="F723" s="30" t="s">
        <v>635</v>
      </c>
    </row>
    <row r="724" spans="5:6" x14ac:dyDescent="0.25">
      <c r="E724" s="70" t="e">
        <f>H124</f>
        <v>#N/A</v>
      </c>
      <c r="F724" s="30" t="s">
        <v>635</v>
      </c>
    </row>
    <row r="725" spans="5:6" x14ac:dyDescent="0.25">
      <c r="E725" s="70" t="e">
        <f>I124</f>
        <v>#N/A</v>
      </c>
      <c r="F725" s="30" t="s">
        <v>637</v>
      </c>
    </row>
    <row r="726" spans="5:6" x14ac:dyDescent="0.25">
      <c r="E726" s="70" t="e">
        <f>J124</f>
        <v>#N/A</v>
      </c>
      <c r="F726" s="30" t="s">
        <v>637</v>
      </c>
    </row>
    <row r="727" spans="5:6" ht="15.75" thickBot="1" x14ac:dyDescent="0.3">
      <c r="E727" s="71" t="e">
        <f>K124</f>
        <v>#N/A</v>
      </c>
      <c r="F727" s="34" t="s">
        <v>637</v>
      </c>
    </row>
    <row r="728" spans="5:6" x14ac:dyDescent="0.25">
      <c r="E728" s="69" t="e">
        <f>F125</f>
        <v>#N/A</v>
      </c>
      <c r="F728" s="35" t="s">
        <v>635</v>
      </c>
    </row>
    <row r="729" spans="5:6" x14ac:dyDescent="0.25">
      <c r="E729" s="70" t="e">
        <f>G125</f>
        <v>#N/A</v>
      </c>
      <c r="F729" s="30" t="s">
        <v>635</v>
      </c>
    </row>
    <row r="730" spans="5:6" x14ac:dyDescent="0.25">
      <c r="E730" s="70" t="e">
        <f>H125</f>
        <v>#N/A</v>
      </c>
      <c r="F730" s="30" t="s">
        <v>635</v>
      </c>
    </row>
    <row r="731" spans="5:6" x14ac:dyDescent="0.25">
      <c r="E731" s="70" t="e">
        <f>I125</f>
        <v>#N/A</v>
      </c>
      <c r="F731" s="30" t="s">
        <v>637</v>
      </c>
    </row>
    <row r="732" spans="5:6" x14ac:dyDescent="0.25">
      <c r="E732" s="70" t="e">
        <f>J125</f>
        <v>#N/A</v>
      </c>
      <c r="F732" s="30" t="s">
        <v>637</v>
      </c>
    </row>
    <row r="733" spans="5:6" ht="15.75" thickBot="1" x14ac:dyDescent="0.3">
      <c r="E733" s="71" t="e">
        <f>K125</f>
        <v>#N/A</v>
      </c>
      <c r="F733" s="34" t="s">
        <v>637</v>
      </c>
    </row>
    <row r="734" spans="5:6" x14ac:dyDescent="0.25">
      <c r="E734" s="69" t="e">
        <f>F126</f>
        <v>#N/A</v>
      </c>
      <c r="F734" s="35" t="s">
        <v>635</v>
      </c>
    </row>
    <row r="735" spans="5:6" x14ac:dyDescent="0.25">
      <c r="E735" s="70" t="e">
        <f>G126</f>
        <v>#N/A</v>
      </c>
      <c r="F735" s="30" t="s">
        <v>635</v>
      </c>
    </row>
    <row r="736" spans="5:6" x14ac:dyDescent="0.25">
      <c r="E736" s="70" t="e">
        <f>H126</f>
        <v>#N/A</v>
      </c>
      <c r="F736" s="30" t="s">
        <v>635</v>
      </c>
    </row>
    <row r="737" spans="5:6" x14ac:dyDescent="0.25">
      <c r="E737" s="70" t="e">
        <f>I126</f>
        <v>#N/A</v>
      </c>
      <c r="F737" s="30" t="s">
        <v>637</v>
      </c>
    </row>
    <row r="738" spans="5:6" x14ac:dyDescent="0.25">
      <c r="E738" s="70" t="e">
        <f>J126</f>
        <v>#N/A</v>
      </c>
      <c r="F738" s="30" t="s">
        <v>637</v>
      </c>
    </row>
    <row r="739" spans="5:6" ht="15.75" thickBot="1" x14ac:dyDescent="0.3">
      <c r="E739" s="71" t="e">
        <f>K126</f>
        <v>#N/A</v>
      </c>
      <c r="F739" s="34" t="s">
        <v>637</v>
      </c>
    </row>
    <row r="740" spans="5:6" x14ac:dyDescent="0.25">
      <c r="E740" s="69" t="e">
        <f>F127</f>
        <v>#N/A</v>
      </c>
      <c r="F740" s="35" t="s">
        <v>635</v>
      </c>
    </row>
    <row r="741" spans="5:6" x14ac:dyDescent="0.25">
      <c r="E741" s="70" t="e">
        <f>G127</f>
        <v>#N/A</v>
      </c>
      <c r="F741" s="30" t="s">
        <v>635</v>
      </c>
    </row>
    <row r="742" spans="5:6" x14ac:dyDescent="0.25">
      <c r="E742" s="70" t="e">
        <f>H127</f>
        <v>#N/A</v>
      </c>
      <c r="F742" s="30" t="s">
        <v>635</v>
      </c>
    </row>
    <row r="743" spans="5:6" x14ac:dyDescent="0.25">
      <c r="E743" s="70" t="e">
        <f>I127</f>
        <v>#N/A</v>
      </c>
      <c r="F743" s="30" t="s">
        <v>637</v>
      </c>
    </row>
    <row r="744" spans="5:6" x14ac:dyDescent="0.25">
      <c r="E744" s="70" t="e">
        <f>J127</f>
        <v>#N/A</v>
      </c>
      <c r="F744" s="30" t="s">
        <v>637</v>
      </c>
    </row>
    <row r="745" spans="5:6" ht="15.75" thickBot="1" x14ac:dyDescent="0.3">
      <c r="E745" s="71" t="e">
        <f>K127</f>
        <v>#N/A</v>
      </c>
      <c r="F745" s="34" t="s">
        <v>637</v>
      </c>
    </row>
    <row r="746" spans="5:6" x14ac:dyDescent="0.25">
      <c r="F746"/>
    </row>
    <row r="747" spans="5:6" x14ac:dyDescent="0.25">
      <c r="F747"/>
    </row>
    <row r="748" spans="5:6" x14ac:dyDescent="0.25">
      <c r="F748"/>
    </row>
    <row r="749" spans="5:6" x14ac:dyDescent="0.25">
      <c r="F74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5"/>
  <sheetViews>
    <sheetView workbookViewId="0">
      <pane ySplit="3" topLeftCell="A4" activePane="bottomLeft" state="frozen"/>
      <selection pane="bottomLeft" activeCell="E18" sqref="E18"/>
    </sheetView>
  </sheetViews>
  <sheetFormatPr defaultRowHeight="15" x14ac:dyDescent="0.25"/>
  <cols>
    <col min="1" max="1" width="5.140625" customWidth="1"/>
    <col min="2" max="2" width="20.140625" bestFit="1" customWidth="1"/>
    <col min="3" max="3" width="12.28515625" bestFit="1" customWidth="1"/>
    <col min="4" max="4" width="10.5703125" bestFit="1" customWidth="1"/>
    <col min="5" max="6" width="12.5703125" bestFit="1" customWidth="1"/>
    <col min="7" max="7" width="12.5703125" style="5" bestFit="1" customWidth="1"/>
    <col min="8" max="9" width="11.28515625" bestFit="1" customWidth="1"/>
    <col min="10" max="10" width="11.28515625" style="5" bestFit="1" customWidth="1"/>
    <col min="11" max="12" width="10.5703125" bestFit="1" customWidth="1"/>
    <col min="13" max="13" width="10.5703125" style="5" bestFit="1" customWidth="1"/>
    <col min="14" max="15" width="6.7109375" customWidth="1"/>
    <col min="16" max="16" width="6.7109375" style="5" customWidth="1"/>
    <col min="17" max="18" width="8.7109375" bestFit="1" customWidth="1"/>
    <col min="19" max="19" width="12.140625" style="5" bestFit="1" customWidth="1"/>
    <col min="20" max="21" width="9.140625" style="5"/>
  </cols>
  <sheetData>
    <row r="1" spans="1:21" x14ac:dyDescent="0.25">
      <c r="A1" t="s">
        <v>619</v>
      </c>
    </row>
    <row r="2" spans="1:21" x14ac:dyDescent="0.25">
      <c r="A2" t="s">
        <v>620</v>
      </c>
    </row>
    <row r="3" spans="1:21" x14ac:dyDescent="0.25">
      <c r="A3" t="s">
        <v>621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s="5" t="s">
        <v>5</v>
      </c>
      <c r="H3" t="s">
        <v>6</v>
      </c>
      <c r="I3" t="s">
        <v>7</v>
      </c>
      <c r="J3" s="5" t="s">
        <v>8</v>
      </c>
      <c r="K3" t="s">
        <v>9</v>
      </c>
      <c r="L3" t="s">
        <v>10</v>
      </c>
      <c r="M3" s="5" t="s">
        <v>11</v>
      </c>
      <c r="N3" t="s">
        <v>12</v>
      </c>
      <c r="O3" t="s">
        <v>13</v>
      </c>
      <c r="P3" s="5" t="s">
        <v>14</v>
      </c>
      <c r="Q3" t="s">
        <v>15</v>
      </c>
      <c r="R3" t="s">
        <v>16</v>
      </c>
      <c r="S3" s="5" t="s">
        <v>17</v>
      </c>
      <c r="T3" s="5" t="s">
        <v>644</v>
      </c>
      <c r="U3" s="5" t="s">
        <v>643</v>
      </c>
    </row>
    <row r="4" spans="1:21" x14ac:dyDescent="0.25">
      <c r="A4">
        <v>1</v>
      </c>
      <c r="B4" t="s">
        <v>18</v>
      </c>
      <c r="C4" t="s">
        <v>19</v>
      </c>
      <c r="D4" s="3">
        <v>0</v>
      </c>
      <c r="E4" s="3">
        <v>0</v>
      </c>
      <c r="F4" s="3">
        <v>0</v>
      </c>
      <c r="G4" s="7">
        <v>0</v>
      </c>
      <c r="H4" s="1">
        <v>-4.6740799999999997E-3</v>
      </c>
      <c r="I4" s="1">
        <v>-4.6740799999999997E-3</v>
      </c>
      <c r="J4" s="6">
        <v>-4.6740799999999997E-3</v>
      </c>
      <c r="K4" s="1">
        <v>-5.0597740000000004E-3</v>
      </c>
      <c r="L4" s="1">
        <v>-5.0597740000000004E-3</v>
      </c>
      <c r="M4" s="6">
        <v>-5.0597740000000004E-3</v>
      </c>
      <c r="N4" s="4">
        <v>0</v>
      </c>
      <c r="O4" s="4">
        <v>0</v>
      </c>
      <c r="P4" s="4">
        <v>0</v>
      </c>
      <c r="Q4" s="1">
        <v>0</v>
      </c>
      <c r="R4" s="1">
        <v>0</v>
      </c>
      <c r="S4" s="6">
        <v>0</v>
      </c>
      <c r="T4" s="4">
        <v>0</v>
      </c>
      <c r="U4" s="4">
        <v>0</v>
      </c>
    </row>
    <row r="5" spans="1:21" x14ac:dyDescent="0.25">
      <c r="A5">
        <v>2</v>
      </c>
      <c r="B5" t="s">
        <v>20</v>
      </c>
      <c r="C5" t="s">
        <v>21</v>
      </c>
      <c r="D5" s="3">
        <v>2.5000000000000001E-2</v>
      </c>
      <c r="E5" s="3">
        <v>0</v>
      </c>
      <c r="F5" s="3">
        <v>2.5000000000000001E-2</v>
      </c>
      <c r="G5" s="7">
        <v>1.2500000000000001E-2</v>
      </c>
      <c r="H5" s="1">
        <v>-4.6740799999999997E-3</v>
      </c>
      <c r="I5" s="1">
        <v>-2.9674079999999999E-2</v>
      </c>
      <c r="J5" s="6">
        <v>-1.7174080000000001E-2</v>
      </c>
      <c r="K5" s="1">
        <v>-5.0597740000000004E-3</v>
      </c>
      <c r="L5" s="1">
        <v>-5.0595350000000004E-3</v>
      </c>
      <c r="M5" s="6">
        <v>-5.0596549999999997E-3</v>
      </c>
      <c r="N5" s="4">
        <v>0</v>
      </c>
      <c r="O5" s="4">
        <v>0</v>
      </c>
      <c r="P5" s="4">
        <v>0</v>
      </c>
      <c r="Q5" s="1">
        <v>0</v>
      </c>
      <c r="R5" s="1">
        <v>1E-3</v>
      </c>
      <c r="S5" s="6">
        <v>5.0000000000000001E-4</v>
      </c>
      <c r="T5" s="4">
        <v>0</v>
      </c>
      <c r="U5" s="4">
        <v>0</v>
      </c>
    </row>
    <row r="6" spans="1:21" x14ac:dyDescent="0.25">
      <c r="A6">
        <v>3</v>
      </c>
      <c r="B6" t="s">
        <v>22</v>
      </c>
      <c r="C6" t="s">
        <v>23</v>
      </c>
      <c r="D6" s="3">
        <v>0</v>
      </c>
      <c r="E6" s="3">
        <v>1.248</v>
      </c>
      <c r="F6" s="3">
        <v>1.248</v>
      </c>
      <c r="G6" s="7">
        <v>1.248</v>
      </c>
      <c r="H6" s="1">
        <v>-1.2526729999999999</v>
      </c>
      <c r="I6" s="1">
        <v>-1.2526729999999999</v>
      </c>
      <c r="J6" s="6">
        <v>-1.2526729999999999</v>
      </c>
      <c r="K6" s="1">
        <v>-3.847849E-3</v>
      </c>
      <c r="L6" s="1">
        <v>-3.847849E-3</v>
      </c>
      <c r="M6" s="6">
        <v>-3.847849E-3</v>
      </c>
      <c r="N6" s="4">
        <v>0</v>
      </c>
      <c r="O6" s="4">
        <v>0</v>
      </c>
      <c r="P6" s="4">
        <v>0</v>
      </c>
      <c r="Q6" s="1">
        <v>1E-3</v>
      </c>
      <c r="R6" s="1">
        <v>1E-3</v>
      </c>
      <c r="S6" s="6">
        <v>1E-3</v>
      </c>
      <c r="T6" s="4">
        <v>0</v>
      </c>
      <c r="U6" s="4">
        <v>0</v>
      </c>
    </row>
    <row r="7" spans="1:21" x14ac:dyDescent="0.25">
      <c r="A7">
        <v>4</v>
      </c>
      <c r="B7" t="s">
        <v>24</v>
      </c>
      <c r="C7" t="s">
        <v>25</v>
      </c>
      <c r="D7" s="3">
        <v>7.6200000000000004E-2</v>
      </c>
      <c r="E7" s="3">
        <v>2.3508</v>
      </c>
      <c r="F7" s="3">
        <v>2.427</v>
      </c>
      <c r="G7" s="7">
        <v>2.3889</v>
      </c>
      <c r="H7" s="1">
        <v>-2.3554729999999999</v>
      </c>
      <c r="I7" s="1">
        <v>-2.431673</v>
      </c>
      <c r="J7" s="6">
        <v>-2.393573</v>
      </c>
      <c r="K7" s="1">
        <v>-2.7373110000000001E-3</v>
      </c>
      <c r="L7" s="1">
        <v>-2.6365820000000002E-3</v>
      </c>
      <c r="M7" s="6">
        <v>-2.6369459999999998E-3</v>
      </c>
      <c r="N7" s="4">
        <v>0</v>
      </c>
      <c r="O7" s="4">
        <v>0</v>
      </c>
      <c r="P7" s="4">
        <v>0</v>
      </c>
      <c r="Q7" s="1">
        <v>1E-3</v>
      </c>
      <c r="R7" s="1">
        <v>1E-3</v>
      </c>
      <c r="S7" s="6">
        <v>1E-3</v>
      </c>
      <c r="T7" s="4">
        <v>0</v>
      </c>
      <c r="U7" s="4">
        <v>0</v>
      </c>
    </row>
    <row r="8" spans="1:21" x14ac:dyDescent="0.25">
      <c r="A8">
        <v>5</v>
      </c>
      <c r="B8" t="s">
        <v>26</v>
      </c>
      <c r="C8" t="s">
        <v>19</v>
      </c>
      <c r="D8" s="3">
        <v>0</v>
      </c>
      <c r="E8" s="3">
        <v>2.5470000000000002</v>
      </c>
      <c r="F8" s="3">
        <v>2.5470000000000002</v>
      </c>
      <c r="G8" s="7">
        <v>2.5470000000000002</v>
      </c>
      <c r="H8" s="1">
        <v>-2.5516730000000001</v>
      </c>
      <c r="I8" s="1">
        <v>-2.5516730000000001</v>
      </c>
      <c r="J8" s="6">
        <v>-2.5516730000000001</v>
      </c>
      <c r="K8" s="1">
        <v>-2.5354359999999999E-3</v>
      </c>
      <c r="L8" s="1">
        <v>-2.5354359999999999E-3</v>
      </c>
      <c r="M8" s="6">
        <v>-2.5354359999999999E-3</v>
      </c>
      <c r="N8" s="4">
        <v>0</v>
      </c>
      <c r="O8" s="4">
        <v>0</v>
      </c>
      <c r="P8" s="4">
        <v>0</v>
      </c>
      <c r="Q8" s="1">
        <v>1E-3</v>
      </c>
      <c r="R8" s="1">
        <v>1E-3</v>
      </c>
      <c r="S8" s="6">
        <v>1E-3</v>
      </c>
      <c r="T8" s="4">
        <v>0</v>
      </c>
      <c r="U8" s="4">
        <v>0</v>
      </c>
    </row>
    <row r="9" spans="1:21" x14ac:dyDescent="0.25">
      <c r="A9">
        <v>6</v>
      </c>
      <c r="B9" t="s">
        <v>27</v>
      </c>
      <c r="C9" t="s">
        <v>28</v>
      </c>
      <c r="D9" s="3">
        <v>0.4</v>
      </c>
      <c r="E9" s="3">
        <v>2.3940000000000001</v>
      </c>
      <c r="F9" s="3">
        <v>2.794</v>
      </c>
      <c r="G9" s="7">
        <v>2.5939999999999999</v>
      </c>
      <c r="H9" s="1">
        <v>-2.3986730000000001</v>
      </c>
      <c r="I9" s="1">
        <v>-2.798673</v>
      </c>
      <c r="J9" s="6">
        <v>-2.5986729999999998</v>
      </c>
      <c r="K9" s="1">
        <v>-2.6368979999999999E-3</v>
      </c>
      <c r="L9" s="1">
        <v>-2.2330750000000002E-3</v>
      </c>
      <c r="M9" s="6">
        <v>-2.434987E-3</v>
      </c>
      <c r="N9" s="4">
        <v>0</v>
      </c>
      <c r="O9" s="4">
        <v>0</v>
      </c>
      <c r="P9" s="4">
        <v>0</v>
      </c>
      <c r="Q9" s="1">
        <v>1E-3</v>
      </c>
      <c r="R9" s="1">
        <v>1E-3</v>
      </c>
      <c r="S9" s="6">
        <v>1E-3</v>
      </c>
      <c r="T9" s="4">
        <v>0</v>
      </c>
      <c r="U9" s="4">
        <v>0</v>
      </c>
    </row>
    <row r="10" spans="1:21" x14ac:dyDescent="0.25">
      <c r="A10">
        <v>7</v>
      </c>
      <c r="B10" t="s">
        <v>29</v>
      </c>
      <c r="C10" t="s">
        <v>19</v>
      </c>
      <c r="D10" s="3">
        <v>0</v>
      </c>
      <c r="E10" s="3">
        <v>2.6440000000000001</v>
      </c>
      <c r="F10" s="3">
        <v>2.6440000000000001</v>
      </c>
      <c r="G10" s="7">
        <v>2.6440000000000001</v>
      </c>
      <c r="H10" s="1">
        <v>-2.6486730000000001</v>
      </c>
      <c r="I10" s="1">
        <v>-2.6486730000000001</v>
      </c>
      <c r="J10" s="6">
        <v>-2.6486730000000001</v>
      </c>
      <c r="K10" s="1">
        <v>-2.4345090000000001E-3</v>
      </c>
      <c r="L10" s="1">
        <v>-2.4345090000000001E-3</v>
      </c>
      <c r="M10" s="6">
        <v>-2.4345090000000001E-3</v>
      </c>
      <c r="N10" s="4">
        <v>0</v>
      </c>
      <c r="O10" s="4">
        <v>0</v>
      </c>
      <c r="P10" s="4">
        <v>0</v>
      </c>
      <c r="Q10" s="1">
        <v>1E-3</v>
      </c>
      <c r="R10" s="1">
        <v>1E-3</v>
      </c>
      <c r="S10" s="6">
        <v>1E-3</v>
      </c>
      <c r="T10" s="4">
        <v>0</v>
      </c>
      <c r="U10" s="4">
        <v>0</v>
      </c>
    </row>
    <row r="11" spans="1:21" x14ac:dyDescent="0.25">
      <c r="A11">
        <v>8</v>
      </c>
      <c r="B11" t="s">
        <v>30</v>
      </c>
      <c r="C11" t="s">
        <v>25</v>
      </c>
      <c r="D11" s="3">
        <v>0.16900000000000001</v>
      </c>
      <c r="E11" s="3">
        <v>2.7010000000000001</v>
      </c>
      <c r="F11" s="3">
        <v>2.87</v>
      </c>
      <c r="G11" s="7">
        <v>2.7854999999999999</v>
      </c>
      <c r="H11" s="1">
        <v>-2.705673</v>
      </c>
      <c r="I11" s="1">
        <v>-2.874673</v>
      </c>
      <c r="J11" s="6">
        <v>-2.7901729999999998</v>
      </c>
      <c r="K11" s="1">
        <v>-2.333964E-3</v>
      </c>
      <c r="L11" s="1">
        <v>-2.132349E-3</v>
      </c>
      <c r="M11" s="6">
        <v>-2.2331569999999999E-3</v>
      </c>
      <c r="N11" s="4">
        <v>0</v>
      </c>
      <c r="O11" s="4">
        <v>0</v>
      </c>
      <c r="P11" s="4">
        <v>0</v>
      </c>
      <c r="Q11" s="1">
        <v>1E-3</v>
      </c>
      <c r="R11" s="1">
        <v>1E-3</v>
      </c>
      <c r="S11" s="6">
        <v>1E-3</v>
      </c>
      <c r="T11" s="4">
        <v>0</v>
      </c>
      <c r="U11" s="4">
        <v>0</v>
      </c>
    </row>
    <row r="12" spans="1:21" x14ac:dyDescent="0.25">
      <c r="A12">
        <v>9</v>
      </c>
      <c r="B12" t="s">
        <v>31</v>
      </c>
      <c r="C12" t="s">
        <v>21</v>
      </c>
      <c r="D12" s="3">
        <v>0.11</v>
      </c>
      <c r="E12" s="3">
        <v>3.1040000000000001</v>
      </c>
      <c r="F12" s="3">
        <v>3.214</v>
      </c>
      <c r="G12" s="7">
        <v>3.1589999999999998</v>
      </c>
      <c r="H12" s="1">
        <v>-3.1086719999999999</v>
      </c>
      <c r="I12" s="1">
        <v>-3.2186720000000002</v>
      </c>
      <c r="J12" s="6">
        <v>-3.163672</v>
      </c>
      <c r="K12" s="1">
        <v>-1.930113E-3</v>
      </c>
      <c r="L12" s="1">
        <v>-1.9290620000000001E-3</v>
      </c>
      <c r="M12" s="6">
        <v>-1.9295880000000001E-3</v>
      </c>
      <c r="N12" s="4">
        <v>0</v>
      </c>
      <c r="O12" s="4">
        <v>0</v>
      </c>
      <c r="P12" s="4">
        <v>0</v>
      </c>
      <c r="Q12" s="1">
        <v>1E-3</v>
      </c>
      <c r="R12" s="1">
        <v>9.096455999999999E-16</v>
      </c>
      <c r="S12" s="6">
        <v>5.0000000000000001E-4</v>
      </c>
      <c r="T12" s="4">
        <v>0</v>
      </c>
      <c r="U12" s="4">
        <v>0</v>
      </c>
    </row>
    <row r="13" spans="1:21" x14ac:dyDescent="0.25">
      <c r="A13">
        <v>10</v>
      </c>
      <c r="B13" t="s">
        <v>32</v>
      </c>
      <c r="C13" t="s">
        <v>21</v>
      </c>
      <c r="D13" s="3">
        <v>2.3475000000000001</v>
      </c>
      <c r="E13" s="3">
        <v>3.1259999999999999</v>
      </c>
      <c r="F13" s="3">
        <v>5.4734999999999996</v>
      </c>
      <c r="G13" s="7">
        <v>4.2997500000000004</v>
      </c>
      <c r="H13" s="1">
        <v>-3.1306720000000001</v>
      </c>
      <c r="I13" s="1">
        <v>-5.4759830000000003</v>
      </c>
      <c r="J13" s="6">
        <v>-4.3033279999999996</v>
      </c>
      <c r="K13" s="1">
        <v>-1.929903E-3</v>
      </c>
      <c r="L13" s="1">
        <v>8.5892510000000005E-2</v>
      </c>
      <c r="M13" s="6">
        <v>4.1981299999999999E-2</v>
      </c>
      <c r="N13" s="4">
        <v>0</v>
      </c>
      <c r="O13" s="4">
        <v>0</v>
      </c>
      <c r="P13" s="4">
        <v>0</v>
      </c>
      <c r="Q13" s="1">
        <v>9.096455999999999E-16</v>
      </c>
      <c r="R13" s="1">
        <v>7.4799110000000002E-2</v>
      </c>
      <c r="S13" s="6">
        <v>3.7399559999999998E-2</v>
      </c>
      <c r="T13" s="4">
        <v>0</v>
      </c>
      <c r="U13" s="4">
        <v>0</v>
      </c>
    </row>
    <row r="14" spans="1:21" x14ac:dyDescent="0.25">
      <c r="A14">
        <v>11</v>
      </c>
      <c r="B14" t="s">
        <v>33</v>
      </c>
      <c r="C14" t="s">
        <v>25</v>
      </c>
      <c r="D14" s="3">
        <v>0.16900000000000001</v>
      </c>
      <c r="E14" s="3">
        <v>5.6974999999999998</v>
      </c>
      <c r="F14" s="3">
        <v>5.8665000000000003</v>
      </c>
      <c r="G14" s="7">
        <v>5.782</v>
      </c>
      <c r="H14" s="1">
        <v>-5.699357</v>
      </c>
      <c r="I14" s="1">
        <v>-5.8678840000000001</v>
      </c>
      <c r="J14" s="6">
        <v>-5.78362</v>
      </c>
      <c r="K14" s="1">
        <v>0.10259459999999999</v>
      </c>
      <c r="L14" s="1">
        <v>0.1152963</v>
      </c>
      <c r="M14" s="6">
        <v>0.10899540000000001</v>
      </c>
      <c r="N14" s="4">
        <v>0</v>
      </c>
      <c r="O14" s="4">
        <v>0</v>
      </c>
      <c r="P14" s="4">
        <v>0</v>
      </c>
      <c r="Q14" s="1">
        <v>7.4799110000000002E-2</v>
      </c>
      <c r="R14" s="1">
        <v>7.4799110000000002E-2</v>
      </c>
      <c r="S14" s="6">
        <v>7.4799110000000002E-2</v>
      </c>
      <c r="T14" s="4">
        <v>0</v>
      </c>
      <c r="U14" s="4">
        <v>0</v>
      </c>
    </row>
    <row r="15" spans="1:21" x14ac:dyDescent="0.25">
      <c r="A15">
        <v>12</v>
      </c>
      <c r="B15" t="s">
        <v>34</v>
      </c>
      <c r="C15" t="s">
        <v>25</v>
      </c>
      <c r="D15" s="3">
        <v>0.26800000000000002</v>
      </c>
      <c r="E15" s="3">
        <v>6.0145</v>
      </c>
      <c r="F15" s="3">
        <v>6.2824999999999998</v>
      </c>
      <c r="G15" s="7">
        <v>6.1485000000000003</v>
      </c>
      <c r="H15" s="1">
        <v>-6.0154699999999997</v>
      </c>
      <c r="I15" s="1">
        <v>-6.2827210000000004</v>
      </c>
      <c r="J15" s="6">
        <v>-6.1490960000000001</v>
      </c>
      <c r="K15" s="1">
        <v>0.12629770000000001</v>
      </c>
      <c r="L15" s="1">
        <v>0.14640020000000001</v>
      </c>
      <c r="M15" s="6">
        <v>0.1362989</v>
      </c>
      <c r="N15" s="4">
        <v>0</v>
      </c>
      <c r="O15" s="4">
        <v>0</v>
      </c>
      <c r="P15" s="4">
        <v>0</v>
      </c>
      <c r="Q15" s="1">
        <v>7.4799110000000002E-2</v>
      </c>
      <c r="R15" s="1">
        <v>7.4799110000000002E-2</v>
      </c>
      <c r="S15" s="6">
        <v>7.4799110000000002E-2</v>
      </c>
      <c r="T15" s="4">
        <v>0</v>
      </c>
      <c r="U15" s="4">
        <v>0</v>
      </c>
    </row>
    <row r="16" spans="1:21" x14ac:dyDescent="0.25">
      <c r="A16">
        <v>13</v>
      </c>
      <c r="B16" t="s">
        <v>35</v>
      </c>
      <c r="C16" t="s">
        <v>19</v>
      </c>
      <c r="D16" s="3">
        <v>0</v>
      </c>
      <c r="E16" s="3">
        <v>6.1574999999999998</v>
      </c>
      <c r="F16" s="3">
        <v>6.1574999999999998</v>
      </c>
      <c r="G16" s="7">
        <v>6.1574999999999998</v>
      </c>
      <c r="H16" s="1">
        <v>-6.1580700000000004</v>
      </c>
      <c r="I16" s="1">
        <v>-6.1580700000000004</v>
      </c>
      <c r="J16" s="6">
        <v>-6.1580700000000004</v>
      </c>
      <c r="K16" s="1">
        <v>0.13699900000000001</v>
      </c>
      <c r="L16" s="1">
        <v>0.13699900000000001</v>
      </c>
      <c r="M16" s="6">
        <v>0.13699900000000001</v>
      </c>
      <c r="N16" s="4">
        <v>0</v>
      </c>
      <c r="O16" s="4">
        <v>0</v>
      </c>
      <c r="P16" s="4">
        <v>0</v>
      </c>
      <c r="Q16" s="1">
        <v>7.4799110000000002E-2</v>
      </c>
      <c r="R16" s="1">
        <v>7.4799110000000002E-2</v>
      </c>
      <c r="S16" s="6">
        <v>7.4799110000000002E-2</v>
      </c>
      <c r="T16" s="4">
        <v>0</v>
      </c>
      <c r="U16" s="4">
        <v>0</v>
      </c>
    </row>
    <row r="17" spans="1:21" x14ac:dyDescent="0.25">
      <c r="A17">
        <v>14</v>
      </c>
      <c r="B17" t="s">
        <v>36</v>
      </c>
      <c r="C17" t="s">
        <v>28</v>
      </c>
      <c r="D17" s="3">
        <v>0.36199999999999999</v>
      </c>
      <c r="E17" s="3">
        <v>6.3414999999999999</v>
      </c>
      <c r="F17" s="3">
        <v>6.7035</v>
      </c>
      <c r="G17" s="7">
        <v>6.5225</v>
      </c>
      <c r="H17" s="1">
        <v>-6.3415559999999997</v>
      </c>
      <c r="I17" s="1">
        <v>-6.7025430000000004</v>
      </c>
      <c r="J17" s="6">
        <v>-6.522049</v>
      </c>
      <c r="K17" s="1">
        <v>0.15080080000000001</v>
      </c>
      <c r="L17" s="1">
        <v>0.1778042</v>
      </c>
      <c r="M17" s="6">
        <v>0.16430249999999999</v>
      </c>
      <c r="N17" s="4">
        <v>0</v>
      </c>
      <c r="O17" s="4">
        <v>0</v>
      </c>
      <c r="P17" s="4">
        <v>0</v>
      </c>
      <c r="Q17" s="1">
        <v>7.4799110000000002E-2</v>
      </c>
      <c r="R17" s="1">
        <v>7.4799110000000002E-2</v>
      </c>
      <c r="S17" s="6">
        <v>7.4799110000000002E-2</v>
      </c>
      <c r="T17" s="4">
        <v>0</v>
      </c>
      <c r="U17" s="4">
        <v>0</v>
      </c>
    </row>
    <row r="18" spans="1:21" x14ac:dyDescent="0.25">
      <c r="A18">
        <v>15</v>
      </c>
      <c r="B18" t="s">
        <v>37</v>
      </c>
      <c r="C18" t="s">
        <v>28</v>
      </c>
      <c r="D18" s="3">
        <v>0.36199999999999999</v>
      </c>
      <c r="E18" s="3">
        <v>7.0705</v>
      </c>
      <c r="F18" s="3">
        <v>7.4325000000000001</v>
      </c>
      <c r="G18" s="7">
        <v>7.2515000000000001</v>
      </c>
      <c r="H18" s="1">
        <v>-7.0685169999999999</v>
      </c>
      <c r="I18" s="1">
        <v>-7.4295039999999997</v>
      </c>
      <c r="J18" s="6">
        <v>-7.2490100000000002</v>
      </c>
      <c r="K18" s="1">
        <v>0.20520769999999999</v>
      </c>
      <c r="L18" s="1">
        <v>0.2323112</v>
      </c>
      <c r="M18" s="6">
        <v>0.21880949999999999</v>
      </c>
      <c r="N18" s="4">
        <v>0</v>
      </c>
      <c r="O18" s="4">
        <v>0</v>
      </c>
      <c r="P18" s="4">
        <v>0</v>
      </c>
      <c r="Q18" s="1">
        <v>7.4799110000000002E-2</v>
      </c>
      <c r="R18" s="1">
        <v>7.4799110000000002E-2</v>
      </c>
      <c r="S18" s="6">
        <v>7.4799110000000002E-2</v>
      </c>
      <c r="T18" s="4">
        <v>0</v>
      </c>
      <c r="U18" s="4">
        <v>0</v>
      </c>
    </row>
    <row r="19" spans="1:21" x14ac:dyDescent="0.25">
      <c r="A19">
        <v>16</v>
      </c>
      <c r="B19" t="s">
        <v>38</v>
      </c>
      <c r="C19" t="s">
        <v>19</v>
      </c>
      <c r="D19" s="3">
        <v>0</v>
      </c>
      <c r="E19" s="3">
        <v>7.4664999999999999</v>
      </c>
      <c r="F19" s="3">
        <v>7.4664999999999999</v>
      </c>
      <c r="G19" s="7">
        <v>7.4664999999999999</v>
      </c>
      <c r="H19" s="1">
        <v>-7.4634090000000004</v>
      </c>
      <c r="I19" s="1">
        <v>-7.4634090000000004</v>
      </c>
      <c r="J19" s="6">
        <v>-7.4634090000000004</v>
      </c>
      <c r="K19" s="1">
        <v>0.23481150000000001</v>
      </c>
      <c r="L19" s="1">
        <v>0.23481150000000001</v>
      </c>
      <c r="M19" s="6">
        <v>0.23481150000000001</v>
      </c>
      <c r="N19" s="4">
        <v>0</v>
      </c>
      <c r="O19" s="4">
        <v>0</v>
      </c>
      <c r="P19" s="4">
        <v>0</v>
      </c>
      <c r="Q19" s="1">
        <v>7.4799110000000002E-2</v>
      </c>
      <c r="R19" s="1">
        <v>7.4799110000000002E-2</v>
      </c>
      <c r="S19" s="6">
        <v>7.4799110000000002E-2</v>
      </c>
      <c r="T19" s="4">
        <v>0</v>
      </c>
      <c r="U19" s="4">
        <v>0</v>
      </c>
    </row>
    <row r="20" spans="1:21" x14ac:dyDescent="0.25">
      <c r="A20">
        <v>17</v>
      </c>
      <c r="B20" t="s">
        <v>39</v>
      </c>
      <c r="C20" t="s">
        <v>25</v>
      </c>
      <c r="D20" s="3">
        <v>0.26800000000000002</v>
      </c>
      <c r="E20" s="3">
        <v>7.3964999999999996</v>
      </c>
      <c r="F20" s="3">
        <v>7.6645000000000003</v>
      </c>
      <c r="G20" s="7">
        <v>7.5305</v>
      </c>
      <c r="H20" s="1">
        <v>-7.393605</v>
      </c>
      <c r="I20" s="1">
        <v>-7.6608559999999999</v>
      </c>
      <c r="J20" s="6">
        <v>-7.5272300000000003</v>
      </c>
      <c r="K20" s="1">
        <v>0.2296108</v>
      </c>
      <c r="L20" s="1">
        <v>0.24961340000000001</v>
      </c>
      <c r="M20" s="6">
        <v>0.23961209999999999</v>
      </c>
      <c r="N20" s="4">
        <v>0</v>
      </c>
      <c r="O20" s="4">
        <v>0</v>
      </c>
      <c r="P20" s="4">
        <v>0</v>
      </c>
      <c r="Q20" s="1">
        <v>7.4799110000000002E-2</v>
      </c>
      <c r="R20" s="1">
        <v>7.4799110000000002E-2</v>
      </c>
      <c r="S20" s="6">
        <v>7.4799110000000002E-2</v>
      </c>
      <c r="T20" s="4">
        <v>0</v>
      </c>
      <c r="U20" s="4">
        <v>0</v>
      </c>
    </row>
    <row r="21" spans="1:21" x14ac:dyDescent="0.25">
      <c r="A21">
        <v>18</v>
      </c>
      <c r="B21" t="s">
        <v>40</v>
      </c>
      <c r="C21" t="s">
        <v>19</v>
      </c>
      <c r="D21" s="3">
        <v>0</v>
      </c>
      <c r="E21" s="3">
        <v>7.5415000000000001</v>
      </c>
      <c r="F21" s="3">
        <v>7.5415000000000001</v>
      </c>
      <c r="G21" s="7">
        <v>7.5415000000000001</v>
      </c>
      <c r="H21" s="1">
        <v>-7.5381999999999998</v>
      </c>
      <c r="I21" s="1">
        <v>-7.5381999999999998</v>
      </c>
      <c r="J21" s="6">
        <v>-7.5381999999999998</v>
      </c>
      <c r="K21" s="1">
        <v>0.24041219999999999</v>
      </c>
      <c r="L21" s="1">
        <v>0.24041219999999999</v>
      </c>
      <c r="M21" s="6">
        <v>0.24041219999999999</v>
      </c>
      <c r="N21" s="4">
        <v>0</v>
      </c>
      <c r="O21" s="4">
        <v>0</v>
      </c>
      <c r="P21" s="4">
        <v>0</v>
      </c>
      <c r="Q21" s="1">
        <v>7.4799110000000002E-2</v>
      </c>
      <c r="R21" s="1">
        <v>7.4799110000000002E-2</v>
      </c>
      <c r="S21" s="6">
        <v>7.4799110000000002E-2</v>
      </c>
      <c r="T21" s="4">
        <v>0</v>
      </c>
      <c r="U21" s="4">
        <v>0</v>
      </c>
    </row>
    <row r="22" spans="1:21" x14ac:dyDescent="0.25">
      <c r="A22">
        <v>19</v>
      </c>
      <c r="B22" t="s">
        <v>41</v>
      </c>
      <c r="C22" t="s">
        <v>25</v>
      </c>
      <c r="D22" s="3">
        <v>0.16900000000000001</v>
      </c>
      <c r="E22" s="3">
        <v>7.9055</v>
      </c>
      <c r="F22" s="3">
        <v>8.0745000000000005</v>
      </c>
      <c r="G22" s="7">
        <v>7.99</v>
      </c>
      <c r="H22" s="1">
        <v>-7.9011810000000002</v>
      </c>
      <c r="I22" s="1">
        <v>-8.0697080000000003</v>
      </c>
      <c r="J22" s="6">
        <v>-7.9854450000000003</v>
      </c>
      <c r="K22" s="1">
        <v>0.26761570000000001</v>
      </c>
      <c r="L22" s="1">
        <v>0.28031729999999999</v>
      </c>
      <c r="M22" s="6">
        <v>0.2740165</v>
      </c>
      <c r="N22" s="4">
        <v>0</v>
      </c>
      <c r="O22" s="4">
        <v>0</v>
      </c>
      <c r="P22" s="4">
        <v>0</v>
      </c>
      <c r="Q22" s="1">
        <v>7.4799110000000002E-2</v>
      </c>
      <c r="R22" s="1">
        <v>7.4799110000000002E-2</v>
      </c>
      <c r="S22" s="6">
        <v>7.4799110000000002E-2</v>
      </c>
      <c r="T22" s="4">
        <v>0</v>
      </c>
      <c r="U22" s="4">
        <v>0</v>
      </c>
    </row>
    <row r="23" spans="1:21" x14ac:dyDescent="0.25">
      <c r="A23">
        <v>20</v>
      </c>
      <c r="B23" t="s">
        <v>42</v>
      </c>
      <c r="C23" t="s">
        <v>21</v>
      </c>
      <c r="D23" s="3">
        <v>2.3475000000000001</v>
      </c>
      <c r="E23" s="3">
        <v>8.3004999999999995</v>
      </c>
      <c r="F23" s="3">
        <v>10.648</v>
      </c>
      <c r="G23" s="7">
        <v>9.4742499999999996</v>
      </c>
      <c r="H23" s="1">
        <v>-8.2950759999999999</v>
      </c>
      <c r="I23" s="1">
        <v>-10.627269999999999</v>
      </c>
      <c r="J23" s="6">
        <v>-9.4611730000000005</v>
      </c>
      <c r="K23" s="1">
        <v>0.29721940000000002</v>
      </c>
      <c r="L23" s="1">
        <v>0.55994169999999999</v>
      </c>
      <c r="M23" s="6">
        <v>0.42853059999999998</v>
      </c>
      <c r="N23" s="4">
        <v>0</v>
      </c>
      <c r="O23" s="4">
        <v>0</v>
      </c>
      <c r="P23" s="4">
        <v>0</v>
      </c>
      <c r="Q23" s="1">
        <v>7.4799110000000002E-2</v>
      </c>
      <c r="R23" s="1">
        <v>0.14959819999999999</v>
      </c>
      <c r="S23" s="6">
        <v>0.1121987</v>
      </c>
      <c r="T23" s="4">
        <v>0</v>
      </c>
      <c r="U23" s="4">
        <v>0</v>
      </c>
    </row>
    <row r="24" spans="1:21" x14ac:dyDescent="0.25">
      <c r="A24">
        <v>21</v>
      </c>
      <c r="B24" t="s">
        <v>43</v>
      </c>
      <c r="C24" t="s">
        <v>25</v>
      </c>
      <c r="D24" s="3">
        <v>0.16900000000000001</v>
      </c>
      <c r="E24" s="3">
        <v>10.9</v>
      </c>
      <c r="F24" s="3">
        <v>11.069000000000001</v>
      </c>
      <c r="G24" s="7">
        <v>10.984500000000001</v>
      </c>
      <c r="H24" s="1">
        <v>-10.87646</v>
      </c>
      <c r="I24" s="1">
        <v>-11.043570000000001</v>
      </c>
      <c r="J24" s="6">
        <v>-10.96001</v>
      </c>
      <c r="K24" s="1">
        <v>0.59754410000000002</v>
      </c>
      <c r="L24" s="1">
        <v>0.62274569999999996</v>
      </c>
      <c r="M24" s="6">
        <v>0.61014489999999999</v>
      </c>
      <c r="N24" s="4">
        <v>0</v>
      </c>
      <c r="O24" s="4">
        <v>0</v>
      </c>
      <c r="P24" s="4">
        <v>0</v>
      </c>
      <c r="Q24" s="1">
        <v>0.14959819999999999</v>
      </c>
      <c r="R24" s="1">
        <v>0.14959819999999999</v>
      </c>
      <c r="S24" s="6">
        <v>0.14959819999999999</v>
      </c>
      <c r="T24" s="4">
        <v>0</v>
      </c>
      <c r="U24" s="4">
        <v>0</v>
      </c>
    </row>
    <row r="25" spans="1:21" x14ac:dyDescent="0.25">
      <c r="A25">
        <v>22</v>
      </c>
      <c r="B25" t="s">
        <v>44</v>
      </c>
      <c r="C25" t="s">
        <v>28</v>
      </c>
      <c r="D25" s="3">
        <v>0.4</v>
      </c>
      <c r="E25" s="3">
        <v>10.98</v>
      </c>
      <c r="F25" s="3">
        <v>11.38</v>
      </c>
      <c r="G25" s="7">
        <v>11.18</v>
      </c>
      <c r="H25" s="1">
        <v>-10.95556</v>
      </c>
      <c r="I25" s="1">
        <v>-11.351100000000001</v>
      </c>
      <c r="J25" s="6">
        <v>-11.15333</v>
      </c>
      <c r="K25" s="1">
        <v>0.60944489999999996</v>
      </c>
      <c r="L25" s="1">
        <v>0.66904859999999999</v>
      </c>
      <c r="M25" s="6">
        <v>0.6392468</v>
      </c>
      <c r="N25" s="4">
        <v>0</v>
      </c>
      <c r="O25" s="4">
        <v>0</v>
      </c>
      <c r="P25" s="4">
        <v>0</v>
      </c>
      <c r="Q25" s="1">
        <v>0.14959819999999999</v>
      </c>
      <c r="R25" s="1">
        <v>0.14959819999999999</v>
      </c>
      <c r="S25" s="6">
        <v>0.14959819999999999</v>
      </c>
      <c r="T25" s="4">
        <v>0</v>
      </c>
      <c r="U25" s="4">
        <v>0</v>
      </c>
    </row>
    <row r="26" spans="1:21" x14ac:dyDescent="0.25">
      <c r="A26">
        <v>23</v>
      </c>
      <c r="B26" t="s">
        <v>45</v>
      </c>
      <c r="C26" t="s">
        <v>19</v>
      </c>
      <c r="D26" s="3">
        <v>0</v>
      </c>
      <c r="E26" s="3">
        <v>11.225</v>
      </c>
      <c r="F26" s="3">
        <v>11.225</v>
      </c>
      <c r="G26" s="7">
        <v>11.225</v>
      </c>
      <c r="H26" s="1">
        <v>-11.19783</v>
      </c>
      <c r="I26" s="1">
        <v>-11.19783</v>
      </c>
      <c r="J26" s="6">
        <v>-11.19783</v>
      </c>
      <c r="K26" s="1">
        <v>0.64594720000000005</v>
      </c>
      <c r="L26" s="1">
        <v>0.64594720000000005</v>
      </c>
      <c r="M26" s="6">
        <v>0.64594720000000005</v>
      </c>
      <c r="N26" s="4">
        <v>0</v>
      </c>
      <c r="O26" s="4">
        <v>0</v>
      </c>
      <c r="P26" s="4">
        <v>0</v>
      </c>
      <c r="Q26" s="1">
        <v>0.14959819999999999</v>
      </c>
      <c r="R26" s="1">
        <v>0.14959819999999999</v>
      </c>
      <c r="S26" s="6">
        <v>0.14959819999999999</v>
      </c>
      <c r="T26" s="4">
        <v>0</v>
      </c>
      <c r="U26" s="4">
        <v>0</v>
      </c>
    </row>
    <row r="27" spans="1:21" x14ac:dyDescent="0.25">
      <c r="A27">
        <v>24</v>
      </c>
      <c r="B27" t="s">
        <v>46</v>
      </c>
      <c r="C27" t="s">
        <v>19</v>
      </c>
      <c r="D27" s="3">
        <v>0</v>
      </c>
      <c r="E27" s="3">
        <v>11.28</v>
      </c>
      <c r="F27" s="3">
        <v>11.28</v>
      </c>
      <c r="G27" s="7">
        <v>11.28</v>
      </c>
      <c r="H27" s="1">
        <v>-11.25221</v>
      </c>
      <c r="I27" s="1">
        <v>-11.25221</v>
      </c>
      <c r="J27" s="6">
        <v>-11.25221</v>
      </c>
      <c r="K27" s="1">
        <v>0.6541477</v>
      </c>
      <c r="L27" s="1">
        <v>0.6541477</v>
      </c>
      <c r="M27" s="6">
        <v>0.6541477</v>
      </c>
      <c r="N27" s="4">
        <v>0</v>
      </c>
      <c r="O27" s="4">
        <v>0</v>
      </c>
      <c r="P27" s="4">
        <v>0</v>
      </c>
      <c r="Q27" s="1">
        <v>0.14959819999999999</v>
      </c>
      <c r="R27" s="1">
        <v>0.14959819999999999</v>
      </c>
      <c r="S27" s="6">
        <v>0.14959819999999999</v>
      </c>
      <c r="T27" s="4">
        <v>0</v>
      </c>
      <c r="U27" s="4">
        <v>0</v>
      </c>
    </row>
    <row r="28" spans="1:21" x14ac:dyDescent="0.25">
      <c r="A28">
        <v>25</v>
      </c>
      <c r="B28" t="s">
        <v>47</v>
      </c>
      <c r="C28" t="s">
        <v>25</v>
      </c>
      <c r="D28" s="3">
        <v>7.6200000000000004E-2</v>
      </c>
      <c r="E28" s="3">
        <v>11.324</v>
      </c>
      <c r="F28" s="3">
        <v>11.4002</v>
      </c>
      <c r="G28" s="7">
        <v>11.3621</v>
      </c>
      <c r="H28" s="1">
        <v>-11.295719999999999</v>
      </c>
      <c r="I28" s="1">
        <v>-11.37107</v>
      </c>
      <c r="J28" s="6">
        <v>-11.333399999999999</v>
      </c>
      <c r="K28" s="1">
        <v>0.66074809999999995</v>
      </c>
      <c r="L28" s="1">
        <v>0.6720488</v>
      </c>
      <c r="M28" s="6">
        <v>0.6664485</v>
      </c>
      <c r="N28" s="4">
        <v>0</v>
      </c>
      <c r="O28" s="4">
        <v>0</v>
      </c>
      <c r="P28" s="4">
        <v>0</v>
      </c>
      <c r="Q28" s="1">
        <v>0.14959819999999999</v>
      </c>
      <c r="R28" s="1">
        <v>0.14959819999999999</v>
      </c>
      <c r="S28" s="6">
        <v>0.14959819999999999</v>
      </c>
      <c r="T28" s="4">
        <v>0</v>
      </c>
      <c r="U28" s="4">
        <v>0</v>
      </c>
    </row>
    <row r="29" spans="1:21" x14ac:dyDescent="0.25">
      <c r="A29">
        <v>26</v>
      </c>
      <c r="B29" t="s">
        <v>48</v>
      </c>
      <c r="C29" t="s">
        <v>19</v>
      </c>
      <c r="D29" s="3">
        <v>0</v>
      </c>
      <c r="E29" s="3">
        <v>13.773999999999999</v>
      </c>
      <c r="F29" s="3">
        <v>13.773999999999999</v>
      </c>
      <c r="G29" s="7">
        <v>13.773999999999999</v>
      </c>
      <c r="H29" s="1">
        <v>-13.718349999999999</v>
      </c>
      <c r="I29" s="1">
        <v>-13.718349999999999</v>
      </c>
      <c r="J29" s="6">
        <v>-13.718349999999999</v>
      </c>
      <c r="K29" s="1">
        <v>1.025871</v>
      </c>
      <c r="L29" s="1">
        <v>1.025871</v>
      </c>
      <c r="M29" s="6">
        <v>1.025871</v>
      </c>
      <c r="N29" s="4">
        <v>0</v>
      </c>
      <c r="O29" s="4">
        <v>0</v>
      </c>
      <c r="P29" s="4">
        <v>0</v>
      </c>
      <c r="Q29" s="1">
        <v>0.14959819999999999</v>
      </c>
      <c r="R29" s="1">
        <v>0.14959819999999999</v>
      </c>
      <c r="S29" s="6">
        <v>0.14959819999999999</v>
      </c>
      <c r="T29" s="4">
        <v>0</v>
      </c>
      <c r="U29" s="4">
        <v>0</v>
      </c>
    </row>
    <row r="30" spans="1:21" x14ac:dyDescent="0.25">
      <c r="A30">
        <v>27</v>
      </c>
      <c r="B30" t="s">
        <v>49</v>
      </c>
      <c r="C30" t="s">
        <v>25</v>
      </c>
      <c r="D30" s="3">
        <v>7.6200000000000004E-2</v>
      </c>
      <c r="E30" s="3">
        <v>16.123799999999999</v>
      </c>
      <c r="F30" s="3">
        <v>16.2</v>
      </c>
      <c r="G30" s="7">
        <v>16.161899999999999</v>
      </c>
      <c r="H30" s="1">
        <v>-16.041899999999998</v>
      </c>
      <c r="I30" s="1">
        <v>-16.117249999999999</v>
      </c>
      <c r="J30" s="6">
        <v>-16.07958</v>
      </c>
      <c r="K30" s="1">
        <v>1.376193</v>
      </c>
      <c r="L30" s="1">
        <v>1.387494</v>
      </c>
      <c r="M30" s="6">
        <v>1.381794</v>
      </c>
      <c r="N30" s="4">
        <v>0</v>
      </c>
      <c r="O30" s="4">
        <v>0</v>
      </c>
      <c r="P30" s="4">
        <v>0</v>
      </c>
      <c r="Q30" s="1">
        <v>0.14959819999999999</v>
      </c>
      <c r="R30" s="1">
        <v>0.14959819999999999</v>
      </c>
      <c r="S30" s="6">
        <v>0.14959819999999999</v>
      </c>
      <c r="T30" s="4">
        <v>0</v>
      </c>
      <c r="U30" s="4">
        <v>0</v>
      </c>
    </row>
    <row r="31" spans="1:21" x14ac:dyDescent="0.25">
      <c r="A31">
        <v>28</v>
      </c>
      <c r="B31" t="s">
        <v>50</v>
      </c>
      <c r="C31" t="s">
        <v>19</v>
      </c>
      <c r="D31" s="3">
        <v>0</v>
      </c>
      <c r="E31" s="3">
        <v>16.321000000000002</v>
      </c>
      <c r="F31" s="3">
        <v>16.321000000000002</v>
      </c>
      <c r="G31" s="7">
        <v>16.321000000000002</v>
      </c>
      <c r="H31" s="1">
        <v>-16.236899999999999</v>
      </c>
      <c r="I31" s="1">
        <v>-16.236899999999999</v>
      </c>
      <c r="J31" s="6">
        <v>-16.236899999999999</v>
      </c>
      <c r="K31" s="1">
        <v>1.4054949999999999</v>
      </c>
      <c r="L31" s="1">
        <v>1.4054949999999999</v>
      </c>
      <c r="M31" s="6">
        <v>1.4054949999999999</v>
      </c>
      <c r="N31" s="4">
        <v>0</v>
      </c>
      <c r="O31" s="4">
        <v>0</v>
      </c>
      <c r="P31" s="4">
        <v>0</v>
      </c>
      <c r="Q31" s="1">
        <v>0.14959819999999999</v>
      </c>
      <c r="R31" s="1">
        <v>0.14959819999999999</v>
      </c>
      <c r="S31" s="6">
        <v>0.14959819999999999</v>
      </c>
      <c r="T31" s="4">
        <v>0</v>
      </c>
      <c r="U31" s="4">
        <v>0</v>
      </c>
    </row>
    <row r="32" spans="1:21" x14ac:dyDescent="0.25">
      <c r="A32">
        <v>29</v>
      </c>
      <c r="B32" t="s">
        <v>51</v>
      </c>
      <c r="C32" t="s">
        <v>28</v>
      </c>
      <c r="D32" s="3">
        <v>0.4</v>
      </c>
      <c r="E32" s="3">
        <v>16.167999999999999</v>
      </c>
      <c r="F32" s="3">
        <v>16.568000000000001</v>
      </c>
      <c r="G32" s="7">
        <v>16.367999999999999</v>
      </c>
      <c r="H32" s="1">
        <v>-16.085609999999999</v>
      </c>
      <c r="I32" s="1">
        <v>-16.48114</v>
      </c>
      <c r="J32" s="6">
        <v>-16.283370000000001</v>
      </c>
      <c r="K32" s="1">
        <v>1.3826940000000001</v>
      </c>
      <c r="L32" s="1">
        <v>1.4423980000000001</v>
      </c>
      <c r="M32" s="6">
        <v>1.412496</v>
      </c>
      <c r="N32" s="4">
        <v>0</v>
      </c>
      <c r="O32" s="4">
        <v>0</v>
      </c>
      <c r="P32" s="4">
        <v>0</v>
      </c>
      <c r="Q32" s="1">
        <v>0.14959819999999999</v>
      </c>
      <c r="R32" s="1">
        <v>0.14959819999999999</v>
      </c>
      <c r="S32" s="6">
        <v>0.14959819999999999</v>
      </c>
      <c r="T32" s="4">
        <v>0</v>
      </c>
      <c r="U32" s="4">
        <v>0</v>
      </c>
    </row>
    <row r="33" spans="1:21" x14ac:dyDescent="0.25">
      <c r="A33">
        <v>30</v>
      </c>
      <c r="B33" t="s">
        <v>52</v>
      </c>
      <c r="C33" t="s">
        <v>19</v>
      </c>
      <c r="D33" s="3">
        <v>0</v>
      </c>
      <c r="E33" s="3">
        <v>16.411000000000001</v>
      </c>
      <c r="F33" s="3">
        <v>16.411000000000001</v>
      </c>
      <c r="G33" s="7">
        <v>16.411000000000001</v>
      </c>
      <c r="H33" s="1">
        <v>-16.325890000000001</v>
      </c>
      <c r="I33" s="1">
        <v>-16.325890000000001</v>
      </c>
      <c r="J33" s="6">
        <v>-16.325890000000001</v>
      </c>
      <c r="K33" s="1">
        <v>1.4189959999999999</v>
      </c>
      <c r="L33" s="1">
        <v>1.4189959999999999</v>
      </c>
      <c r="M33" s="6">
        <v>1.4189959999999999</v>
      </c>
      <c r="N33" s="4">
        <v>0</v>
      </c>
      <c r="O33" s="4">
        <v>0</v>
      </c>
      <c r="P33" s="4">
        <v>0</v>
      </c>
      <c r="Q33" s="1">
        <v>0.14959819999999999</v>
      </c>
      <c r="R33" s="1">
        <v>0.14959819999999999</v>
      </c>
      <c r="S33" s="6">
        <v>0.14959819999999999</v>
      </c>
      <c r="T33" s="4">
        <v>0</v>
      </c>
      <c r="U33" s="4">
        <v>0</v>
      </c>
    </row>
    <row r="34" spans="1:21" x14ac:dyDescent="0.25">
      <c r="A34">
        <v>31</v>
      </c>
      <c r="B34" t="s">
        <v>53</v>
      </c>
      <c r="C34" t="s">
        <v>25</v>
      </c>
      <c r="D34" s="3">
        <v>0.16900000000000001</v>
      </c>
      <c r="E34" s="3">
        <v>16.478000000000002</v>
      </c>
      <c r="F34" s="3">
        <v>16.646999999999998</v>
      </c>
      <c r="G34" s="7">
        <v>16.5625</v>
      </c>
      <c r="H34" s="1">
        <v>-16.392150000000001</v>
      </c>
      <c r="I34" s="1">
        <v>-16.559259999999998</v>
      </c>
      <c r="J34" s="6">
        <v>-16.4757</v>
      </c>
      <c r="K34" s="1">
        <v>1.4288970000000001</v>
      </c>
      <c r="L34" s="1">
        <v>1.4540979999999999</v>
      </c>
      <c r="M34" s="6">
        <v>1.4414979999999999</v>
      </c>
      <c r="N34" s="4">
        <v>0</v>
      </c>
      <c r="O34" s="4">
        <v>0</v>
      </c>
      <c r="P34" s="4">
        <v>0</v>
      </c>
      <c r="Q34" s="1">
        <v>0.14959819999999999</v>
      </c>
      <c r="R34" s="1">
        <v>0.14959819999999999</v>
      </c>
      <c r="S34" s="6">
        <v>0.14959819999999999</v>
      </c>
      <c r="T34" s="4">
        <v>0</v>
      </c>
      <c r="U34" s="4">
        <v>0</v>
      </c>
    </row>
    <row r="35" spans="1:21" x14ac:dyDescent="0.25">
      <c r="A35">
        <v>32</v>
      </c>
      <c r="B35" t="s">
        <v>54</v>
      </c>
      <c r="C35" t="s">
        <v>21</v>
      </c>
      <c r="D35" s="3">
        <v>2.3475000000000001</v>
      </c>
      <c r="E35" s="3">
        <v>16.899999999999999</v>
      </c>
      <c r="F35" s="3">
        <v>19.247499999999999</v>
      </c>
      <c r="G35" s="7">
        <v>18.07375</v>
      </c>
      <c r="H35" s="1">
        <v>-16.809429999999999</v>
      </c>
      <c r="I35" s="1">
        <v>-19.115469999999998</v>
      </c>
      <c r="J35" s="6">
        <v>-17.96245</v>
      </c>
      <c r="K35" s="1">
        <v>1.4918009999999999</v>
      </c>
      <c r="L35" s="1">
        <v>1.928223</v>
      </c>
      <c r="M35" s="6">
        <v>1.7100120000000001</v>
      </c>
      <c r="N35" s="4">
        <v>0</v>
      </c>
      <c r="O35" s="4">
        <v>0</v>
      </c>
      <c r="P35" s="4">
        <v>0</v>
      </c>
      <c r="Q35" s="1">
        <v>0.14959819999999999</v>
      </c>
      <c r="R35" s="1">
        <v>0.22439729999999999</v>
      </c>
      <c r="S35" s="6">
        <v>0.18699779999999999</v>
      </c>
      <c r="T35" s="4">
        <v>0</v>
      </c>
      <c r="U35" s="4">
        <v>0</v>
      </c>
    </row>
    <row r="36" spans="1:21" x14ac:dyDescent="0.25">
      <c r="A36">
        <v>33</v>
      </c>
      <c r="B36" t="s">
        <v>55</v>
      </c>
      <c r="C36" t="s">
        <v>25</v>
      </c>
      <c r="D36" s="3">
        <v>0.16900000000000001</v>
      </c>
      <c r="E36" s="3">
        <v>19.480499999999999</v>
      </c>
      <c r="F36" s="3">
        <v>19.6495</v>
      </c>
      <c r="G36" s="7">
        <v>19.565000000000001</v>
      </c>
      <c r="H36" s="1">
        <v>-19.34263</v>
      </c>
      <c r="I36" s="1">
        <v>-19.507380000000001</v>
      </c>
      <c r="J36" s="6">
        <v>-19.425000000000001</v>
      </c>
      <c r="K36" s="1">
        <v>1.9800249999999999</v>
      </c>
      <c r="L36" s="1">
        <v>2.0176270000000001</v>
      </c>
      <c r="M36" s="6">
        <v>1.998826</v>
      </c>
      <c r="N36" s="4">
        <v>0</v>
      </c>
      <c r="O36" s="4">
        <v>0</v>
      </c>
      <c r="P36" s="4">
        <v>0</v>
      </c>
      <c r="Q36" s="1">
        <v>0.22439729999999999</v>
      </c>
      <c r="R36" s="1">
        <v>0.22439729999999999</v>
      </c>
      <c r="S36" s="6">
        <v>0.22439729999999999</v>
      </c>
      <c r="T36" s="4">
        <v>0</v>
      </c>
      <c r="U36" s="4">
        <v>0</v>
      </c>
    </row>
    <row r="37" spans="1:21" x14ac:dyDescent="0.25">
      <c r="A37">
        <v>34</v>
      </c>
      <c r="B37" t="s">
        <v>56</v>
      </c>
      <c r="C37" t="s">
        <v>19</v>
      </c>
      <c r="D37" s="3">
        <v>0</v>
      </c>
      <c r="E37" s="3">
        <v>19.921500000000002</v>
      </c>
      <c r="F37" s="3">
        <v>19.921500000000002</v>
      </c>
      <c r="G37" s="7">
        <v>19.921500000000002</v>
      </c>
      <c r="H37" s="1">
        <v>-19.772559999999999</v>
      </c>
      <c r="I37" s="1">
        <v>-19.772559999999999</v>
      </c>
      <c r="J37" s="6">
        <v>-19.772559999999999</v>
      </c>
      <c r="K37" s="1">
        <v>2.0781290000000001</v>
      </c>
      <c r="L37" s="1">
        <v>2.0781290000000001</v>
      </c>
      <c r="M37" s="6">
        <v>2.0781290000000001</v>
      </c>
      <c r="N37" s="4">
        <v>0</v>
      </c>
      <c r="O37" s="4">
        <v>0</v>
      </c>
      <c r="P37" s="4">
        <v>0</v>
      </c>
      <c r="Q37" s="1">
        <v>0.22439729999999999</v>
      </c>
      <c r="R37" s="1">
        <v>0.22439729999999999</v>
      </c>
      <c r="S37" s="6">
        <v>0.22439729999999999</v>
      </c>
      <c r="T37" s="4">
        <v>0</v>
      </c>
      <c r="U37" s="4">
        <v>0</v>
      </c>
    </row>
    <row r="38" spans="1:21" x14ac:dyDescent="0.25">
      <c r="A38">
        <v>35</v>
      </c>
      <c r="B38" t="s">
        <v>57</v>
      </c>
      <c r="C38" t="s">
        <v>25</v>
      </c>
      <c r="D38" s="3">
        <v>0.26800000000000002</v>
      </c>
      <c r="E38" s="3">
        <v>19.788499999999999</v>
      </c>
      <c r="F38" s="3">
        <v>20.0565</v>
      </c>
      <c r="G38" s="7">
        <v>19.922499999999999</v>
      </c>
      <c r="H38" s="1">
        <v>-19.642900000000001</v>
      </c>
      <c r="I38" s="1">
        <v>-19.90418</v>
      </c>
      <c r="J38" s="6">
        <v>-19.773540000000001</v>
      </c>
      <c r="K38" s="1">
        <v>2.0485280000000001</v>
      </c>
      <c r="L38" s="1">
        <v>2.1082299999999998</v>
      </c>
      <c r="M38" s="6">
        <v>2.0784289999999999</v>
      </c>
      <c r="N38" s="4">
        <v>0</v>
      </c>
      <c r="O38" s="4">
        <v>0</v>
      </c>
      <c r="P38" s="4">
        <v>0</v>
      </c>
      <c r="Q38" s="1">
        <v>0.22439729999999999</v>
      </c>
      <c r="R38" s="1">
        <v>0.22439729999999999</v>
      </c>
      <c r="S38" s="6">
        <v>0.22439729999999999</v>
      </c>
      <c r="T38" s="4">
        <v>0</v>
      </c>
      <c r="U38" s="4">
        <v>0</v>
      </c>
    </row>
    <row r="39" spans="1:21" x14ac:dyDescent="0.25">
      <c r="A39">
        <v>36</v>
      </c>
      <c r="B39" t="s">
        <v>58</v>
      </c>
      <c r="C39" t="s">
        <v>28</v>
      </c>
      <c r="D39" s="3">
        <v>0.36199999999999999</v>
      </c>
      <c r="E39" s="3">
        <v>20.115500000000001</v>
      </c>
      <c r="F39" s="3">
        <v>20.477499999999999</v>
      </c>
      <c r="G39" s="7">
        <v>20.296500000000002</v>
      </c>
      <c r="H39" s="1">
        <v>-19.9617</v>
      </c>
      <c r="I39" s="1">
        <v>-20.314620000000001</v>
      </c>
      <c r="J39" s="6">
        <v>-20.138159999999999</v>
      </c>
      <c r="K39" s="1">
        <v>2.1213310000000001</v>
      </c>
      <c r="L39" s="1">
        <v>2.2019340000000001</v>
      </c>
      <c r="M39" s="6">
        <v>2.1616330000000001</v>
      </c>
      <c r="N39" s="4">
        <v>0</v>
      </c>
      <c r="O39" s="4">
        <v>0</v>
      </c>
      <c r="P39" s="4">
        <v>0</v>
      </c>
      <c r="Q39" s="1">
        <v>0.22439729999999999</v>
      </c>
      <c r="R39" s="1">
        <v>0.22439729999999999</v>
      </c>
      <c r="S39" s="6">
        <v>0.22439729999999999</v>
      </c>
      <c r="T39" s="4">
        <v>0</v>
      </c>
      <c r="U39" s="4">
        <v>0</v>
      </c>
    </row>
    <row r="40" spans="1:21" x14ac:dyDescent="0.25">
      <c r="A40">
        <v>37</v>
      </c>
      <c r="B40" t="s">
        <v>59</v>
      </c>
      <c r="C40" t="s">
        <v>28</v>
      </c>
      <c r="D40" s="3">
        <v>0.36199999999999999</v>
      </c>
      <c r="E40" s="3">
        <v>20.8445</v>
      </c>
      <c r="F40" s="3">
        <v>21.206499999999998</v>
      </c>
      <c r="G40" s="7">
        <v>21.025500000000001</v>
      </c>
      <c r="H40" s="1">
        <v>-20.672419999999999</v>
      </c>
      <c r="I40" s="1">
        <v>-21.02535</v>
      </c>
      <c r="J40" s="6">
        <v>-20.848880000000001</v>
      </c>
      <c r="K40" s="1">
        <v>2.2835380000000001</v>
      </c>
      <c r="L40" s="1">
        <v>2.364141</v>
      </c>
      <c r="M40" s="6">
        <v>2.323839</v>
      </c>
      <c r="N40" s="4">
        <v>0</v>
      </c>
      <c r="O40" s="4">
        <v>0</v>
      </c>
      <c r="P40" s="4">
        <v>0</v>
      </c>
      <c r="Q40" s="1">
        <v>0.22439729999999999</v>
      </c>
      <c r="R40" s="1">
        <v>0.22439729999999999</v>
      </c>
      <c r="S40" s="6">
        <v>0.22439729999999999</v>
      </c>
      <c r="T40" s="4">
        <v>0</v>
      </c>
      <c r="U40" s="4">
        <v>0</v>
      </c>
    </row>
    <row r="41" spans="1:21" x14ac:dyDescent="0.25">
      <c r="A41">
        <v>38</v>
      </c>
      <c r="B41" t="s">
        <v>60</v>
      </c>
      <c r="C41" t="s">
        <v>19</v>
      </c>
      <c r="D41" s="3">
        <v>0</v>
      </c>
      <c r="E41" s="3">
        <v>21.215499999999999</v>
      </c>
      <c r="F41" s="3">
        <v>21.215499999999999</v>
      </c>
      <c r="G41" s="7">
        <v>21.215499999999999</v>
      </c>
      <c r="H41" s="1">
        <v>-21.034120000000001</v>
      </c>
      <c r="I41" s="1">
        <v>-21.034120000000001</v>
      </c>
      <c r="J41" s="6">
        <v>-21.034120000000001</v>
      </c>
      <c r="K41" s="1">
        <v>2.3661409999999998</v>
      </c>
      <c r="L41" s="1">
        <v>2.3661409999999998</v>
      </c>
      <c r="M41" s="6">
        <v>2.3661409999999998</v>
      </c>
      <c r="N41" s="4">
        <v>0</v>
      </c>
      <c r="O41" s="4">
        <v>0</v>
      </c>
      <c r="P41" s="4">
        <v>0</v>
      </c>
      <c r="Q41" s="1">
        <v>0.22439729999999999</v>
      </c>
      <c r="R41" s="1">
        <v>0.22439729999999999</v>
      </c>
      <c r="S41" s="6">
        <v>0.22439729999999999</v>
      </c>
      <c r="T41" s="4">
        <v>0</v>
      </c>
      <c r="U41" s="4">
        <v>0</v>
      </c>
    </row>
    <row r="42" spans="1:21" x14ac:dyDescent="0.25">
      <c r="A42">
        <v>39</v>
      </c>
      <c r="B42" t="s">
        <v>61</v>
      </c>
      <c r="C42" t="s">
        <v>25</v>
      </c>
      <c r="D42" s="3">
        <v>0.26800000000000002</v>
      </c>
      <c r="E42" s="3">
        <v>21.165500000000002</v>
      </c>
      <c r="F42" s="3">
        <v>21.433499999999999</v>
      </c>
      <c r="G42" s="7">
        <v>21.299499999999998</v>
      </c>
      <c r="H42" s="1">
        <v>-20.98537</v>
      </c>
      <c r="I42" s="1">
        <v>-21.246649999999999</v>
      </c>
      <c r="J42" s="6">
        <v>-21.116009999999999</v>
      </c>
      <c r="K42" s="1">
        <v>2.3549410000000002</v>
      </c>
      <c r="L42" s="1">
        <v>2.4146429999999999</v>
      </c>
      <c r="M42" s="6">
        <v>2.3848419999999999</v>
      </c>
      <c r="N42" s="4">
        <v>0</v>
      </c>
      <c r="O42" s="4">
        <v>0</v>
      </c>
      <c r="P42" s="4">
        <v>0</v>
      </c>
      <c r="Q42" s="1">
        <v>0.22439729999999999</v>
      </c>
      <c r="R42" s="1">
        <v>0.22439729999999999</v>
      </c>
      <c r="S42" s="6">
        <v>0.22439729999999999</v>
      </c>
      <c r="T42" s="4">
        <v>0</v>
      </c>
      <c r="U42" s="4">
        <v>0</v>
      </c>
    </row>
    <row r="43" spans="1:21" x14ac:dyDescent="0.25">
      <c r="A43">
        <v>40</v>
      </c>
      <c r="B43" t="s">
        <v>62</v>
      </c>
      <c r="C43" t="s">
        <v>19</v>
      </c>
      <c r="D43" s="3">
        <v>0</v>
      </c>
      <c r="E43" s="3">
        <v>21.302499999999998</v>
      </c>
      <c r="F43" s="3">
        <v>21.302499999999998</v>
      </c>
      <c r="G43" s="7">
        <v>21.302499999999998</v>
      </c>
      <c r="H43" s="1">
        <v>-21.118939999999998</v>
      </c>
      <c r="I43" s="1">
        <v>-21.118939999999998</v>
      </c>
      <c r="J43" s="6">
        <v>-21.118939999999998</v>
      </c>
      <c r="K43" s="1">
        <v>2.3854419999999998</v>
      </c>
      <c r="L43" s="1">
        <v>2.3854419999999998</v>
      </c>
      <c r="M43" s="6">
        <v>2.3854419999999998</v>
      </c>
      <c r="N43" s="4">
        <v>0</v>
      </c>
      <c r="O43" s="4">
        <v>0</v>
      </c>
      <c r="P43" s="4">
        <v>0</v>
      </c>
      <c r="Q43" s="1">
        <v>0.22439729999999999</v>
      </c>
      <c r="R43" s="1">
        <v>0.22439729999999999</v>
      </c>
      <c r="S43" s="6">
        <v>0.22439729999999999</v>
      </c>
      <c r="T43" s="4">
        <v>0</v>
      </c>
      <c r="U43" s="4">
        <v>0</v>
      </c>
    </row>
    <row r="44" spans="1:21" x14ac:dyDescent="0.25">
      <c r="A44">
        <v>41</v>
      </c>
      <c r="B44" t="s">
        <v>63</v>
      </c>
      <c r="C44" t="s">
        <v>25</v>
      </c>
      <c r="D44" s="3">
        <v>0.16900000000000001</v>
      </c>
      <c r="E44" s="3">
        <v>21.6755</v>
      </c>
      <c r="F44" s="3">
        <v>21.8445</v>
      </c>
      <c r="G44" s="7">
        <v>21.76</v>
      </c>
      <c r="H44" s="1">
        <v>-21.482589999999998</v>
      </c>
      <c r="I44" s="1">
        <v>-21.647349999999999</v>
      </c>
      <c r="J44" s="6">
        <v>-21.564969999999999</v>
      </c>
      <c r="K44" s="1">
        <v>2.468445</v>
      </c>
      <c r="L44" s="1">
        <v>2.5060470000000001</v>
      </c>
      <c r="M44" s="6">
        <v>2.4872459999999998</v>
      </c>
      <c r="N44" s="4">
        <v>0</v>
      </c>
      <c r="O44" s="4">
        <v>0</v>
      </c>
      <c r="P44" s="4">
        <v>0</v>
      </c>
      <c r="Q44" s="1">
        <v>0.22439729999999999</v>
      </c>
      <c r="R44" s="1">
        <v>0.22439729999999999</v>
      </c>
      <c r="S44" s="6">
        <v>0.22439729999999999</v>
      </c>
      <c r="T44" s="4">
        <v>0</v>
      </c>
      <c r="U44" s="4">
        <v>0</v>
      </c>
    </row>
    <row r="45" spans="1:21" x14ac:dyDescent="0.25">
      <c r="A45">
        <v>42</v>
      </c>
      <c r="B45" t="s">
        <v>64</v>
      </c>
      <c r="C45" t="s">
        <v>21</v>
      </c>
      <c r="D45" s="3">
        <v>2.3475000000000001</v>
      </c>
      <c r="E45" s="3">
        <v>22.0745</v>
      </c>
      <c r="F45" s="3">
        <v>24.422000000000001</v>
      </c>
      <c r="G45" s="7">
        <v>23.248249999999999</v>
      </c>
      <c r="H45" s="1">
        <v>-21.871580000000002</v>
      </c>
      <c r="I45" s="1">
        <v>-24.138559999999998</v>
      </c>
      <c r="J45" s="6">
        <v>-23.00508</v>
      </c>
      <c r="K45" s="1">
        <v>2.5572490000000001</v>
      </c>
      <c r="L45" s="1">
        <v>3.164771</v>
      </c>
      <c r="M45" s="6">
        <v>2.8609599999999999</v>
      </c>
      <c r="N45" s="4">
        <v>0</v>
      </c>
      <c r="O45" s="4">
        <v>0</v>
      </c>
      <c r="P45" s="4">
        <v>0</v>
      </c>
      <c r="Q45" s="1">
        <v>0.22439729999999999</v>
      </c>
      <c r="R45" s="1">
        <v>0.29919639999999997</v>
      </c>
      <c r="S45" s="6">
        <v>0.2617969</v>
      </c>
      <c r="T45" s="4">
        <v>0</v>
      </c>
      <c r="U45" s="4">
        <v>0</v>
      </c>
    </row>
    <row r="46" spans="1:21" x14ac:dyDescent="0.25">
      <c r="A46">
        <v>43</v>
      </c>
      <c r="B46" t="s">
        <v>65</v>
      </c>
      <c r="C46" t="s">
        <v>25</v>
      </c>
      <c r="D46" s="3">
        <v>0.16900000000000001</v>
      </c>
      <c r="E46" s="3">
        <v>24.677</v>
      </c>
      <c r="F46" s="3">
        <v>24.846</v>
      </c>
      <c r="G46" s="7">
        <v>24.761500000000002</v>
      </c>
      <c r="H46" s="1">
        <v>-24.38223</v>
      </c>
      <c r="I46" s="1">
        <v>-24.54372</v>
      </c>
      <c r="J46" s="6">
        <v>-24.462969999999999</v>
      </c>
      <c r="K46" s="1">
        <v>3.2398729999999998</v>
      </c>
      <c r="L46" s="1">
        <v>3.2896749999999999</v>
      </c>
      <c r="M46" s="6">
        <v>3.2647740000000001</v>
      </c>
      <c r="N46" s="4">
        <v>0</v>
      </c>
      <c r="O46" s="4">
        <v>0</v>
      </c>
      <c r="P46" s="4">
        <v>0</v>
      </c>
      <c r="Q46" s="1">
        <v>0.29919639999999997</v>
      </c>
      <c r="R46" s="1">
        <v>0.29919639999999997</v>
      </c>
      <c r="S46" s="6">
        <v>0.29919639999999997</v>
      </c>
      <c r="T46" s="4">
        <v>0</v>
      </c>
      <c r="U46" s="4">
        <v>0</v>
      </c>
    </row>
    <row r="47" spans="1:21" x14ac:dyDescent="0.25">
      <c r="A47">
        <v>44</v>
      </c>
      <c r="B47" t="s">
        <v>66</v>
      </c>
      <c r="C47" t="s">
        <v>28</v>
      </c>
      <c r="D47" s="3">
        <v>0.4</v>
      </c>
      <c r="E47" s="3">
        <v>24.754000000000001</v>
      </c>
      <c r="F47" s="3">
        <v>25.154</v>
      </c>
      <c r="G47" s="7">
        <v>24.954000000000001</v>
      </c>
      <c r="H47" s="1">
        <v>-24.45581</v>
      </c>
      <c r="I47" s="1">
        <v>-24.838039999999999</v>
      </c>
      <c r="J47" s="6">
        <v>-24.646920000000001</v>
      </c>
      <c r="K47" s="1">
        <v>3.2625739999999999</v>
      </c>
      <c r="L47" s="1">
        <v>3.3804780000000001</v>
      </c>
      <c r="M47" s="6">
        <v>3.3215759999999999</v>
      </c>
      <c r="N47" s="4">
        <v>0</v>
      </c>
      <c r="O47" s="4">
        <v>0</v>
      </c>
      <c r="P47" s="4">
        <v>0</v>
      </c>
      <c r="Q47" s="1">
        <v>0.29919639999999997</v>
      </c>
      <c r="R47" s="1">
        <v>0.29919639999999997</v>
      </c>
      <c r="S47" s="6">
        <v>0.29919639999999997</v>
      </c>
      <c r="T47" s="4">
        <v>0</v>
      </c>
      <c r="U47" s="4">
        <v>0</v>
      </c>
    </row>
    <row r="48" spans="1:21" x14ac:dyDescent="0.25">
      <c r="A48">
        <v>45</v>
      </c>
      <c r="B48" t="s">
        <v>67</v>
      </c>
      <c r="C48" t="s">
        <v>19</v>
      </c>
      <c r="D48" s="3">
        <v>0</v>
      </c>
      <c r="E48" s="3">
        <v>25.009</v>
      </c>
      <c r="F48" s="3">
        <v>25.009</v>
      </c>
      <c r="G48" s="7">
        <v>25.009</v>
      </c>
      <c r="H48" s="1">
        <v>-24.699480000000001</v>
      </c>
      <c r="I48" s="1">
        <v>-24.699480000000001</v>
      </c>
      <c r="J48" s="6">
        <v>-24.699480000000001</v>
      </c>
      <c r="K48" s="1">
        <v>3.3377759999999999</v>
      </c>
      <c r="L48" s="1">
        <v>3.3377759999999999</v>
      </c>
      <c r="M48" s="6">
        <v>3.3377759999999999</v>
      </c>
      <c r="N48" s="4">
        <v>0</v>
      </c>
      <c r="O48" s="4">
        <v>0</v>
      </c>
      <c r="P48" s="4">
        <v>0</v>
      </c>
      <c r="Q48" s="1">
        <v>0.29919639999999997</v>
      </c>
      <c r="R48" s="1">
        <v>0.29919639999999997</v>
      </c>
      <c r="S48" s="6">
        <v>0.29919639999999997</v>
      </c>
      <c r="T48" s="4">
        <v>0</v>
      </c>
      <c r="U48" s="4">
        <v>0</v>
      </c>
    </row>
    <row r="49" spans="1:21" x14ac:dyDescent="0.25">
      <c r="A49">
        <v>46</v>
      </c>
      <c r="B49" t="s">
        <v>68</v>
      </c>
      <c r="C49" t="s">
        <v>19</v>
      </c>
      <c r="D49" s="3">
        <v>0</v>
      </c>
      <c r="E49" s="3">
        <v>25.053999999999998</v>
      </c>
      <c r="F49" s="3">
        <v>25.053999999999998</v>
      </c>
      <c r="G49" s="7">
        <v>25.053999999999998</v>
      </c>
      <c r="H49" s="1">
        <v>-24.74248</v>
      </c>
      <c r="I49" s="1">
        <v>-24.74248</v>
      </c>
      <c r="J49" s="6">
        <v>-24.74248</v>
      </c>
      <c r="K49" s="1">
        <v>3.3509769999999999</v>
      </c>
      <c r="L49" s="1">
        <v>3.3509769999999999</v>
      </c>
      <c r="M49" s="6">
        <v>3.3509769999999999</v>
      </c>
      <c r="N49" s="4">
        <v>0</v>
      </c>
      <c r="O49" s="4">
        <v>0</v>
      </c>
      <c r="P49" s="4">
        <v>0</v>
      </c>
      <c r="Q49" s="1">
        <v>0.29919639999999997</v>
      </c>
      <c r="R49" s="1">
        <v>0.29919639999999997</v>
      </c>
      <c r="S49" s="6">
        <v>0.29919639999999997</v>
      </c>
      <c r="T49" s="4">
        <v>0</v>
      </c>
      <c r="U49" s="4">
        <v>0</v>
      </c>
    </row>
    <row r="50" spans="1:21" x14ac:dyDescent="0.25">
      <c r="A50">
        <v>47</v>
      </c>
      <c r="B50" t="s">
        <v>69</v>
      </c>
      <c r="C50" t="s">
        <v>25</v>
      </c>
      <c r="D50" s="3">
        <v>7.6200000000000004E-2</v>
      </c>
      <c r="E50" s="3">
        <v>25.103000000000002</v>
      </c>
      <c r="F50" s="3">
        <v>25.179200000000002</v>
      </c>
      <c r="G50" s="7">
        <v>25.141100000000002</v>
      </c>
      <c r="H50" s="1">
        <v>-24.789300000000001</v>
      </c>
      <c r="I50" s="1">
        <v>-24.862120000000001</v>
      </c>
      <c r="J50" s="6">
        <v>-24.825710000000001</v>
      </c>
      <c r="K50" s="1">
        <v>3.3654769999999998</v>
      </c>
      <c r="L50" s="1">
        <v>3.3878780000000002</v>
      </c>
      <c r="M50" s="6">
        <v>3.3766769999999999</v>
      </c>
      <c r="N50" s="4">
        <v>0</v>
      </c>
      <c r="O50" s="4">
        <v>0</v>
      </c>
      <c r="P50" s="4">
        <v>0</v>
      </c>
      <c r="Q50" s="1">
        <v>0.29919639999999997</v>
      </c>
      <c r="R50" s="1">
        <v>0.29919639999999997</v>
      </c>
      <c r="S50" s="6">
        <v>0.29919639999999997</v>
      </c>
      <c r="T50" s="4">
        <v>0</v>
      </c>
      <c r="U50" s="4">
        <v>0</v>
      </c>
    </row>
    <row r="51" spans="1:21" x14ac:dyDescent="0.25">
      <c r="A51">
        <v>48</v>
      </c>
      <c r="B51" t="s">
        <v>70</v>
      </c>
      <c r="C51" t="s">
        <v>19</v>
      </c>
      <c r="D51" s="3">
        <v>0</v>
      </c>
      <c r="E51" s="3">
        <v>27.547999999999998</v>
      </c>
      <c r="F51" s="3">
        <v>27.547999999999998</v>
      </c>
      <c r="G51" s="7">
        <v>27.547999999999998</v>
      </c>
      <c r="H51" s="1">
        <v>-27.12567</v>
      </c>
      <c r="I51" s="1">
        <v>-27.12567</v>
      </c>
      <c r="J51" s="6">
        <v>-27.12567</v>
      </c>
      <c r="K51" s="1">
        <v>4.0860989999999999</v>
      </c>
      <c r="L51" s="1">
        <v>4.0860989999999999</v>
      </c>
      <c r="M51" s="6">
        <v>4.0860989999999999</v>
      </c>
      <c r="N51" s="4">
        <v>0</v>
      </c>
      <c r="O51" s="4">
        <v>0</v>
      </c>
      <c r="P51" s="4">
        <v>0</v>
      </c>
      <c r="Q51" s="1">
        <v>0.29919639999999997</v>
      </c>
      <c r="R51" s="1">
        <v>0.29919639999999997</v>
      </c>
      <c r="S51" s="6">
        <v>0.29919639999999997</v>
      </c>
      <c r="T51" s="4">
        <v>0</v>
      </c>
      <c r="U51" s="4">
        <v>0</v>
      </c>
    </row>
    <row r="52" spans="1:21" x14ac:dyDescent="0.25">
      <c r="A52">
        <v>49</v>
      </c>
      <c r="B52" t="s">
        <v>71</v>
      </c>
      <c r="C52" t="s">
        <v>25</v>
      </c>
      <c r="D52" s="3">
        <v>7.6200000000000004E-2</v>
      </c>
      <c r="E52" s="3">
        <v>29.901800000000001</v>
      </c>
      <c r="F52" s="3">
        <v>29.978000000000002</v>
      </c>
      <c r="G52" s="7">
        <v>29.939900000000002</v>
      </c>
      <c r="H52" s="1">
        <v>-29.3749</v>
      </c>
      <c r="I52" s="1">
        <v>-29.447710000000001</v>
      </c>
      <c r="J52" s="6">
        <v>-29.41131</v>
      </c>
      <c r="K52" s="1">
        <v>4.7799209999999999</v>
      </c>
      <c r="L52" s="1">
        <v>4.802422</v>
      </c>
      <c r="M52" s="6">
        <v>4.7912210000000002</v>
      </c>
      <c r="N52" s="4">
        <v>0</v>
      </c>
      <c r="O52" s="4">
        <v>0</v>
      </c>
      <c r="P52" s="4">
        <v>0</v>
      </c>
      <c r="Q52" s="1">
        <v>0.29919639999999997</v>
      </c>
      <c r="R52" s="1">
        <v>0.29919639999999997</v>
      </c>
      <c r="S52" s="6">
        <v>0.29919639999999997</v>
      </c>
      <c r="T52" s="4">
        <v>0</v>
      </c>
      <c r="U52" s="4">
        <v>0</v>
      </c>
    </row>
    <row r="53" spans="1:21" x14ac:dyDescent="0.25">
      <c r="A53">
        <v>50</v>
      </c>
      <c r="B53" t="s">
        <v>72</v>
      </c>
      <c r="C53" t="s">
        <v>19</v>
      </c>
      <c r="D53" s="3">
        <v>0</v>
      </c>
      <c r="E53" s="3">
        <v>30.094999999999999</v>
      </c>
      <c r="F53" s="3">
        <v>30.094999999999999</v>
      </c>
      <c r="G53" s="7">
        <v>30.094999999999999</v>
      </c>
      <c r="H53" s="1">
        <v>-29.559519999999999</v>
      </c>
      <c r="I53" s="1">
        <v>-29.559519999999999</v>
      </c>
      <c r="J53" s="6">
        <v>-29.559519999999999</v>
      </c>
      <c r="K53" s="1">
        <v>4.8369229999999996</v>
      </c>
      <c r="L53" s="1">
        <v>4.8369229999999996</v>
      </c>
      <c r="M53" s="6">
        <v>4.8369229999999996</v>
      </c>
      <c r="N53" s="4">
        <v>0</v>
      </c>
      <c r="O53" s="4">
        <v>0</v>
      </c>
      <c r="P53" s="4">
        <v>0</v>
      </c>
      <c r="Q53" s="1">
        <v>0.29919639999999997</v>
      </c>
      <c r="R53" s="1">
        <v>0.29919639999999997</v>
      </c>
      <c r="S53" s="6">
        <v>0.29919639999999997</v>
      </c>
      <c r="T53" s="4">
        <v>0</v>
      </c>
      <c r="U53" s="4">
        <v>0</v>
      </c>
    </row>
    <row r="54" spans="1:21" x14ac:dyDescent="0.25">
      <c r="A54">
        <v>51</v>
      </c>
      <c r="B54" t="s">
        <v>73</v>
      </c>
      <c r="C54" t="s">
        <v>28</v>
      </c>
      <c r="D54" s="3">
        <v>0.4</v>
      </c>
      <c r="E54" s="3">
        <v>29.942</v>
      </c>
      <c r="F54" s="3">
        <v>30.341999999999999</v>
      </c>
      <c r="G54" s="7">
        <v>30.141999999999999</v>
      </c>
      <c r="H54" s="1">
        <v>-29.413309999999999</v>
      </c>
      <c r="I54" s="1">
        <v>-29.795539999999999</v>
      </c>
      <c r="J54" s="6">
        <v>-29.604430000000001</v>
      </c>
      <c r="K54" s="1">
        <v>4.7918209999999997</v>
      </c>
      <c r="L54" s="1">
        <v>4.9097249999999999</v>
      </c>
      <c r="M54" s="6">
        <v>4.8507230000000003</v>
      </c>
      <c r="N54" s="4">
        <v>0</v>
      </c>
      <c r="O54" s="4">
        <v>0</v>
      </c>
      <c r="P54" s="4">
        <v>0</v>
      </c>
      <c r="Q54" s="1">
        <v>0.29919639999999997</v>
      </c>
      <c r="R54" s="1">
        <v>0.29919639999999997</v>
      </c>
      <c r="S54" s="6">
        <v>0.29919639999999997</v>
      </c>
      <c r="T54" s="4">
        <v>0</v>
      </c>
      <c r="U54" s="4">
        <v>0</v>
      </c>
    </row>
    <row r="55" spans="1:21" x14ac:dyDescent="0.25">
      <c r="A55">
        <v>52</v>
      </c>
      <c r="B55" t="s">
        <v>74</v>
      </c>
      <c r="C55" t="s">
        <v>19</v>
      </c>
      <c r="D55" s="3">
        <v>0</v>
      </c>
      <c r="E55" s="3">
        <v>30.192</v>
      </c>
      <c r="F55" s="3">
        <v>30.192</v>
      </c>
      <c r="G55" s="7">
        <v>30.192</v>
      </c>
      <c r="H55" s="1">
        <v>-29.65221</v>
      </c>
      <c r="I55" s="1">
        <v>-29.65221</v>
      </c>
      <c r="J55" s="6">
        <v>-29.65221</v>
      </c>
      <c r="K55" s="1">
        <v>4.8655239999999997</v>
      </c>
      <c r="L55" s="1">
        <v>4.8655239999999997</v>
      </c>
      <c r="M55" s="6">
        <v>4.8655239999999997</v>
      </c>
      <c r="N55" s="4">
        <v>0</v>
      </c>
      <c r="O55" s="4">
        <v>0</v>
      </c>
      <c r="P55" s="4">
        <v>0</v>
      </c>
      <c r="Q55" s="1">
        <v>0.29919639999999997</v>
      </c>
      <c r="R55" s="1">
        <v>0.29919639999999997</v>
      </c>
      <c r="S55" s="6">
        <v>0.29919639999999997</v>
      </c>
      <c r="T55" s="4">
        <v>0</v>
      </c>
      <c r="U55" s="4">
        <v>0</v>
      </c>
    </row>
    <row r="56" spans="1:21" x14ac:dyDescent="0.25">
      <c r="A56">
        <v>53</v>
      </c>
      <c r="B56" t="s">
        <v>75</v>
      </c>
      <c r="C56" t="s">
        <v>25</v>
      </c>
      <c r="D56" s="3">
        <v>0.16900000000000001</v>
      </c>
      <c r="E56" s="3">
        <v>30.254000000000001</v>
      </c>
      <c r="F56" s="3">
        <v>30.422999999999998</v>
      </c>
      <c r="G56" s="7">
        <v>30.3385</v>
      </c>
      <c r="H56" s="1">
        <v>-29.711449999999999</v>
      </c>
      <c r="I56" s="1">
        <v>-29.87294</v>
      </c>
      <c r="J56" s="6">
        <v>-29.792200000000001</v>
      </c>
      <c r="K56" s="1">
        <v>4.883724</v>
      </c>
      <c r="L56" s="1">
        <v>4.9336260000000003</v>
      </c>
      <c r="M56" s="6">
        <v>4.9087249999999996</v>
      </c>
      <c r="N56" s="4">
        <v>0</v>
      </c>
      <c r="O56" s="4">
        <v>0</v>
      </c>
      <c r="P56" s="4">
        <v>0</v>
      </c>
      <c r="Q56" s="1">
        <v>0.29919639999999997</v>
      </c>
      <c r="R56" s="1">
        <v>0.29919639999999997</v>
      </c>
      <c r="S56" s="6">
        <v>0.29919639999999997</v>
      </c>
      <c r="T56" s="4">
        <v>0</v>
      </c>
      <c r="U56" s="4">
        <v>0</v>
      </c>
    </row>
    <row r="57" spans="1:21" x14ac:dyDescent="0.25">
      <c r="A57">
        <v>54</v>
      </c>
      <c r="B57" t="s">
        <v>76</v>
      </c>
      <c r="C57" t="s">
        <v>21</v>
      </c>
      <c r="D57" s="3">
        <v>2.3475000000000001</v>
      </c>
      <c r="E57" s="3">
        <v>30.673999999999999</v>
      </c>
      <c r="F57" s="3">
        <v>33.021500000000003</v>
      </c>
      <c r="G57" s="7">
        <v>31.847750000000001</v>
      </c>
      <c r="H57" s="1">
        <v>-30.11279</v>
      </c>
      <c r="I57" s="1">
        <v>-32.328040000000001</v>
      </c>
      <c r="J57" s="6">
        <v>-31.220410000000001</v>
      </c>
      <c r="K57" s="1">
        <v>5.0075279999999998</v>
      </c>
      <c r="L57" s="1">
        <v>5.7827489999999999</v>
      </c>
      <c r="M57" s="6">
        <v>5.3951390000000004</v>
      </c>
      <c r="N57" s="4">
        <v>0</v>
      </c>
      <c r="O57" s="4">
        <v>0</v>
      </c>
      <c r="P57" s="4">
        <v>0</v>
      </c>
      <c r="Q57" s="1">
        <v>0.29919639999999997</v>
      </c>
      <c r="R57" s="1">
        <v>0.37399559999999998</v>
      </c>
      <c r="S57" s="6">
        <v>0.33659600000000001</v>
      </c>
      <c r="T57" s="4">
        <v>0</v>
      </c>
      <c r="U57" s="4">
        <v>0</v>
      </c>
    </row>
    <row r="58" spans="1:21" x14ac:dyDescent="0.25">
      <c r="A58">
        <v>55</v>
      </c>
      <c r="B58" t="s">
        <v>77</v>
      </c>
      <c r="C58" t="s">
        <v>25</v>
      </c>
      <c r="D58" s="3">
        <v>0.16900000000000001</v>
      </c>
      <c r="E58" s="3">
        <v>33.249499999999998</v>
      </c>
      <c r="F58" s="3">
        <v>33.418500000000002</v>
      </c>
      <c r="G58" s="7">
        <v>33.334000000000003</v>
      </c>
      <c r="H58" s="1">
        <v>-32.540280000000003</v>
      </c>
      <c r="I58" s="1">
        <v>-32.697589999999998</v>
      </c>
      <c r="J58" s="6">
        <v>-32.618929999999999</v>
      </c>
      <c r="K58" s="1">
        <v>5.8660509999999997</v>
      </c>
      <c r="L58" s="1">
        <v>5.927753</v>
      </c>
      <c r="M58" s="6">
        <v>5.8969519999999997</v>
      </c>
      <c r="N58" s="4">
        <v>0</v>
      </c>
      <c r="O58" s="4">
        <v>0</v>
      </c>
      <c r="P58" s="4">
        <v>0</v>
      </c>
      <c r="Q58" s="1">
        <v>0.37399559999999998</v>
      </c>
      <c r="R58" s="1">
        <v>0.37399559999999998</v>
      </c>
      <c r="S58" s="6">
        <v>0.37399559999999998</v>
      </c>
      <c r="T58" s="4">
        <v>0</v>
      </c>
      <c r="U58" s="4">
        <v>0</v>
      </c>
    </row>
    <row r="59" spans="1:21" x14ac:dyDescent="0.25">
      <c r="A59">
        <v>56</v>
      </c>
      <c r="B59" t="s">
        <v>78</v>
      </c>
      <c r="C59" t="s">
        <v>25</v>
      </c>
      <c r="D59" s="3">
        <v>0.26800000000000002</v>
      </c>
      <c r="E59" s="3">
        <v>33.5625</v>
      </c>
      <c r="F59" s="3">
        <v>33.830500000000001</v>
      </c>
      <c r="G59" s="7">
        <v>33.6965</v>
      </c>
      <c r="H59" s="1">
        <v>-32.83164</v>
      </c>
      <c r="I59" s="1">
        <v>-33.081110000000002</v>
      </c>
      <c r="J59" s="6">
        <v>-32.956380000000003</v>
      </c>
      <c r="K59" s="1">
        <v>5.9803540000000002</v>
      </c>
      <c r="L59" s="1">
        <v>6.0782559999999997</v>
      </c>
      <c r="M59" s="6">
        <v>6.0293549999999998</v>
      </c>
      <c r="N59" s="4">
        <v>0</v>
      </c>
      <c r="O59" s="4">
        <v>0</v>
      </c>
      <c r="P59" s="4">
        <v>0</v>
      </c>
      <c r="Q59" s="1">
        <v>0.37399559999999998</v>
      </c>
      <c r="R59" s="1">
        <v>0.37399559999999998</v>
      </c>
      <c r="S59" s="6">
        <v>0.37399559999999998</v>
      </c>
      <c r="T59" s="4">
        <v>0</v>
      </c>
      <c r="U59" s="4">
        <v>0</v>
      </c>
    </row>
    <row r="60" spans="1:21" x14ac:dyDescent="0.25">
      <c r="A60">
        <v>57</v>
      </c>
      <c r="B60" t="s">
        <v>79</v>
      </c>
      <c r="C60" t="s">
        <v>19</v>
      </c>
      <c r="D60" s="3">
        <v>0</v>
      </c>
      <c r="E60" s="3">
        <v>33.705500000000001</v>
      </c>
      <c r="F60" s="3">
        <v>33.705500000000001</v>
      </c>
      <c r="G60" s="7">
        <v>33.705500000000001</v>
      </c>
      <c r="H60" s="1">
        <v>-32.964750000000002</v>
      </c>
      <c r="I60" s="1">
        <v>-32.964750000000002</v>
      </c>
      <c r="J60" s="6">
        <v>-32.964750000000002</v>
      </c>
      <c r="K60" s="1">
        <v>6.0326550000000001</v>
      </c>
      <c r="L60" s="1">
        <v>6.0326550000000001</v>
      </c>
      <c r="M60" s="6">
        <v>6.0326550000000001</v>
      </c>
      <c r="N60" s="4">
        <v>0</v>
      </c>
      <c r="O60" s="4">
        <v>0</v>
      </c>
      <c r="P60" s="4">
        <v>0</v>
      </c>
      <c r="Q60" s="1">
        <v>0.37399559999999998</v>
      </c>
      <c r="R60" s="1">
        <v>0.37399559999999998</v>
      </c>
      <c r="S60" s="6">
        <v>0.37399559999999998</v>
      </c>
      <c r="T60" s="4">
        <v>0</v>
      </c>
      <c r="U60" s="4">
        <v>0</v>
      </c>
    </row>
    <row r="61" spans="1:21" x14ac:dyDescent="0.25">
      <c r="A61">
        <v>58</v>
      </c>
      <c r="B61" t="s">
        <v>80</v>
      </c>
      <c r="C61" t="s">
        <v>28</v>
      </c>
      <c r="D61" s="3">
        <v>0.36199999999999999</v>
      </c>
      <c r="E61" s="3">
        <v>33.889499999999998</v>
      </c>
      <c r="F61" s="3">
        <v>34.2515</v>
      </c>
      <c r="G61" s="7">
        <v>34.070500000000003</v>
      </c>
      <c r="H61" s="1">
        <v>-33.136040000000001</v>
      </c>
      <c r="I61" s="1">
        <v>-33.472999999999999</v>
      </c>
      <c r="J61" s="6">
        <v>-33.304519999999997</v>
      </c>
      <c r="K61" s="1">
        <v>6.0998570000000001</v>
      </c>
      <c r="L61" s="1">
        <v>6.2320599999999997</v>
      </c>
      <c r="M61" s="6">
        <v>6.1659579999999998</v>
      </c>
      <c r="N61" s="4">
        <v>0</v>
      </c>
      <c r="O61" s="4">
        <v>0</v>
      </c>
      <c r="P61" s="4">
        <v>0</v>
      </c>
      <c r="Q61" s="1">
        <v>0.37399559999999998</v>
      </c>
      <c r="R61" s="1">
        <v>0.37399559999999998</v>
      </c>
      <c r="S61" s="6">
        <v>0.37399559999999998</v>
      </c>
      <c r="T61" s="4">
        <v>0</v>
      </c>
      <c r="U61" s="4">
        <v>0</v>
      </c>
    </row>
    <row r="62" spans="1:21" x14ac:dyDescent="0.25">
      <c r="A62">
        <v>59</v>
      </c>
      <c r="B62" t="s">
        <v>81</v>
      </c>
      <c r="C62" t="s">
        <v>28</v>
      </c>
      <c r="D62" s="3">
        <v>0.36199999999999999</v>
      </c>
      <c r="E62" s="3">
        <v>34.618499999999997</v>
      </c>
      <c r="F62" s="3">
        <v>34.980499999999999</v>
      </c>
      <c r="G62" s="7">
        <v>34.799500000000002</v>
      </c>
      <c r="H62" s="1">
        <v>-33.814630000000001</v>
      </c>
      <c r="I62" s="1">
        <v>-34.151609999999998</v>
      </c>
      <c r="J62" s="6">
        <v>-33.98312</v>
      </c>
      <c r="K62" s="1">
        <v>6.3661630000000002</v>
      </c>
      <c r="L62" s="1">
        <v>6.4984669999999998</v>
      </c>
      <c r="M62" s="6">
        <v>6.4323649999999999</v>
      </c>
      <c r="N62" s="4">
        <v>0</v>
      </c>
      <c r="O62" s="4">
        <v>0</v>
      </c>
      <c r="P62" s="4">
        <v>0</v>
      </c>
      <c r="Q62" s="1">
        <v>0.37399559999999998</v>
      </c>
      <c r="R62" s="1">
        <v>0.37399559999999998</v>
      </c>
      <c r="S62" s="6">
        <v>0.37399559999999998</v>
      </c>
      <c r="T62" s="4">
        <v>0</v>
      </c>
      <c r="U62" s="4">
        <v>0</v>
      </c>
    </row>
    <row r="63" spans="1:21" x14ac:dyDescent="0.25">
      <c r="A63">
        <v>60</v>
      </c>
      <c r="B63" t="s">
        <v>82</v>
      </c>
      <c r="C63" t="s">
        <v>25</v>
      </c>
      <c r="D63" s="3">
        <v>0.26800000000000002</v>
      </c>
      <c r="E63" s="3">
        <v>34.805500000000002</v>
      </c>
      <c r="F63" s="3">
        <v>35.073500000000003</v>
      </c>
      <c r="G63" s="7">
        <v>34.939500000000002</v>
      </c>
      <c r="H63" s="1">
        <v>-33.988709999999998</v>
      </c>
      <c r="I63" s="1">
        <v>-34.23818</v>
      </c>
      <c r="J63" s="6">
        <v>-34.113439999999997</v>
      </c>
      <c r="K63" s="1">
        <v>6.4344650000000003</v>
      </c>
      <c r="L63" s="1">
        <v>6.5324669999999996</v>
      </c>
      <c r="M63" s="6">
        <v>6.483466</v>
      </c>
      <c r="N63" s="4">
        <v>0</v>
      </c>
      <c r="O63" s="4">
        <v>0</v>
      </c>
      <c r="P63" s="4">
        <v>0</v>
      </c>
      <c r="Q63" s="1">
        <v>0.37399559999999998</v>
      </c>
      <c r="R63" s="1">
        <v>0.37399559999999998</v>
      </c>
      <c r="S63" s="6">
        <v>0.37399559999999998</v>
      </c>
      <c r="T63" s="4">
        <v>0</v>
      </c>
      <c r="U63" s="4">
        <v>0</v>
      </c>
    </row>
    <row r="64" spans="1:21" x14ac:dyDescent="0.25">
      <c r="A64">
        <v>61</v>
      </c>
      <c r="B64" t="s">
        <v>83</v>
      </c>
      <c r="C64" t="s">
        <v>19</v>
      </c>
      <c r="D64" s="3">
        <v>0</v>
      </c>
      <c r="E64" s="3">
        <v>35.014499999999998</v>
      </c>
      <c r="F64" s="3">
        <v>35.014499999999998</v>
      </c>
      <c r="G64" s="7">
        <v>35.014499999999998</v>
      </c>
      <c r="H64" s="1">
        <v>-34.183259999999997</v>
      </c>
      <c r="I64" s="1">
        <v>-34.183259999999997</v>
      </c>
      <c r="J64" s="6">
        <v>-34.183259999999997</v>
      </c>
      <c r="K64" s="1">
        <v>6.5108670000000002</v>
      </c>
      <c r="L64" s="1">
        <v>6.5108670000000002</v>
      </c>
      <c r="M64" s="6">
        <v>6.5108670000000002</v>
      </c>
      <c r="N64" s="4">
        <v>0</v>
      </c>
      <c r="O64" s="4">
        <v>0</v>
      </c>
      <c r="P64" s="4">
        <v>0</v>
      </c>
      <c r="Q64" s="1">
        <v>0.37399559999999998</v>
      </c>
      <c r="R64" s="1">
        <v>0.37399559999999998</v>
      </c>
      <c r="S64" s="6">
        <v>0.37399559999999998</v>
      </c>
      <c r="T64" s="4">
        <v>0</v>
      </c>
      <c r="U64" s="4">
        <v>0</v>
      </c>
    </row>
    <row r="65" spans="1:21" x14ac:dyDescent="0.25">
      <c r="A65">
        <v>62</v>
      </c>
      <c r="B65" t="s">
        <v>84</v>
      </c>
      <c r="C65" t="s">
        <v>19</v>
      </c>
      <c r="D65" s="3">
        <v>0</v>
      </c>
      <c r="E65" s="3">
        <v>35.079500000000003</v>
      </c>
      <c r="F65" s="3">
        <v>35.079500000000003</v>
      </c>
      <c r="G65" s="7">
        <v>35.079500000000003</v>
      </c>
      <c r="H65" s="1">
        <v>-34.243769999999998</v>
      </c>
      <c r="I65" s="1">
        <v>-34.243769999999998</v>
      </c>
      <c r="J65" s="6">
        <v>-34.243769999999998</v>
      </c>
      <c r="K65" s="1">
        <v>6.534567</v>
      </c>
      <c r="L65" s="1">
        <v>6.534567</v>
      </c>
      <c r="M65" s="6">
        <v>6.534567</v>
      </c>
      <c r="N65" s="4">
        <v>0</v>
      </c>
      <c r="O65" s="4">
        <v>0</v>
      </c>
      <c r="P65" s="4">
        <v>0</v>
      </c>
      <c r="Q65" s="1">
        <v>0.37399559999999998</v>
      </c>
      <c r="R65" s="1">
        <v>0.37399559999999998</v>
      </c>
      <c r="S65" s="6">
        <v>0.37399559999999998</v>
      </c>
      <c r="T65" s="4">
        <v>0</v>
      </c>
      <c r="U65" s="4">
        <v>0</v>
      </c>
    </row>
    <row r="66" spans="1:21" x14ac:dyDescent="0.25">
      <c r="A66">
        <v>63</v>
      </c>
      <c r="B66" t="s">
        <v>85</v>
      </c>
      <c r="C66" t="s">
        <v>25</v>
      </c>
      <c r="D66" s="3">
        <v>0.16900000000000001</v>
      </c>
      <c r="E66" s="3">
        <v>35.444499999999998</v>
      </c>
      <c r="F66" s="3">
        <v>35.613500000000002</v>
      </c>
      <c r="G66" s="7">
        <v>35.529000000000003</v>
      </c>
      <c r="H66" s="1">
        <v>-34.583539999999999</v>
      </c>
      <c r="I66" s="1">
        <v>-34.740850000000002</v>
      </c>
      <c r="J66" s="6">
        <v>-34.662190000000002</v>
      </c>
      <c r="K66" s="1">
        <v>6.6679709999999996</v>
      </c>
      <c r="L66" s="1">
        <v>6.7296719999999999</v>
      </c>
      <c r="M66" s="6">
        <v>6.6988709999999996</v>
      </c>
      <c r="N66" s="4">
        <v>0</v>
      </c>
      <c r="O66" s="4">
        <v>0</v>
      </c>
      <c r="P66" s="4">
        <v>0</v>
      </c>
      <c r="Q66" s="1">
        <v>0.37399559999999998</v>
      </c>
      <c r="R66" s="1">
        <v>0.37399559999999998</v>
      </c>
      <c r="S66" s="6">
        <v>0.37399559999999998</v>
      </c>
      <c r="T66" s="4">
        <v>0</v>
      </c>
      <c r="U66" s="4">
        <v>0</v>
      </c>
    </row>
    <row r="67" spans="1:21" x14ac:dyDescent="0.25">
      <c r="A67">
        <v>64</v>
      </c>
      <c r="B67" t="s">
        <v>86</v>
      </c>
      <c r="C67" t="s">
        <v>21</v>
      </c>
      <c r="D67" s="3">
        <v>2.3475000000000001</v>
      </c>
      <c r="E67" s="3">
        <v>35.848500000000001</v>
      </c>
      <c r="F67" s="3">
        <v>38.195999999999998</v>
      </c>
      <c r="G67" s="7">
        <v>37.02225</v>
      </c>
      <c r="H67" s="1">
        <v>-34.959609999999998</v>
      </c>
      <c r="I67" s="1">
        <v>-37.110729999999997</v>
      </c>
      <c r="J67" s="6">
        <v>-36.035170000000001</v>
      </c>
      <c r="K67" s="1">
        <v>6.8155739999999998</v>
      </c>
      <c r="L67" s="1">
        <v>7.7540950000000004</v>
      </c>
      <c r="M67" s="6">
        <v>7.2848850000000001</v>
      </c>
      <c r="N67" s="4">
        <v>0</v>
      </c>
      <c r="O67" s="4">
        <v>0</v>
      </c>
      <c r="P67" s="4">
        <v>0</v>
      </c>
      <c r="Q67" s="1">
        <v>0.37399559999999998</v>
      </c>
      <c r="R67" s="1">
        <v>0.44879469999999999</v>
      </c>
      <c r="S67" s="6">
        <v>0.41139510000000001</v>
      </c>
      <c r="T67" s="4">
        <v>0</v>
      </c>
      <c r="U67" s="4">
        <v>0</v>
      </c>
    </row>
    <row r="68" spans="1:21" x14ac:dyDescent="0.25">
      <c r="A68">
        <v>65</v>
      </c>
      <c r="B68" t="s">
        <v>87</v>
      </c>
      <c r="C68" t="s">
        <v>25</v>
      </c>
      <c r="D68" s="3">
        <v>0.16900000000000001</v>
      </c>
      <c r="E68" s="3">
        <v>38.445999999999998</v>
      </c>
      <c r="F68" s="3">
        <v>38.615000000000002</v>
      </c>
      <c r="G68" s="7">
        <v>38.530500000000004</v>
      </c>
      <c r="H68" s="1">
        <v>-37.335970000000003</v>
      </c>
      <c r="I68" s="1">
        <v>-37.488239999999998</v>
      </c>
      <c r="J68" s="6">
        <v>-37.412109999999998</v>
      </c>
      <c r="K68" s="1">
        <v>7.8625970000000001</v>
      </c>
      <c r="L68" s="1">
        <v>7.9358979999999999</v>
      </c>
      <c r="M68" s="6">
        <v>7.8991980000000002</v>
      </c>
      <c r="N68" s="4">
        <v>0</v>
      </c>
      <c r="O68" s="4">
        <v>0</v>
      </c>
      <c r="P68" s="4">
        <v>0</v>
      </c>
      <c r="Q68" s="1">
        <v>0.44879469999999999</v>
      </c>
      <c r="R68" s="1">
        <v>0.44879469999999999</v>
      </c>
      <c r="S68" s="6">
        <v>0.44879469999999999</v>
      </c>
      <c r="T68" s="4">
        <v>0</v>
      </c>
      <c r="U68" s="4">
        <v>0</v>
      </c>
    </row>
    <row r="69" spans="1:21" x14ac:dyDescent="0.25">
      <c r="A69">
        <v>66</v>
      </c>
      <c r="B69" t="s">
        <v>88</v>
      </c>
      <c r="C69" t="s">
        <v>28</v>
      </c>
      <c r="D69" s="3">
        <v>0.4</v>
      </c>
      <c r="E69" s="3">
        <v>38.527000000000001</v>
      </c>
      <c r="F69" s="3">
        <v>38.927</v>
      </c>
      <c r="G69" s="7">
        <v>38.726999999999997</v>
      </c>
      <c r="H69" s="1">
        <v>-37.408949999999997</v>
      </c>
      <c r="I69" s="1">
        <v>-37.76934</v>
      </c>
      <c r="J69" s="6">
        <v>-37.589149999999997</v>
      </c>
      <c r="K69" s="1">
        <v>7.8976980000000001</v>
      </c>
      <c r="L69" s="1">
        <v>8.0713010000000001</v>
      </c>
      <c r="M69" s="6">
        <v>7.9844989999999996</v>
      </c>
      <c r="N69" s="4">
        <v>0</v>
      </c>
      <c r="O69" s="4">
        <v>0</v>
      </c>
      <c r="P69" s="4">
        <v>0</v>
      </c>
      <c r="Q69" s="1">
        <v>0.44879469999999999</v>
      </c>
      <c r="R69" s="1">
        <v>0.44879469999999999</v>
      </c>
      <c r="S69" s="6">
        <v>0.44879469999999999</v>
      </c>
      <c r="T69" s="4">
        <v>0</v>
      </c>
      <c r="U69" s="4">
        <v>0</v>
      </c>
    </row>
    <row r="70" spans="1:21" x14ac:dyDescent="0.25">
      <c r="A70">
        <v>67</v>
      </c>
      <c r="B70" t="s">
        <v>89</v>
      </c>
      <c r="C70" t="s">
        <v>19</v>
      </c>
      <c r="D70" s="3">
        <v>0</v>
      </c>
      <c r="E70" s="3">
        <v>38.777000000000001</v>
      </c>
      <c r="F70" s="3">
        <v>38.777000000000001</v>
      </c>
      <c r="G70" s="7">
        <v>38.777000000000001</v>
      </c>
      <c r="H70" s="1">
        <v>-37.6342</v>
      </c>
      <c r="I70" s="1">
        <v>-37.6342</v>
      </c>
      <c r="J70" s="6">
        <v>-37.6342</v>
      </c>
      <c r="K70" s="1">
        <v>8.0061999999999998</v>
      </c>
      <c r="L70" s="1">
        <v>8.0061999999999998</v>
      </c>
      <c r="M70" s="6">
        <v>8.0061999999999998</v>
      </c>
      <c r="N70" s="4">
        <v>0</v>
      </c>
      <c r="O70" s="4">
        <v>0</v>
      </c>
      <c r="P70" s="4">
        <v>0</v>
      </c>
      <c r="Q70" s="1">
        <v>0.44879469999999999</v>
      </c>
      <c r="R70" s="1">
        <v>0.44879469999999999</v>
      </c>
      <c r="S70" s="6">
        <v>0.44879469999999999</v>
      </c>
      <c r="T70" s="4">
        <v>0</v>
      </c>
      <c r="U70" s="4">
        <v>0</v>
      </c>
    </row>
    <row r="71" spans="1:21" x14ac:dyDescent="0.25">
      <c r="A71">
        <v>68</v>
      </c>
      <c r="B71" t="s">
        <v>90</v>
      </c>
      <c r="C71" t="s">
        <v>19</v>
      </c>
      <c r="D71" s="3">
        <v>0</v>
      </c>
      <c r="E71" s="3">
        <v>38.826999999999998</v>
      </c>
      <c r="F71" s="3">
        <v>38.826999999999998</v>
      </c>
      <c r="G71" s="7">
        <v>38.826999999999998</v>
      </c>
      <c r="H71" s="1">
        <v>-37.67924</v>
      </c>
      <c r="I71" s="1">
        <v>-37.67924</v>
      </c>
      <c r="J71" s="6">
        <v>-37.67924</v>
      </c>
      <c r="K71" s="1">
        <v>8.0279000000000007</v>
      </c>
      <c r="L71" s="1">
        <v>8.0279000000000007</v>
      </c>
      <c r="M71" s="6">
        <v>8.0279000000000007</v>
      </c>
      <c r="N71" s="4">
        <v>0</v>
      </c>
      <c r="O71" s="4">
        <v>0</v>
      </c>
      <c r="P71" s="4">
        <v>0</v>
      </c>
      <c r="Q71" s="1">
        <v>0.44879469999999999</v>
      </c>
      <c r="R71" s="1">
        <v>0.44879469999999999</v>
      </c>
      <c r="S71" s="6">
        <v>0.44879469999999999</v>
      </c>
      <c r="T71" s="4">
        <v>0</v>
      </c>
      <c r="U71" s="4">
        <v>0</v>
      </c>
    </row>
    <row r="72" spans="1:21" x14ac:dyDescent="0.25">
      <c r="A72">
        <v>69</v>
      </c>
      <c r="B72" t="s">
        <v>91</v>
      </c>
      <c r="C72" t="s">
        <v>25</v>
      </c>
      <c r="D72" s="3">
        <v>7.6200000000000004E-2</v>
      </c>
      <c r="E72" s="3">
        <v>38.874000000000002</v>
      </c>
      <c r="F72" s="3">
        <v>38.950200000000002</v>
      </c>
      <c r="G72" s="7">
        <v>38.912100000000002</v>
      </c>
      <c r="H72" s="1">
        <v>-37.721589999999999</v>
      </c>
      <c r="I72" s="1">
        <v>-37.790239999999997</v>
      </c>
      <c r="J72" s="6">
        <v>-37.755920000000003</v>
      </c>
      <c r="K72" s="1">
        <v>8.0483010000000004</v>
      </c>
      <c r="L72" s="1">
        <v>8.0813009999999998</v>
      </c>
      <c r="M72" s="6">
        <v>8.0648009999999992</v>
      </c>
      <c r="N72" s="4">
        <v>0</v>
      </c>
      <c r="O72" s="4">
        <v>0</v>
      </c>
      <c r="P72" s="4">
        <v>0</v>
      </c>
      <c r="Q72" s="1">
        <v>0.44879469999999999</v>
      </c>
      <c r="R72" s="1">
        <v>0.44879469999999999</v>
      </c>
      <c r="S72" s="6">
        <v>0.44879469999999999</v>
      </c>
      <c r="T72" s="4">
        <v>0</v>
      </c>
      <c r="U72" s="4">
        <v>0</v>
      </c>
    </row>
    <row r="73" spans="1:21" x14ac:dyDescent="0.25">
      <c r="A73">
        <v>70</v>
      </c>
      <c r="B73" t="s">
        <v>92</v>
      </c>
      <c r="C73" t="s">
        <v>21</v>
      </c>
      <c r="D73" s="3">
        <v>0.11</v>
      </c>
      <c r="E73" s="3">
        <v>39.347000000000001</v>
      </c>
      <c r="F73" s="3">
        <v>39.457000000000001</v>
      </c>
      <c r="G73" s="7">
        <v>39.402000000000001</v>
      </c>
      <c r="H73" s="1">
        <v>-38.147750000000002</v>
      </c>
      <c r="I73" s="1">
        <v>-38.246870000000001</v>
      </c>
      <c r="J73" s="6">
        <v>-38.197299999999998</v>
      </c>
      <c r="K73" s="1">
        <v>8.2535050000000005</v>
      </c>
      <c r="L73" s="1">
        <v>8.3012060000000005</v>
      </c>
      <c r="M73" s="6">
        <v>8.2773050000000001</v>
      </c>
      <c r="N73" s="4">
        <v>0</v>
      </c>
      <c r="O73" s="4">
        <v>0</v>
      </c>
      <c r="P73" s="4">
        <v>0</v>
      </c>
      <c r="Q73" s="1">
        <v>0.44879469999999999</v>
      </c>
      <c r="R73" s="1">
        <v>0.44779469999999999</v>
      </c>
      <c r="S73" s="6">
        <v>0.44829469999999999</v>
      </c>
      <c r="T73" s="4">
        <v>0</v>
      </c>
      <c r="U73" s="4">
        <v>0</v>
      </c>
    </row>
    <row r="74" spans="1:21" x14ac:dyDescent="0.25">
      <c r="A74">
        <v>71</v>
      </c>
      <c r="B74" t="s">
        <v>93</v>
      </c>
      <c r="C74" t="s">
        <v>23</v>
      </c>
      <c r="D74" s="3">
        <v>0</v>
      </c>
      <c r="E74" s="3">
        <v>40.018999999999998</v>
      </c>
      <c r="F74" s="3">
        <v>40.018999999999998</v>
      </c>
      <c r="G74" s="7">
        <v>40.018999999999998</v>
      </c>
      <c r="H74" s="1">
        <v>-38.753459999999997</v>
      </c>
      <c r="I74" s="1">
        <v>-38.753459999999997</v>
      </c>
      <c r="J74" s="6">
        <v>-38.753459999999997</v>
      </c>
      <c r="K74" s="1">
        <v>8.5445100000000007</v>
      </c>
      <c r="L74" s="1">
        <v>8.5445100000000007</v>
      </c>
      <c r="M74" s="6">
        <v>8.5445100000000007</v>
      </c>
      <c r="N74" s="4">
        <v>0</v>
      </c>
      <c r="O74" s="4">
        <v>0</v>
      </c>
      <c r="P74" s="4">
        <v>0</v>
      </c>
      <c r="Q74" s="1">
        <v>0.44779469999999999</v>
      </c>
      <c r="R74" s="1">
        <v>0.44779469999999999</v>
      </c>
      <c r="S74" s="6">
        <v>0.44779469999999999</v>
      </c>
      <c r="T74" s="4">
        <v>0</v>
      </c>
      <c r="U74" s="4">
        <v>0</v>
      </c>
    </row>
    <row r="75" spans="1:21" x14ac:dyDescent="0.25">
      <c r="A75">
        <v>72</v>
      </c>
      <c r="B75" t="s">
        <v>94</v>
      </c>
      <c r="C75" t="s">
        <v>21</v>
      </c>
      <c r="D75" s="3">
        <v>0.05</v>
      </c>
      <c r="E75" s="3">
        <v>40.061999999999998</v>
      </c>
      <c r="F75" s="3">
        <v>40.112000000000002</v>
      </c>
      <c r="G75" s="7">
        <v>40.087000000000003</v>
      </c>
      <c r="H75" s="1">
        <v>-38.79222</v>
      </c>
      <c r="I75" s="1">
        <v>-38.837269999999997</v>
      </c>
      <c r="J75" s="6">
        <v>-38.81474</v>
      </c>
      <c r="K75" s="1">
        <v>8.5631109999999993</v>
      </c>
      <c r="L75" s="1">
        <v>8.5848110000000002</v>
      </c>
      <c r="M75" s="6">
        <v>8.5740110000000005</v>
      </c>
      <c r="N75" s="4">
        <v>0</v>
      </c>
      <c r="O75" s="4">
        <v>0</v>
      </c>
      <c r="P75" s="4">
        <v>0</v>
      </c>
      <c r="Q75" s="1">
        <v>0.44779469999999999</v>
      </c>
      <c r="R75" s="1">
        <v>0.44979469999999999</v>
      </c>
      <c r="S75" s="6">
        <v>0.44879469999999999</v>
      </c>
      <c r="T75" s="4">
        <v>0</v>
      </c>
      <c r="U75" s="4">
        <v>0</v>
      </c>
    </row>
    <row r="76" spans="1:21" x14ac:dyDescent="0.25">
      <c r="A76">
        <v>73</v>
      </c>
      <c r="B76" t="s">
        <v>95</v>
      </c>
      <c r="C76" t="s">
        <v>19</v>
      </c>
      <c r="D76" s="3">
        <v>0</v>
      </c>
      <c r="E76" s="3">
        <v>41.322000000000003</v>
      </c>
      <c r="F76" s="3">
        <v>41.322000000000003</v>
      </c>
      <c r="G76" s="7">
        <v>41.322000000000003</v>
      </c>
      <c r="H76" s="1">
        <v>-39.926920000000003</v>
      </c>
      <c r="I76" s="1">
        <v>-39.926920000000003</v>
      </c>
      <c r="J76" s="6">
        <v>-39.926920000000003</v>
      </c>
      <c r="K76" s="1">
        <v>9.1109220000000004</v>
      </c>
      <c r="L76" s="1">
        <v>9.1109220000000004</v>
      </c>
      <c r="M76" s="6">
        <v>9.1109220000000004</v>
      </c>
      <c r="N76" s="4">
        <v>0</v>
      </c>
      <c r="O76" s="4">
        <v>0</v>
      </c>
      <c r="P76" s="4">
        <v>0</v>
      </c>
      <c r="Q76" s="1">
        <v>0.44979469999999999</v>
      </c>
      <c r="R76" s="1">
        <v>0.44979469999999999</v>
      </c>
      <c r="S76" s="6">
        <v>0.44979469999999999</v>
      </c>
      <c r="T76" s="4">
        <v>0</v>
      </c>
      <c r="U76" s="4">
        <v>0</v>
      </c>
    </row>
    <row r="77" spans="1:21" x14ac:dyDescent="0.25">
      <c r="A77">
        <v>74</v>
      </c>
      <c r="B77" t="s">
        <v>96</v>
      </c>
      <c r="C77" t="s">
        <v>97</v>
      </c>
      <c r="D77" s="3">
        <v>0.99299999999999999</v>
      </c>
      <c r="E77" s="3">
        <v>41.255000000000003</v>
      </c>
      <c r="F77" s="3">
        <v>42.247999999999998</v>
      </c>
      <c r="G77" s="7">
        <v>41.7515</v>
      </c>
      <c r="H77" s="1">
        <v>-39.866579999999999</v>
      </c>
      <c r="I77" s="1">
        <v>-40.760800000000003</v>
      </c>
      <c r="J77" s="6">
        <v>-40.313699999999997</v>
      </c>
      <c r="K77" s="1">
        <v>9.0818209999999997</v>
      </c>
      <c r="L77" s="1">
        <v>9.5135299999999994</v>
      </c>
      <c r="M77" s="6">
        <v>9.2977249999999998</v>
      </c>
      <c r="N77" s="4">
        <v>0</v>
      </c>
      <c r="O77" s="4">
        <v>0</v>
      </c>
      <c r="P77" s="4">
        <v>0</v>
      </c>
      <c r="Q77" s="1">
        <v>0.44979469999999999</v>
      </c>
      <c r="R77" s="1">
        <v>0.44979469999999999</v>
      </c>
      <c r="S77" s="6">
        <v>0.44979469999999999</v>
      </c>
      <c r="T77" s="4">
        <v>0</v>
      </c>
      <c r="U77" s="4">
        <v>0</v>
      </c>
    </row>
    <row r="78" spans="1:21" x14ac:dyDescent="0.25">
      <c r="A78">
        <v>75</v>
      </c>
      <c r="B78" t="s">
        <v>98</v>
      </c>
      <c r="C78" t="s">
        <v>23</v>
      </c>
      <c r="D78" s="3">
        <v>0</v>
      </c>
      <c r="E78" s="3">
        <v>42.247999999999998</v>
      </c>
      <c r="F78" s="3">
        <v>42.247999999999998</v>
      </c>
      <c r="G78" s="7">
        <v>42.247999999999998</v>
      </c>
      <c r="H78" s="1">
        <v>-40.760800000000003</v>
      </c>
      <c r="I78" s="1">
        <v>-40.760800000000003</v>
      </c>
      <c r="J78" s="6">
        <v>-40.760800000000003</v>
      </c>
      <c r="K78" s="1">
        <v>9.5135299999999994</v>
      </c>
      <c r="L78" s="1">
        <v>9.5135299999999994</v>
      </c>
      <c r="M78" s="6">
        <v>9.5135299999999994</v>
      </c>
      <c r="N78" s="4">
        <v>0</v>
      </c>
      <c r="O78" s="4">
        <v>0</v>
      </c>
      <c r="P78" s="4">
        <v>0</v>
      </c>
      <c r="Q78" s="1">
        <v>0.44979469999999999</v>
      </c>
      <c r="R78" s="1">
        <v>0.44979469999999999</v>
      </c>
      <c r="S78" s="6">
        <v>0.44979469999999999</v>
      </c>
      <c r="T78" s="4">
        <v>0</v>
      </c>
      <c r="U78" s="4">
        <v>0</v>
      </c>
    </row>
    <row r="79" spans="1:21" x14ac:dyDescent="0.25">
      <c r="A79">
        <v>76</v>
      </c>
      <c r="B79" t="s">
        <v>99</v>
      </c>
      <c r="C79" t="s">
        <v>97</v>
      </c>
      <c r="D79" s="3">
        <v>0.80700000000000005</v>
      </c>
      <c r="E79" s="3">
        <v>42.247999999999998</v>
      </c>
      <c r="F79" s="3">
        <v>43.055</v>
      </c>
      <c r="G79" s="7">
        <v>42.651499999999999</v>
      </c>
      <c r="H79" s="1">
        <v>-40.760800000000003</v>
      </c>
      <c r="I79" s="1">
        <v>-41.487540000000003</v>
      </c>
      <c r="J79" s="6">
        <v>-41.124169999999999</v>
      </c>
      <c r="K79" s="1">
        <v>9.5135299999999994</v>
      </c>
      <c r="L79" s="1">
        <v>9.8644370000000006</v>
      </c>
      <c r="M79" s="6">
        <v>9.6890330000000002</v>
      </c>
      <c r="N79" s="4">
        <v>0</v>
      </c>
      <c r="O79" s="4">
        <v>0</v>
      </c>
      <c r="P79" s="4">
        <v>0</v>
      </c>
      <c r="Q79" s="1">
        <v>0.44979469999999999</v>
      </c>
      <c r="R79" s="1">
        <v>0.44979469999999999</v>
      </c>
      <c r="S79" s="6">
        <v>0.44979469999999999</v>
      </c>
      <c r="T79" s="4">
        <v>0</v>
      </c>
      <c r="U79" s="4">
        <v>0</v>
      </c>
    </row>
    <row r="80" spans="1:21" x14ac:dyDescent="0.25">
      <c r="A80">
        <v>77</v>
      </c>
      <c r="B80" t="s">
        <v>100</v>
      </c>
      <c r="C80" t="s">
        <v>21</v>
      </c>
      <c r="D80" s="3">
        <v>0.11</v>
      </c>
      <c r="E80" s="3">
        <v>43.127000000000002</v>
      </c>
      <c r="F80" s="3">
        <v>43.237000000000002</v>
      </c>
      <c r="G80" s="7">
        <v>43.182000000000002</v>
      </c>
      <c r="H80" s="1">
        <v>-41.552370000000003</v>
      </c>
      <c r="I80" s="1">
        <v>-41.65146</v>
      </c>
      <c r="J80" s="6">
        <v>-41.60192</v>
      </c>
      <c r="K80" s="1">
        <v>9.8957370000000004</v>
      </c>
      <c r="L80" s="1">
        <v>9.9435380000000002</v>
      </c>
      <c r="M80" s="6">
        <v>9.9196380000000008</v>
      </c>
      <c r="N80" s="4">
        <v>0</v>
      </c>
      <c r="O80" s="4">
        <v>0</v>
      </c>
      <c r="P80" s="4">
        <v>0</v>
      </c>
      <c r="Q80" s="1">
        <v>0.44979469999999999</v>
      </c>
      <c r="R80" s="1">
        <v>0.44879469999999999</v>
      </c>
      <c r="S80" s="6">
        <v>0.44929469999999999</v>
      </c>
      <c r="T80" s="4">
        <v>0</v>
      </c>
      <c r="U80" s="4">
        <v>0</v>
      </c>
    </row>
    <row r="81" spans="1:21" x14ac:dyDescent="0.25">
      <c r="A81">
        <v>78</v>
      </c>
      <c r="B81" t="s">
        <v>101</v>
      </c>
      <c r="C81" t="s">
        <v>19</v>
      </c>
      <c r="D81" s="3">
        <v>0</v>
      </c>
      <c r="E81" s="3">
        <v>43.24</v>
      </c>
      <c r="F81" s="3">
        <v>43.24</v>
      </c>
      <c r="G81" s="7">
        <v>43.24</v>
      </c>
      <c r="H81" s="1">
        <v>-41.654159999999997</v>
      </c>
      <c r="I81" s="1">
        <v>-41.654159999999997</v>
      </c>
      <c r="J81" s="6">
        <v>-41.654159999999997</v>
      </c>
      <c r="K81" s="1">
        <v>9.9448380000000007</v>
      </c>
      <c r="L81" s="1">
        <v>9.9448380000000007</v>
      </c>
      <c r="M81" s="6">
        <v>9.9448380000000007</v>
      </c>
      <c r="N81" s="4">
        <v>0</v>
      </c>
      <c r="O81" s="4">
        <v>0</v>
      </c>
      <c r="P81" s="4">
        <v>0</v>
      </c>
      <c r="Q81" s="1">
        <v>0.44879469999999999</v>
      </c>
      <c r="R81" s="1">
        <v>0.44879469999999999</v>
      </c>
      <c r="S81" s="6">
        <v>0.44879469999999999</v>
      </c>
      <c r="T81" s="4">
        <v>0</v>
      </c>
      <c r="U81" s="4">
        <v>0</v>
      </c>
    </row>
    <row r="82" spans="1:21" x14ac:dyDescent="0.25">
      <c r="A82">
        <v>79</v>
      </c>
      <c r="B82" t="s">
        <v>102</v>
      </c>
      <c r="C82" t="s">
        <v>19</v>
      </c>
      <c r="D82" s="3">
        <v>0</v>
      </c>
      <c r="E82" s="3">
        <v>43.24</v>
      </c>
      <c r="F82" s="3">
        <v>43.24</v>
      </c>
      <c r="G82" s="7">
        <v>43.24</v>
      </c>
      <c r="H82" s="1">
        <v>-41.654159999999997</v>
      </c>
      <c r="I82" s="1">
        <v>-41.654159999999997</v>
      </c>
      <c r="J82" s="6">
        <v>-41.654159999999997</v>
      </c>
      <c r="K82" s="1">
        <v>9.9448380000000007</v>
      </c>
      <c r="L82" s="1">
        <v>9.9448380000000007</v>
      </c>
      <c r="M82" s="6">
        <v>9.9448380000000007</v>
      </c>
      <c r="N82" s="4">
        <v>0</v>
      </c>
      <c r="O82" s="4">
        <v>0</v>
      </c>
      <c r="P82" s="4">
        <v>0</v>
      </c>
      <c r="Q82" s="1">
        <v>0.44879469999999999</v>
      </c>
      <c r="R82" s="1">
        <v>0.44879469999999999</v>
      </c>
      <c r="S82" s="6">
        <v>0.44879469999999999</v>
      </c>
      <c r="T82" s="4">
        <v>0</v>
      </c>
      <c r="U82" s="4">
        <v>0</v>
      </c>
    </row>
    <row r="83" spans="1:21" x14ac:dyDescent="0.25">
      <c r="A83">
        <v>80</v>
      </c>
      <c r="B83" t="s">
        <v>103</v>
      </c>
      <c r="C83" t="s">
        <v>28</v>
      </c>
      <c r="D83" s="3">
        <v>0.14099999999999999</v>
      </c>
      <c r="E83" s="3">
        <v>43.194499999999998</v>
      </c>
      <c r="F83" s="3">
        <v>43.335500000000003</v>
      </c>
      <c r="G83" s="7">
        <v>43.265000000000001</v>
      </c>
      <c r="H83" s="1">
        <v>-41.613169999999997</v>
      </c>
      <c r="I83" s="1">
        <v>-41.740200000000002</v>
      </c>
      <c r="J83" s="6">
        <v>-41.676679999999998</v>
      </c>
      <c r="K83" s="1">
        <v>9.9250380000000007</v>
      </c>
      <c r="L83" s="1">
        <v>9.9862389999999994</v>
      </c>
      <c r="M83" s="6">
        <v>9.9556380000000004</v>
      </c>
      <c r="N83" s="4">
        <v>0</v>
      </c>
      <c r="O83" s="4">
        <v>0</v>
      </c>
      <c r="P83" s="4">
        <v>0</v>
      </c>
      <c r="Q83" s="1">
        <v>0.44879469999999999</v>
      </c>
      <c r="R83" s="1">
        <v>0.44879469999999999</v>
      </c>
      <c r="S83" s="6">
        <v>0.44879469999999999</v>
      </c>
      <c r="T83" s="4">
        <v>0</v>
      </c>
      <c r="U83" s="4">
        <v>0</v>
      </c>
    </row>
    <row r="84" spans="1:21" x14ac:dyDescent="0.25">
      <c r="A84">
        <v>81</v>
      </c>
      <c r="B84" t="s">
        <v>104</v>
      </c>
      <c r="C84" t="s">
        <v>97</v>
      </c>
      <c r="D84" s="3">
        <v>1.8</v>
      </c>
      <c r="E84" s="3">
        <v>43.488999999999997</v>
      </c>
      <c r="F84" s="3">
        <v>45.289000000000001</v>
      </c>
      <c r="G84" s="7">
        <v>44.389000000000003</v>
      </c>
      <c r="H84" s="1">
        <v>-41.878500000000003</v>
      </c>
      <c r="I84" s="1">
        <v>-43.500239999999998</v>
      </c>
      <c r="J84" s="6">
        <v>-42.689369999999997</v>
      </c>
      <c r="K84" s="1">
        <v>10.05284</v>
      </c>
      <c r="L84" s="1">
        <v>10.83386</v>
      </c>
      <c r="M84" s="6">
        <v>10.443350000000001</v>
      </c>
      <c r="N84" s="4">
        <v>0</v>
      </c>
      <c r="O84" s="4">
        <v>0</v>
      </c>
      <c r="P84" s="4">
        <v>0</v>
      </c>
      <c r="Q84" s="1">
        <v>0.44879469999999999</v>
      </c>
      <c r="R84" s="1">
        <v>0.44879469999999999</v>
      </c>
      <c r="S84" s="6">
        <v>0.44879469999999999</v>
      </c>
      <c r="T84" s="4">
        <v>0</v>
      </c>
      <c r="U84" s="4">
        <v>0</v>
      </c>
    </row>
    <row r="85" spans="1:21" x14ac:dyDescent="0.25">
      <c r="A85">
        <v>82</v>
      </c>
      <c r="B85" t="s">
        <v>105</v>
      </c>
      <c r="C85" t="s">
        <v>19</v>
      </c>
      <c r="D85" s="3">
        <v>0</v>
      </c>
      <c r="E85" s="3">
        <v>49.616</v>
      </c>
      <c r="F85" s="3">
        <v>49.616</v>
      </c>
      <c r="G85" s="7">
        <v>49.616</v>
      </c>
      <c r="H85" s="1">
        <v>-47.398719999999997</v>
      </c>
      <c r="I85" s="1">
        <v>-47.398719999999997</v>
      </c>
      <c r="J85" s="6">
        <v>-47.398719999999997</v>
      </c>
      <c r="K85" s="1">
        <v>12.71129</v>
      </c>
      <c r="L85" s="1">
        <v>12.71129</v>
      </c>
      <c r="M85" s="6">
        <v>12.71129</v>
      </c>
      <c r="N85" s="4">
        <v>0</v>
      </c>
      <c r="O85" s="4">
        <v>0</v>
      </c>
      <c r="P85" s="4">
        <v>0</v>
      </c>
      <c r="Q85" s="1">
        <v>0.44879469999999999</v>
      </c>
      <c r="R85" s="1">
        <v>0.44879469999999999</v>
      </c>
      <c r="S85" s="6">
        <v>0.44879469999999999</v>
      </c>
      <c r="T85" s="4">
        <v>0</v>
      </c>
      <c r="U85" s="4">
        <v>0</v>
      </c>
    </row>
    <row r="86" spans="1:21" x14ac:dyDescent="0.25">
      <c r="A86">
        <v>83</v>
      </c>
      <c r="B86" t="s">
        <v>106</v>
      </c>
      <c r="C86" t="s">
        <v>28</v>
      </c>
      <c r="D86" s="3">
        <v>0.6</v>
      </c>
      <c r="E86" s="3">
        <v>49.713999999999999</v>
      </c>
      <c r="F86" s="3">
        <v>50.314</v>
      </c>
      <c r="G86" s="7">
        <v>50.014000000000003</v>
      </c>
      <c r="H86" s="1">
        <v>-47.487020000000001</v>
      </c>
      <c r="I86" s="1">
        <v>-48.0276</v>
      </c>
      <c r="J86" s="6">
        <v>-47.757309999999997</v>
      </c>
      <c r="K86" s="1">
        <v>12.75379</v>
      </c>
      <c r="L86" s="1">
        <v>13.014099999999999</v>
      </c>
      <c r="M86" s="6">
        <v>12.884</v>
      </c>
      <c r="N86" s="4">
        <v>0</v>
      </c>
      <c r="O86" s="4">
        <v>0</v>
      </c>
      <c r="P86" s="4">
        <v>0</v>
      </c>
      <c r="Q86" s="1">
        <v>0.44879469999999999</v>
      </c>
      <c r="R86" s="1">
        <v>0.44879469999999999</v>
      </c>
      <c r="S86" s="6">
        <v>0.44879469999999999</v>
      </c>
      <c r="T86" s="4">
        <v>0</v>
      </c>
      <c r="U86" s="4">
        <v>0</v>
      </c>
    </row>
    <row r="87" spans="1:21" x14ac:dyDescent="0.25">
      <c r="A87">
        <v>84</v>
      </c>
      <c r="B87" t="s">
        <v>107</v>
      </c>
      <c r="C87" t="s">
        <v>108</v>
      </c>
      <c r="D87" s="3">
        <v>0.27200000000000002</v>
      </c>
      <c r="E87" s="3">
        <v>50.167000000000002</v>
      </c>
      <c r="F87" s="3">
        <v>50.439</v>
      </c>
      <c r="G87" s="7">
        <v>50.302999999999997</v>
      </c>
      <c r="H87" s="1">
        <v>-47.895150000000001</v>
      </c>
      <c r="I87" s="1">
        <v>-48.140219999999999</v>
      </c>
      <c r="J87" s="6">
        <v>-48.017690000000002</v>
      </c>
      <c r="K87" s="1">
        <v>12.9504</v>
      </c>
      <c r="L87" s="1">
        <v>13.0684</v>
      </c>
      <c r="M87" s="6">
        <v>13.009399999999999</v>
      </c>
      <c r="N87" s="4">
        <v>0</v>
      </c>
      <c r="O87" s="4">
        <v>0</v>
      </c>
      <c r="P87" s="4">
        <v>0</v>
      </c>
      <c r="Q87" s="1">
        <v>0.44879469999999999</v>
      </c>
      <c r="R87" s="1">
        <v>0.44879469999999999</v>
      </c>
      <c r="S87" s="6">
        <v>0.44879469999999999</v>
      </c>
      <c r="T87" s="4">
        <v>0</v>
      </c>
      <c r="U87" s="4">
        <v>0</v>
      </c>
    </row>
    <row r="88" spans="1:21" x14ac:dyDescent="0.25">
      <c r="A88">
        <v>85</v>
      </c>
      <c r="B88" t="s">
        <v>109</v>
      </c>
      <c r="C88" t="s">
        <v>25</v>
      </c>
      <c r="D88" s="3">
        <v>6.4000000000000001E-2</v>
      </c>
      <c r="E88" s="3">
        <v>50.832000000000001</v>
      </c>
      <c r="F88" s="3">
        <v>50.896000000000001</v>
      </c>
      <c r="G88" s="7">
        <v>50.863999999999997</v>
      </c>
      <c r="H88" s="1">
        <v>-48.494300000000003</v>
      </c>
      <c r="I88" s="1">
        <v>-48.551960000000001</v>
      </c>
      <c r="J88" s="6">
        <v>-48.523130000000002</v>
      </c>
      <c r="K88" s="1">
        <v>13.238899999999999</v>
      </c>
      <c r="L88" s="1">
        <v>13.2667</v>
      </c>
      <c r="M88" s="6">
        <v>13.252800000000001</v>
      </c>
      <c r="N88" s="4">
        <v>0</v>
      </c>
      <c r="O88" s="4">
        <v>0</v>
      </c>
      <c r="P88" s="4">
        <v>0</v>
      </c>
      <c r="Q88" s="1">
        <v>0.44879469999999999</v>
      </c>
      <c r="R88" s="1">
        <v>0.44879469999999999</v>
      </c>
      <c r="S88" s="6">
        <v>0.44879469999999999</v>
      </c>
      <c r="T88" s="4">
        <v>0</v>
      </c>
      <c r="U88" s="4">
        <v>0</v>
      </c>
    </row>
    <row r="89" spans="1:21" x14ac:dyDescent="0.25">
      <c r="A89">
        <v>86</v>
      </c>
      <c r="B89" t="s">
        <v>110</v>
      </c>
      <c r="C89" t="s">
        <v>19</v>
      </c>
      <c r="D89" s="3">
        <v>0</v>
      </c>
      <c r="E89" s="3">
        <v>50.948999999999998</v>
      </c>
      <c r="F89" s="3">
        <v>50.948999999999998</v>
      </c>
      <c r="G89" s="7">
        <v>50.948999999999998</v>
      </c>
      <c r="H89" s="1">
        <v>-48.599710000000002</v>
      </c>
      <c r="I89" s="1">
        <v>-48.599710000000002</v>
      </c>
      <c r="J89" s="6">
        <v>-48.599710000000002</v>
      </c>
      <c r="K89" s="1">
        <v>13.2897</v>
      </c>
      <c r="L89" s="1">
        <v>13.2897</v>
      </c>
      <c r="M89" s="6">
        <v>13.2897</v>
      </c>
      <c r="N89" s="4">
        <v>0</v>
      </c>
      <c r="O89" s="4">
        <v>0</v>
      </c>
      <c r="P89" s="4">
        <v>0</v>
      </c>
      <c r="Q89" s="1">
        <v>0.44879469999999999</v>
      </c>
      <c r="R89" s="1">
        <v>0.44879469999999999</v>
      </c>
      <c r="S89" s="6">
        <v>0.44879469999999999</v>
      </c>
      <c r="T89" s="4">
        <v>0</v>
      </c>
      <c r="U89" s="4">
        <v>0</v>
      </c>
    </row>
    <row r="90" spans="1:21" x14ac:dyDescent="0.25">
      <c r="A90">
        <v>87</v>
      </c>
      <c r="B90" t="s">
        <v>111</v>
      </c>
      <c r="C90" t="s">
        <v>19</v>
      </c>
      <c r="D90" s="3">
        <v>0</v>
      </c>
      <c r="E90" s="3">
        <v>51.457599999999999</v>
      </c>
      <c r="F90" s="3">
        <v>51.457599999999999</v>
      </c>
      <c r="G90" s="7">
        <v>51.457599999999999</v>
      </c>
      <c r="H90" s="1">
        <v>-49.057940000000002</v>
      </c>
      <c r="I90" s="1">
        <v>-49.057940000000002</v>
      </c>
      <c r="J90" s="6">
        <v>-49.057940000000002</v>
      </c>
      <c r="K90" s="1">
        <v>13.51031</v>
      </c>
      <c r="L90" s="1">
        <v>13.51031</v>
      </c>
      <c r="M90" s="6">
        <v>13.51031</v>
      </c>
      <c r="N90" s="4">
        <v>0</v>
      </c>
      <c r="O90" s="4">
        <v>0</v>
      </c>
      <c r="P90" s="4">
        <v>0</v>
      </c>
      <c r="Q90" s="1">
        <v>0.44879469999999999</v>
      </c>
      <c r="R90" s="1">
        <v>0.44879469999999999</v>
      </c>
      <c r="S90" s="6">
        <v>0.44879469999999999</v>
      </c>
      <c r="T90" s="4">
        <v>0</v>
      </c>
      <c r="U90" s="4">
        <v>0</v>
      </c>
    </row>
    <row r="91" spans="1:21" x14ac:dyDescent="0.25">
      <c r="A91">
        <v>88</v>
      </c>
      <c r="B91" t="s">
        <v>112</v>
      </c>
      <c r="C91" t="s">
        <v>28</v>
      </c>
      <c r="D91" s="3">
        <v>0.6</v>
      </c>
      <c r="E91" s="3">
        <v>51.542000000000002</v>
      </c>
      <c r="F91" s="3">
        <v>52.142000000000003</v>
      </c>
      <c r="G91" s="7">
        <v>51.841999999999999</v>
      </c>
      <c r="H91" s="1">
        <v>-49.133980000000001</v>
      </c>
      <c r="I91" s="1">
        <v>-49.67456</v>
      </c>
      <c r="J91" s="6">
        <v>-49.404269999999997</v>
      </c>
      <c r="K91" s="1">
        <v>13.54691</v>
      </c>
      <c r="L91" s="1">
        <v>13.807309999999999</v>
      </c>
      <c r="M91" s="6">
        <v>13.677110000000001</v>
      </c>
      <c r="N91" s="4">
        <v>0</v>
      </c>
      <c r="O91" s="4">
        <v>0</v>
      </c>
      <c r="P91" s="4">
        <v>0</v>
      </c>
      <c r="Q91" s="1">
        <v>0.44879469999999999</v>
      </c>
      <c r="R91" s="1">
        <v>0.44879469999999999</v>
      </c>
      <c r="S91" s="6">
        <v>0.44879469999999999</v>
      </c>
      <c r="T91" s="4">
        <v>0</v>
      </c>
      <c r="U91" s="4">
        <v>0</v>
      </c>
    </row>
    <row r="92" spans="1:21" x14ac:dyDescent="0.25">
      <c r="A92">
        <v>89</v>
      </c>
      <c r="B92" t="s">
        <v>113</v>
      </c>
      <c r="C92" t="s">
        <v>108</v>
      </c>
      <c r="D92" s="3">
        <v>0.27200000000000002</v>
      </c>
      <c r="E92" s="3">
        <v>52.22</v>
      </c>
      <c r="F92" s="3">
        <v>52.491999999999997</v>
      </c>
      <c r="G92" s="7">
        <v>52.356000000000002</v>
      </c>
      <c r="H92" s="1">
        <v>-49.744840000000003</v>
      </c>
      <c r="I92" s="1">
        <v>-49.989899999999999</v>
      </c>
      <c r="J92" s="6">
        <v>-49.867370000000001</v>
      </c>
      <c r="K92" s="1">
        <v>13.84112</v>
      </c>
      <c r="L92" s="1">
        <v>13.95912</v>
      </c>
      <c r="M92" s="6">
        <v>13.900119999999999</v>
      </c>
      <c r="N92" s="4">
        <v>0</v>
      </c>
      <c r="O92" s="4">
        <v>0</v>
      </c>
      <c r="P92" s="4">
        <v>0</v>
      </c>
      <c r="Q92" s="1">
        <v>0.44879469999999999</v>
      </c>
      <c r="R92" s="1">
        <v>0.44879469999999999</v>
      </c>
      <c r="S92" s="6">
        <v>0.44879469999999999</v>
      </c>
      <c r="T92" s="4">
        <v>0</v>
      </c>
      <c r="U92" s="4">
        <v>0</v>
      </c>
    </row>
    <row r="93" spans="1:21" x14ac:dyDescent="0.25">
      <c r="A93">
        <v>90</v>
      </c>
      <c r="B93" t="s">
        <v>114</v>
      </c>
      <c r="C93" t="s">
        <v>19</v>
      </c>
      <c r="D93" s="3">
        <v>0</v>
      </c>
      <c r="E93" s="3">
        <v>53.94</v>
      </c>
      <c r="F93" s="3">
        <v>53.94</v>
      </c>
      <c r="G93" s="7">
        <v>53.94</v>
      </c>
      <c r="H93" s="1">
        <v>-51.294499999999999</v>
      </c>
      <c r="I93" s="1">
        <v>-51.294499999999999</v>
      </c>
      <c r="J93" s="6">
        <v>-51.294499999999999</v>
      </c>
      <c r="K93" s="1">
        <v>14.587429999999999</v>
      </c>
      <c r="L93" s="1">
        <v>14.587429999999999</v>
      </c>
      <c r="M93" s="6">
        <v>14.587429999999999</v>
      </c>
      <c r="N93" s="4">
        <v>0</v>
      </c>
      <c r="O93" s="4">
        <v>0</v>
      </c>
      <c r="P93" s="4">
        <v>0</v>
      </c>
      <c r="Q93" s="1">
        <v>0.44879469999999999</v>
      </c>
      <c r="R93" s="1">
        <v>0.44879469999999999</v>
      </c>
      <c r="S93" s="6">
        <v>0.44879469999999999</v>
      </c>
      <c r="T93" s="4">
        <v>0</v>
      </c>
      <c r="U93" s="4">
        <v>0</v>
      </c>
    </row>
    <row r="94" spans="1:21" x14ac:dyDescent="0.25">
      <c r="A94">
        <v>91</v>
      </c>
      <c r="B94" t="s">
        <v>115</v>
      </c>
      <c r="C94" t="s">
        <v>28</v>
      </c>
      <c r="D94" s="3">
        <v>0.152</v>
      </c>
      <c r="E94" s="3">
        <v>53.955399999999997</v>
      </c>
      <c r="F94" s="3">
        <v>54.107399999999998</v>
      </c>
      <c r="G94" s="7">
        <v>54.031399999999998</v>
      </c>
      <c r="H94" s="1">
        <v>-51.308369999999996</v>
      </c>
      <c r="I94" s="1">
        <v>-51.445320000000002</v>
      </c>
      <c r="J94" s="6">
        <v>-51.376849999999997</v>
      </c>
      <c r="K94" s="1">
        <v>14.59413</v>
      </c>
      <c r="L94" s="1">
        <v>14.660030000000001</v>
      </c>
      <c r="M94" s="6">
        <v>14.62703</v>
      </c>
      <c r="N94" s="4">
        <v>0</v>
      </c>
      <c r="O94" s="4">
        <v>0</v>
      </c>
      <c r="P94" s="4">
        <v>0</v>
      </c>
      <c r="Q94" s="1">
        <v>0.44879469999999999</v>
      </c>
      <c r="R94" s="1">
        <v>0.44879469999999999</v>
      </c>
      <c r="S94" s="6">
        <v>0.44879469999999999</v>
      </c>
      <c r="T94" s="4">
        <v>0</v>
      </c>
      <c r="U94" s="4">
        <v>0</v>
      </c>
    </row>
    <row r="95" spans="1:21" x14ac:dyDescent="0.25">
      <c r="A95">
        <v>92</v>
      </c>
      <c r="B95" t="s">
        <v>116</v>
      </c>
      <c r="C95" t="s">
        <v>19</v>
      </c>
      <c r="D95" s="3">
        <v>0</v>
      </c>
      <c r="E95" s="3">
        <v>54.21</v>
      </c>
      <c r="F95" s="3">
        <v>54.21</v>
      </c>
      <c r="G95" s="7">
        <v>54.21</v>
      </c>
      <c r="H95" s="1">
        <v>-51.537759999999999</v>
      </c>
      <c r="I95" s="1">
        <v>-51.537759999999999</v>
      </c>
      <c r="J95" s="6">
        <v>-51.537759999999999</v>
      </c>
      <c r="K95" s="1">
        <v>14.70453</v>
      </c>
      <c r="L95" s="1">
        <v>14.70453</v>
      </c>
      <c r="M95" s="6">
        <v>14.70453</v>
      </c>
      <c r="N95" s="4">
        <v>0</v>
      </c>
      <c r="O95" s="4">
        <v>0</v>
      </c>
      <c r="P95" s="4">
        <v>0</v>
      </c>
      <c r="Q95" s="1">
        <v>0.44879469999999999</v>
      </c>
      <c r="R95" s="1">
        <v>0.44879469999999999</v>
      </c>
      <c r="S95" s="6">
        <v>0.44879469999999999</v>
      </c>
      <c r="T95" s="4">
        <v>0</v>
      </c>
      <c r="U95" s="4">
        <v>0</v>
      </c>
    </row>
    <row r="96" spans="1:21" x14ac:dyDescent="0.25">
      <c r="A96">
        <v>93</v>
      </c>
      <c r="B96" t="s">
        <v>117</v>
      </c>
      <c r="C96" t="s">
        <v>25</v>
      </c>
      <c r="D96" s="3">
        <v>1.2775000000000001</v>
      </c>
      <c r="E96" s="3">
        <v>55.915089999999999</v>
      </c>
      <c r="F96" s="3">
        <v>57.192590000000003</v>
      </c>
      <c r="G96" s="7">
        <v>56.553840000000001</v>
      </c>
      <c r="H96" s="1">
        <v>-53.073990000000002</v>
      </c>
      <c r="I96" s="1">
        <v>-54.224969999999999</v>
      </c>
      <c r="J96" s="6">
        <v>-53.649479999999997</v>
      </c>
      <c r="K96" s="1">
        <v>15.44435</v>
      </c>
      <c r="L96" s="1">
        <v>15.998659999999999</v>
      </c>
      <c r="M96" s="6">
        <v>15.721550000000001</v>
      </c>
      <c r="N96" s="4">
        <v>0</v>
      </c>
      <c r="O96" s="4">
        <v>0</v>
      </c>
      <c r="P96" s="4">
        <v>0</v>
      </c>
      <c r="Q96" s="1">
        <v>0.44879469999999999</v>
      </c>
      <c r="R96" s="1">
        <v>0.44879469999999999</v>
      </c>
      <c r="S96" s="6">
        <v>0.44879469999999999</v>
      </c>
      <c r="T96" s="4">
        <v>0</v>
      </c>
      <c r="U96" s="4">
        <v>0</v>
      </c>
    </row>
    <row r="97" spans="1:21" x14ac:dyDescent="0.25">
      <c r="A97">
        <v>94</v>
      </c>
      <c r="B97" t="s">
        <v>118</v>
      </c>
      <c r="C97" t="s">
        <v>19</v>
      </c>
      <c r="D97" s="3">
        <v>0</v>
      </c>
      <c r="E97" s="3">
        <v>57.582590000000003</v>
      </c>
      <c r="F97" s="3">
        <v>57.582590000000003</v>
      </c>
      <c r="G97" s="7">
        <v>57.582590000000003</v>
      </c>
      <c r="H97" s="1">
        <v>-54.576349999999998</v>
      </c>
      <c r="I97" s="1">
        <v>-54.576349999999998</v>
      </c>
      <c r="J97" s="6">
        <v>-54.576349999999998</v>
      </c>
      <c r="K97" s="1">
        <v>16.167860000000001</v>
      </c>
      <c r="L97" s="1">
        <v>16.167860000000001</v>
      </c>
      <c r="M97" s="6">
        <v>16.167860000000001</v>
      </c>
      <c r="N97" s="4">
        <v>0</v>
      </c>
      <c r="O97" s="4">
        <v>0</v>
      </c>
      <c r="P97" s="4">
        <v>0</v>
      </c>
      <c r="Q97" s="1">
        <v>0.44879469999999999</v>
      </c>
      <c r="R97" s="1">
        <v>0.44879469999999999</v>
      </c>
      <c r="S97" s="6">
        <v>0.44879469999999999</v>
      </c>
      <c r="T97" s="4">
        <v>0</v>
      </c>
      <c r="U97" s="4">
        <v>0</v>
      </c>
    </row>
    <row r="98" spans="1:21" x14ac:dyDescent="0.25">
      <c r="A98">
        <v>95</v>
      </c>
      <c r="B98" t="s">
        <v>119</v>
      </c>
      <c r="C98" t="s">
        <v>19</v>
      </c>
      <c r="D98" s="3">
        <v>0</v>
      </c>
      <c r="E98" s="3">
        <v>57.664589999999997</v>
      </c>
      <c r="F98" s="3">
        <v>57.664589999999997</v>
      </c>
      <c r="G98" s="7">
        <v>57.664589999999997</v>
      </c>
      <c r="H98" s="1">
        <v>-54.650230000000001</v>
      </c>
      <c r="I98" s="1">
        <v>-54.650230000000001</v>
      </c>
      <c r="J98" s="6">
        <v>-54.650230000000001</v>
      </c>
      <c r="K98" s="1">
        <v>16.20346</v>
      </c>
      <c r="L98" s="1">
        <v>16.20346</v>
      </c>
      <c r="M98" s="6">
        <v>16.20346</v>
      </c>
      <c r="N98" s="4">
        <v>0</v>
      </c>
      <c r="O98" s="4">
        <v>0</v>
      </c>
      <c r="P98" s="4">
        <v>0</v>
      </c>
      <c r="Q98" s="1">
        <v>0.44879469999999999</v>
      </c>
      <c r="R98" s="1">
        <v>0.44879469999999999</v>
      </c>
      <c r="S98" s="6">
        <v>0.44879469999999999</v>
      </c>
      <c r="T98" s="4">
        <v>0</v>
      </c>
      <c r="U98" s="4">
        <v>0</v>
      </c>
    </row>
    <row r="99" spans="1:21" x14ac:dyDescent="0.25">
      <c r="A99">
        <v>96</v>
      </c>
      <c r="B99" t="s">
        <v>120</v>
      </c>
      <c r="C99" t="s">
        <v>28</v>
      </c>
      <c r="D99" s="3">
        <v>0.6</v>
      </c>
      <c r="E99" s="3">
        <v>58.051990000000004</v>
      </c>
      <c r="F99" s="3">
        <v>58.651989999999998</v>
      </c>
      <c r="G99" s="7">
        <v>58.351990000000001</v>
      </c>
      <c r="H99" s="1">
        <v>-54.999270000000003</v>
      </c>
      <c r="I99" s="1">
        <v>-55.539850000000001</v>
      </c>
      <c r="J99" s="6">
        <v>-55.269559999999998</v>
      </c>
      <c r="K99" s="1">
        <v>16.371569999999998</v>
      </c>
      <c r="L99" s="1">
        <v>16.631869999999999</v>
      </c>
      <c r="M99" s="6">
        <v>16.50177</v>
      </c>
      <c r="N99" s="4">
        <v>0</v>
      </c>
      <c r="O99" s="4">
        <v>0</v>
      </c>
      <c r="P99" s="4">
        <v>0</v>
      </c>
      <c r="Q99" s="1">
        <v>0.44879469999999999</v>
      </c>
      <c r="R99" s="1">
        <v>0.44879469999999999</v>
      </c>
      <c r="S99" s="6">
        <v>0.44879469999999999</v>
      </c>
      <c r="T99" s="4">
        <v>0</v>
      </c>
      <c r="U99" s="4">
        <v>0</v>
      </c>
    </row>
    <row r="100" spans="1:21" x14ac:dyDescent="0.25">
      <c r="A100">
        <v>97</v>
      </c>
      <c r="B100" t="s">
        <v>121</v>
      </c>
      <c r="C100" t="s">
        <v>19</v>
      </c>
      <c r="D100" s="3">
        <v>0</v>
      </c>
      <c r="E100" s="3">
        <v>59.098390000000002</v>
      </c>
      <c r="F100" s="3">
        <v>59.098390000000002</v>
      </c>
      <c r="G100" s="7">
        <v>59.098390000000002</v>
      </c>
      <c r="H100" s="1">
        <v>-55.942030000000003</v>
      </c>
      <c r="I100" s="1">
        <v>-55.942030000000003</v>
      </c>
      <c r="J100" s="6">
        <v>-55.942030000000003</v>
      </c>
      <c r="K100" s="1">
        <v>16.825569999999999</v>
      </c>
      <c r="L100" s="1">
        <v>16.825569999999999</v>
      </c>
      <c r="M100" s="6">
        <v>16.825569999999999</v>
      </c>
      <c r="N100" s="4">
        <v>0</v>
      </c>
      <c r="O100" s="4">
        <v>0</v>
      </c>
      <c r="P100" s="4">
        <v>0</v>
      </c>
      <c r="Q100" s="1">
        <v>0.44879469999999999</v>
      </c>
      <c r="R100" s="1">
        <v>0.44879469999999999</v>
      </c>
      <c r="S100" s="6">
        <v>0.44879469999999999</v>
      </c>
      <c r="T100" s="4">
        <v>0</v>
      </c>
      <c r="U100" s="4">
        <v>0</v>
      </c>
    </row>
    <row r="101" spans="1:21" x14ac:dyDescent="0.25">
      <c r="A101">
        <v>98</v>
      </c>
      <c r="B101" t="s">
        <v>122</v>
      </c>
      <c r="C101" t="s">
        <v>108</v>
      </c>
      <c r="D101" s="3">
        <v>0.27200000000000002</v>
      </c>
      <c r="E101" s="3">
        <v>58.965389999999999</v>
      </c>
      <c r="F101" s="3">
        <v>59.237389999999998</v>
      </c>
      <c r="G101" s="7">
        <v>59.101390000000002</v>
      </c>
      <c r="H101" s="1">
        <v>-55.822200000000002</v>
      </c>
      <c r="I101" s="1">
        <v>-56.067270000000001</v>
      </c>
      <c r="J101" s="6">
        <v>-55.94473</v>
      </c>
      <c r="K101" s="1">
        <v>16.767869999999998</v>
      </c>
      <c r="L101" s="1">
        <v>16.88588</v>
      </c>
      <c r="M101" s="6">
        <v>16.82687</v>
      </c>
      <c r="N101" s="4">
        <v>0</v>
      </c>
      <c r="O101" s="4">
        <v>0</v>
      </c>
      <c r="P101" s="4">
        <v>0</v>
      </c>
      <c r="Q101" s="1">
        <v>0.44879469999999999</v>
      </c>
      <c r="R101" s="1">
        <v>0.44879469999999999</v>
      </c>
      <c r="S101" s="6">
        <v>0.44879469999999999</v>
      </c>
      <c r="T101" s="4">
        <v>0</v>
      </c>
      <c r="U101" s="4">
        <v>0</v>
      </c>
    </row>
    <row r="102" spans="1:21" x14ac:dyDescent="0.25">
      <c r="A102">
        <v>99</v>
      </c>
      <c r="B102" t="s">
        <v>123</v>
      </c>
      <c r="C102" t="s">
        <v>25</v>
      </c>
      <c r="D102" s="3">
        <v>1.2785</v>
      </c>
      <c r="E102" s="3">
        <v>60.981389999999998</v>
      </c>
      <c r="F102" s="3">
        <v>62.259889999999999</v>
      </c>
      <c r="G102" s="7">
        <v>61.620640000000002</v>
      </c>
      <c r="H102" s="1">
        <v>-57.638559999999998</v>
      </c>
      <c r="I102" s="1">
        <v>-58.790439999999997</v>
      </c>
      <c r="J102" s="6">
        <v>-58.214489999999998</v>
      </c>
      <c r="K102" s="1">
        <v>17.642589999999998</v>
      </c>
      <c r="L102" s="1">
        <v>18.197299999999998</v>
      </c>
      <c r="M102" s="6">
        <v>17.920000000000002</v>
      </c>
      <c r="N102" s="4">
        <v>0</v>
      </c>
      <c r="O102" s="4">
        <v>0</v>
      </c>
      <c r="P102" s="4">
        <v>0</v>
      </c>
      <c r="Q102" s="1">
        <v>0.44879469999999999</v>
      </c>
      <c r="R102" s="1">
        <v>0.44879469999999999</v>
      </c>
      <c r="S102" s="6">
        <v>0.44879469999999999</v>
      </c>
      <c r="T102" s="4">
        <v>0</v>
      </c>
      <c r="U102" s="4">
        <v>0</v>
      </c>
    </row>
    <row r="103" spans="1:21" x14ac:dyDescent="0.25">
      <c r="A103">
        <v>100</v>
      </c>
      <c r="B103" t="s">
        <v>124</v>
      </c>
      <c r="C103" t="s">
        <v>21</v>
      </c>
      <c r="D103" s="3">
        <v>6.5742620000000001</v>
      </c>
      <c r="E103" s="3">
        <v>59.525019999999998</v>
      </c>
      <c r="F103" s="3">
        <v>66.099289999999996</v>
      </c>
      <c r="G103" s="7">
        <v>62.812159999999999</v>
      </c>
      <c r="H103" s="1">
        <v>-56.326419999999999</v>
      </c>
      <c r="I103" s="1">
        <v>-62.137459999999997</v>
      </c>
      <c r="J103" s="6">
        <v>-59.231940000000002</v>
      </c>
      <c r="K103" s="1">
        <v>17.010680000000001</v>
      </c>
      <c r="L103" s="1">
        <v>20.08193</v>
      </c>
      <c r="M103" s="6">
        <v>18.546309999999998</v>
      </c>
      <c r="N103" s="4">
        <v>0</v>
      </c>
      <c r="O103" s="4">
        <v>0</v>
      </c>
      <c r="P103" s="4">
        <v>0</v>
      </c>
      <c r="Q103" s="1">
        <v>0.44879469999999999</v>
      </c>
      <c r="R103" s="1">
        <v>0.52359440000000002</v>
      </c>
      <c r="S103" s="6">
        <v>0.48619449999999997</v>
      </c>
      <c r="T103" s="4">
        <v>0</v>
      </c>
      <c r="U103" s="4">
        <v>0</v>
      </c>
    </row>
    <row r="104" spans="1:21" x14ac:dyDescent="0.25">
      <c r="A104">
        <v>101</v>
      </c>
      <c r="B104" t="s">
        <v>125</v>
      </c>
      <c r="C104" t="s">
        <v>25</v>
      </c>
      <c r="D104" s="3">
        <v>6.5043600000000001</v>
      </c>
      <c r="E104" s="3">
        <v>60.521900000000002</v>
      </c>
      <c r="F104" s="3">
        <v>67.026259999999994</v>
      </c>
      <c r="G104" s="7">
        <v>63.774079999999998</v>
      </c>
      <c r="H104" s="1">
        <v>-57.307310000000001</v>
      </c>
      <c r="I104" s="1">
        <v>-62.940240000000003</v>
      </c>
      <c r="J104" s="6">
        <v>-60.12377</v>
      </c>
      <c r="K104" s="1">
        <v>17.293189999999999</v>
      </c>
      <c r="L104" s="1">
        <v>20.545439999999999</v>
      </c>
      <c r="M104" s="6">
        <v>18.919309999999999</v>
      </c>
      <c r="N104" s="4">
        <v>0</v>
      </c>
      <c r="O104" s="4">
        <v>0</v>
      </c>
      <c r="P104" s="4">
        <v>0</v>
      </c>
      <c r="Q104" s="1">
        <v>0.52359440000000002</v>
      </c>
      <c r="R104" s="1">
        <v>0.52359440000000002</v>
      </c>
      <c r="S104" s="6">
        <v>0.52359440000000002</v>
      </c>
      <c r="T104" s="4">
        <v>0</v>
      </c>
      <c r="U104" s="4">
        <v>0</v>
      </c>
    </row>
    <row r="105" spans="1:21" x14ac:dyDescent="0.25">
      <c r="A105">
        <v>102</v>
      </c>
      <c r="B105" t="s">
        <v>126</v>
      </c>
      <c r="C105" t="s">
        <v>19</v>
      </c>
      <c r="D105" s="3">
        <v>0</v>
      </c>
      <c r="E105" s="3">
        <v>66.335260000000005</v>
      </c>
      <c r="F105" s="3">
        <v>66.335260000000005</v>
      </c>
      <c r="G105" s="7">
        <v>66.335260000000005</v>
      </c>
      <c r="H105" s="1">
        <v>-62.341810000000002</v>
      </c>
      <c r="I105" s="1">
        <v>-62.341810000000002</v>
      </c>
      <c r="J105" s="6">
        <v>-62.341810000000002</v>
      </c>
      <c r="K105" s="1">
        <v>20.199940000000002</v>
      </c>
      <c r="L105" s="1">
        <v>20.199940000000002</v>
      </c>
      <c r="M105" s="6">
        <v>20.199940000000002</v>
      </c>
      <c r="N105" s="4">
        <v>0</v>
      </c>
      <c r="O105" s="4">
        <v>0</v>
      </c>
      <c r="P105" s="4">
        <v>0</v>
      </c>
      <c r="Q105" s="1">
        <v>0.52359440000000002</v>
      </c>
      <c r="R105" s="1">
        <v>0.52359440000000002</v>
      </c>
      <c r="S105" s="6">
        <v>0.52359440000000002</v>
      </c>
      <c r="T105" s="4">
        <v>0</v>
      </c>
      <c r="U105" s="4">
        <v>0</v>
      </c>
    </row>
    <row r="106" spans="1:21" x14ac:dyDescent="0.25">
      <c r="A106">
        <v>103</v>
      </c>
      <c r="B106" t="s">
        <v>127</v>
      </c>
      <c r="C106" t="s">
        <v>28</v>
      </c>
      <c r="D106" s="3">
        <v>0.6</v>
      </c>
      <c r="E106" s="3">
        <v>66.525660000000002</v>
      </c>
      <c r="F106" s="3">
        <v>67.125659999999996</v>
      </c>
      <c r="G106" s="7">
        <v>66.825659999999999</v>
      </c>
      <c r="H106" s="1">
        <v>-62.506700000000002</v>
      </c>
      <c r="I106" s="1">
        <v>-63.026319999999998</v>
      </c>
      <c r="J106" s="6">
        <v>-62.766509999999997</v>
      </c>
      <c r="K106" s="1">
        <v>20.29514</v>
      </c>
      <c r="L106" s="1">
        <v>20.595140000000001</v>
      </c>
      <c r="M106" s="6">
        <v>20.445139999999999</v>
      </c>
      <c r="N106" s="4">
        <v>0</v>
      </c>
      <c r="O106" s="4">
        <v>0</v>
      </c>
      <c r="P106" s="4">
        <v>0</v>
      </c>
      <c r="Q106" s="1">
        <v>0.52359440000000002</v>
      </c>
      <c r="R106" s="1">
        <v>0.52359440000000002</v>
      </c>
      <c r="S106" s="6">
        <v>0.52359440000000002</v>
      </c>
      <c r="T106" s="4">
        <v>0</v>
      </c>
      <c r="U106" s="4">
        <v>0</v>
      </c>
    </row>
    <row r="107" spans="1:21" x14ac:dyDescent="0.25">
      <c r="A107">
        <v>104</v>
      </c>
      <c r="B107" t="s">
        <v>128</v>
      </c>
      <c r="C107" t="s">
        <v>21</v>
      </c>
      <c r="D107" s="3">
        <v>6.5742620000000001</v>
      </c>
      <c r="E107" s="3">
        <v>67.729470000000006</v>
      </c>
      <c r="F107" s="3">
        <v>74.303730000000002</v>
      </c>
      <c r="G107" s="7">
        <v>71.016599999999997</v>
      </c>
      <c r="H107" s="1">
        <v>-63.549230000000001</v>
      </c>
      <c r="I107" s="1">
        <v>-69.114500000000007</v>
      </c>
      <c r="J107" s="6">
        <v>-66.331869999999995</v>
      </c>
      <c r="K107" s="1">
        <v>20.89705</v>
      </c>
      <c r="L107" s="1">
        <v>24.393989999999999</v>
      </c>
      <c r="M107" s="6">
        <v>22.64547</v>
      </c>
      <c r="N107" s="4">
        <v>0</v>
      </c>
      <c r="O107" s="4">
        <v>0</v>
      </c>
      <c r="P107" s="4">
        <v>0</v>
      </c>
      <c r="Q107" s="1">
        <v>0.52359440000000002</v>
      </c>
      <c r="R107" s="1">
        <v>0.59839419999999999</v>
      </c>
      <c r="S107" s="6">
        <v>0.56099429999999995</v>
      </c>
      <c r="T107" s="4">
        <v>0</v>
      </c>
      <c r="U107" s="4">
        <v>0</v>
      </c>
    </row>
    <row r="108" spans="1:21" x14ac:dyDescent="0.25">
      <c r="A108">
        <v>105</v>
      </c>
      <c r="B108" t="s">
        <v>129</v>
      </c>
      <c r="C108" t="s">
        <v>108</v>
      </c>
      <c r="D108" s="3">
        <v>0.128</v>
      </c>
      <c r="E108" s="3">
        <v>74.749030000000005</v>
      </c>
      <c r="F108" s="3">
        <v>74.877030000000005</v>
      </c>
      <c r="G108" s="7">
        <v>74.813029999999998</v>
      </c>
      <c r="H108" s="1">
        <v>-69.482429999999994</v>
      </c>
      <c r="I108" s="1">
        <v>-69.588189999999997</v>
      </c>
      <c r="J108" s="6">
        <v>-69.535309999999996</v>
      </c>
      <c r="K108" s="1">
        <v>24.644829999999999</v>
      </c>
      <c r="L108" s="1">
        <v>24.716950000000001</v>
      </c>
      <c r="M108" s="6">
        <v>24.680879999999998</v>
      </c>
      <c r="N108" s="4">
        <v>0</v>
      </c>
      <c r="O108" s="4">
        <v>0</v>
      </c>
      <c r="P108" s="4">
        <v>0</v>
      </c>
      <c r="Q108" s="1">
        <v>0.59839419999999999</v>
      </c>
      <c r="R108" s="1">
        <v>0.59839419999999999</v>
      </c>
      <c r="S108" s="6">
        <v>0.59839419999999999</v>
      </c>
      <c r="T108" s="4">
        <v>0</v>
      </c>
      <c r="U108" s="4">
        <v>0</v>
      </c>
    </row>
    <row r="109" spans="1:21" x14ac:dyDescent="0.25">
      <c r="A109">
        <v>106</v>
      </c>
      <c r="B109" t="s">
        <v>130</v>
      </c>
      <c r="C109" t="s">
        <v>19</v>
      </c>
      <c r="D109" s="3">
        <v>0</v>
      </c>
      <c r="E109" s="3">
        <v>75.199029999999993</v>
      </c>
      <c r="F109" s="3">
        <v>75.199029999999993</v>
      </c>
      <c r="G109" s="7">
        <v>75.199029999999993</v>
      </c>
      <c r="H109" s="1">
        <v>-69.854240000000004</v>
      </c>
      <c r="I109" s="1">
        <v>-69.854240000000004</v>
      </c>
      <c r="J109" s="6">
        <v>-69.854240000000004</v>
      </c>
      <c r="K109" s="1">
        <v>24.898330000000001</v>
      </c>
      <c r="L109" s="1">
        <v>24.898330000000001</v>
      </c>
      <c r="M109" s="6">
        <v>24.898330000000001</v>
      </c>
      <c r="N109" s="4">
        <v>0</v>
      </c>
      <c r="O109" s="4">
        <v>0</v>
      </c>
      <c r="P109" s="4">
        <v>0</v>
      </c>
      <c r="Q109" s="1">
        <v>0.59839419999999999</v>
      </c>
      <c r="R109" s="1">
        <v>0.59839419999999999</v>
      </c>
      <c r="S109" s="6">
        <v>0.59839419999999999</v>
      </c>
      <c r="T109" s="4">
        <v>0</v>
      </c>
      <c r="U109" s="4">
        <v>0</v>
      </c>
    </row>
    <row r="110" spans="1:21" x14ac:dyDescent="0.25">
      <c r="A110">
        <v>107</v>
      </c>
      <c r="B110" t="s">
        <v>131</v>
      </c>
      <c r="C110" t="s">
        <v>19</v>
      </c>
      <c r="D110" s="3">
        <v>0</v>
      </c>
      <c r="E110" s="3">
        <v>75.62603</v>
      </c>
      <c r="F110" s="3">
        <v>75.62603</v>
      </c>
      <c r="G110" s="7">
        <v>75.62603</v>
      </c>
      <c r="H110" s="1">
        <v>-70.207030000000003</v>
      </c>
      <c r="I110" s="1">
        <v>-70.207030000000003</v>
      </c>
      <c r="J110" s="6">
        <v>-70.207030000000003</v>
      </c>
      <c r="K110" s="1">
        <v>25.138870000000001</v>
      </c>
      <c r="L110" s="1">
        <v>25.138870000000001</v>
      </c>
      <c r="M110" s="6">
        <v>25.138870000000001</v>
      </c>
      <c r="N110" s="4">
        <v>0</v>
      </c>
      <c r="O110" s="4">
        <v>0</v>
      </c>
      <c r="P110" s="4">
        <v>0</v>
      </c>
      <c r="Q110" s="1">
        <v>0.59839419999999999</v>
      </c>
      <c r="R110" s="1">
        <v>0.59839419999999999</v>
      </c>
      <c r="S110" s="6">
        <v>0.59839419999999999</v>
      </c>
      <c r="T110" s="4">
        <v>0</v>
      </c>
      <c r="U110" s="4">
        <v>0</v>
      </c>
    </row>
    <row r="111" spans="1:21" x14ac:dyDescent="0.25">
      <c r="A111">
        <v>108</v>
      </c>
      <c r="B111" t="s">
        <v>132</v>
      </c>
      <c r="C111" t="s">
        <v>19</v>
      </c>
      <c r="D111" s="3">
        <v>0</v>
      </c>
      <c r="E111" s="3">
        <v>75.931030000000007</v>
      </c>
      <c r="F111" s="3">
        <v>75.931030000000007</v>
      </c>
      <c r="G111" s="7">
        <v>75.931030000000007</v>
      </c>
      <c r="H111" s="1">
        <v>-70.459040000000002</v>
      </c>
      <c r="I111" s="1">
        <v>-70.459040000000002</v>
      </c>
      <c r="J111" s="6">
        <v>-70.459040000000002</v>
      </c>
      <c r="K111" s="1">
        <v>25.310680000000001</v>
      </c>
      <c r="L111" s="1">
        <v>25.310680000000001</v>
      </c>
      <c r="M111" s="6">
        <v>25.310680000000001</v>
      </c>
      <c r="N111" s="4">
        <v>0</v>
      </c>
      <c r="O111" s="4">
        <v>0</v>
      </c>
      <c r="P111" s="4">
        <v>0</v>
      </c>
      <c r="Q111" s="1">
        <v>0.59839419999999999</v>
      </c>
      <c r="R111" s="1">
        <v>0.59839419999999999</v>
      </c>
      <c r="S111" s="6">
        <v>0.59839419999999999</v>
      </c>
      <c r="T111" s="4">
        <v>0</v>
      </c>
      <c r="U111" s="4">
        <v>0</v>
      </c>
    </row>
    <row r="112" spans="1:21" x14ac:dyDescent="0.25">
      <c r="A112">
        <v>109</v>
      </c>
      <c r="B112" t="s">
        <v>133</v>
      </c>
      <c r="C112" t="s">
        <v>19</v>
      </c>
      <c r="D112" s="3">
        <v>0</v>
      </c>
      <c r="E112" s="3">
        <v>76.23603</v>
      </c>
      <c r="F112" s="3">
        <v>76.23603</v>
      </c>
      <c r="G112" s="7">
        <v>76.23603</v>
      </c>
      <c r="H112" s="1">
        <v>-70.711039999999997</v>
      </c>
      <c r="I112" s="1">
        <v>-70.711039999999997</v>
      </c>
      <c r="J112" s="6">
        <v>-70.711039999999997</v>
      </c>
      <c r="K112" s="1">
        <v>25.482500000000002</v>
      </c>
      <c r="L112" s="1">
        <v>25.482500000000002</v>
      </c>
      <c r="M112" s="6">
        <v>25.482500000000002</v>
      </c>
      <c r="N112" s="4">
        <v>0</v>
      </c>
      <c r="O112" s="4">
        <v>0</v>
      </c>
      <c r="P112" s="4">
        <v>0</v>
      </c>
      <c r="Q112" s="1">
        <v>0.59839419999999999</v>
      </c>
      <c r="R112" s="1">
        <v>0.59839419999999999</v>
      </c>
      <c r="S112" s="6">
        <v>0.59839419999999999</v>
      </c>
      <c r="T112" s="4">
        <v>0</v>
      </c>
      <c r="U112" s="4">
        <v>0</v>
      </c>
    </row>
    <row r="113" spans="1:21" x14ac:dyDescent="0.25">
      <c r="A113">
        <v>110</v>
      </c>
      <c r="B113" t="s">
        <v>134</v>
      </c>
      <c r="C113" t="s">
        <v>28</v>
      </c>
      <c r="D113" s="3">
        <v>0.6</v>
      </c>
      <c r="E113" s="3">
        <v>76.321430000000007</v>
      </c>
      <c r="F113" s="3">
        <v>76.921430000000001</v>
      </c>
      <c r="G113" s="7">
        <v>76.621430000000004</v>
      </c>
      <c r="H113" s="1">
        <v>-70.781599999999997</v>
      </c>
      <c r="I113" s="1">
        <v>-71.277349999999998</v>
      </c>
      <c r="J113" s="6">
        <v>-71.029470000000003</v>
      </c>
      <c r="K113" s="1">
        <v>25.530609999999999</v>
      </c>
      <c r="L113" s="1">
        <v>25.868600000000001</v>
      </c>
      <c r="M113" s="6">
        <v>25.69961</v>
      </c>
      <c r="N113" s="4">
        <v>0</v>
      </c>
      <c r="O113" s="4">
        <v>0</v>
      </c>
      <c r="P113" s="4">
        <v>0</v>
      </c>
      <c r="Q113" s="1">
        <v>0.59839419999999999</v>
      </c>
      <c r="R113" s="1">
        <v>0.59839419999999999</v>
      </c>
      <c r="S113" s="6">
        <v>0.59839419999999999</v>
      </c>
      <c r="T113" s="4">
        <v>0</v>
      </c>
      <c r="U113" s="4">
        <v>0</v>
      </c>
    </row>
    <row r="114" spans="1:21" x14ac:dyDescent="0.25">
      <c r="A114">
        <v>111</v>
      </c>
      <c r="B114" t="s">
        <v>135</v>
      </c>
      <c r="C114" t="s">
        <v>108</v>
      </c>
      <c r="D114" s="3">
        <v>0.27200000000000002</v>
      </c>
      <c r="E114" s="3">
        <v>76.983879999999999</v>
      </c>
      <c r="F114" s="3">
        <v>77.255880000000005</v>
      </c>
      <c r="G114" s="7">
        <v>77.119879999999995</v>
      </c>
      <c r="H114" s="1">
        <v>-71.328940000000003</v>
      </c>
      <c r="I114" s="1">
        <v>-71.55368</v>
      </c>
      <c r="J114" s="6">
        <v>-71.441310000000001</v>
      </c>
      <c r="K114" s="1">
        <v>25.903780000000001</v>
      </c>
      <c r="L114" s="1">
        <v>26.056999999999999</v>
      </c>
      <c r="M114" s="6">
        <v>25.98039</v>
      </c>
      <c r="N114" s="4">
        <v>0</v>
      </c>
      <c r="O114" s="4">
        <v>0</v>
      </c>
      <c r="P114" s="4">
        <v>0</v>
      </c>
      <c r="Q114" s="1">
        <v>0.59839419999999999</v>
      </c>
      <c r="R114" s="1">
        <v>0.59839419999999999</v>
      </c>
      <c r="S114" s="6">
        <v>0.59839419999999999</v>
      </c>
      <c r="T114" s="4">
        <v>0</v>
      </c>
      <c r="U114" s="4">
        <v>0</v>
      </c>
    </row>
    <row r="115" spans="1:21" x14ac:dyDescent="0.25">
      <c r="A115">
        <v>112</v>
      </c>
      <c r="B115" t="s">
        <v>136</v>
      </c>
      <c r="C115" t="s">
        <v>21</v>
      </c>
      <c r="D115" s="3">
        <v>6.5752889999999997</v>
      </c>
      <c r="E115" s="3">
        <v>77.858500000000006</v>
      </c>
      <c r="F115" s="3">
        <v>84.433790000000002</v>
      </c>
      <c r="G115" s="7">
        <v>81.146150000000006</v>
      </c>
      <c r="H115" s="1">
        <v>-72.051580000000001</v>
      </c>
      <c r="I115" s="1">
        <v>-77.265349999999998</v>
      </c>
      <c r="J115" s="6">
        <v>-74.658469999999994</v>
      </c>
      <c r="K115" s="1">
        <v>26.39648</v>
      </c>
      <c r="L115" s="1">
        <v>30.397189999999998</v>
      </c>
      <c r="M115" s="6">
        <v>28.396830000000001</v>
      </c>
      <c r="N115" s="4">
        <v>0</v>
      </c>
      <c r="O115" s="4">
        <v>0</v>
      </c>
      <c r="P115" s="4">
        <v>0</v>
      </c>
      <c r="Q115" s="1">
        <v>0.59839419999999999</v>
      </c>
      <c r="R115" s="1">
        <v>0.71059439999999996</v>
      </c>
      <c r="S115" s="6">
        <v>0.65449429999999997</v>
      </c>
      <c r="T115" s="4">
        <v>0</v>
      </c>
      <c r="U115" s="4">
        <v>0</v>
      </c>
    </row>
    <row r="116" spans="1:21" x14ac:dyDescent="0.25">
      <c r="A116">
        <v>113</v>
      </c>
      <c r="B116" t="s">
        <v>137</v>
      </c>
      <c r="C116" t="s">
        <v>28</v>
      </c>
      <c r="D116" s="3">
        <v>0.6</v>
      </c>
      <c r="E116" s="3">
        <v>84.623050000000006</v>
      </c>
      <c r="F116" s="3">
        <v>85.223050000000001</v>
      </c>
      <c r="G116" s="7">
        <v>84.923050000000003</v>
      </c>
      <c r="H116" s="1">
        <v>-77.408799999999999</v>
      </c>
      <c r="I116" s="1">
        <v>-77.863590000000002</v>
      </c>
      <c r="J116" s="6">
        <v>-77.636189999999999</v>
      </c>
      <c r="K116" s="1">
        <v>30.52064</v>
      </c>
      <c r="L116" s="1">
        <v>30.912009999999999</v>
      </c>
      <c r="M116" s="6">
        <v>30.71632</v>
      </c>
      <c r="N116" s="4">
        <v>0</v>
      </c>
      <c r="O116" s="4">
        <v>0</v>
      </c>
      <c r="P116" s="4">
        <v>0</v>
      </c>
      <c r="Q116" s="1">
        <v>0.71059439999999996</v>
      </c>
      <c r="R116" s="1">
        <v>0.71059439999999996</v>
      </c>
      <c r="S116" s="6">
        <v>0.71059439999999996</v>
      </c>
      <c r="T116" s="4">
        <v>0</v>
      </c>
      <c r="U116" s="4">
        <v>0</v>
      </c>
    </row>
    <row r="117" spans="1:21" x14ac:dyDescent="0.25">
      <c r="A117">
        <v>114</v>
      </c>
      <c r="B117" t="s">
        <v>138</v>
      </c>
      <c r="C117" t="s">
        <v>108</v>
      </c>
      <c r="D117" s="3">
        <v>0.27200000000000002</v>
      </c>
      <c r="E117" s="3">
        <v>85.285849999999996</v>
      </c>
      <c r="F117" s="3">
        <v>85.557850000000002</v>
      </c>
      <c r="G117" s="7">
        <v>85.421850000000006</v>
      </c>
      <c r="H117" s="1">
        <v>-77.911190000000005</v>
      </c>
      <c r="I117" s="1">
        <v>-78.117360000000005</v>
      </c>
      <c r="J117" s="6">
        <v>-78.014269999999996</v>
      </c>
      <c r="K117" s="1">
        <v>30.952970000000001</v>
      </c>
      <c r="L117" s="1">
        <v>31.130400000000002</v>
      </c>
      <c r="M117" s="6">
        <v>31.041689999999999</v>
      </c>
      <c r="N117" s="4">
        <v>0</v>
      </c>
      <c r="O117" s="4">
        <v>0</v>
      </c>
      <c r="P117" s="4">
        <v>0</v>
      </c>
      <c r="Q117" s="1">
        <v>0.71059439999999996</v>
      </c>
      <c r="R117" s="1">
        <v>0.71059439999999996</v>
      </c>
      <c r="S117" s="6">
        <v>0.71059439999999996</v>
      </c>
      <c r="T117" s="4">
        <v>0</v>
      </c>
      <c r="U117" s="4">
        <v>0</v>
      </c>
    </row>
    <row r="118" spans="1:21" x14ac:dyDescent="0.25">
      <c r="A118">
        <v>115</v>
      </c>
      <c r="B118" t="s">
        <v>139</v>
      </c>
      <c r="C118" t="s">
        <v>19</v>
      </c>
      <c r="D118" s="3">
        <v>0</v>
      </c>
      <c r="E118" s="3">
        <v>85.577449999999999</v>
      </c>
      <c r="F118" s="3">
        <v>85.577449999999999</v>
      </c>
      <c r="G118" s="7">
        <v>85.577449999999999</v>
      </c>
      <c r="H118" s="1">
        <v>-78.132210000000001</v>
      </c>
      <c r="I118" s="1">
        <v>-78.132210000000001</v>
      </c>
      <c r="J118" s="6">
        <v>-78.132210000000001</v>
      </c>
      <c r="K118" s="1">
        <v>31.143190000000001</v>
      </c>
      <c r="L118" s="1">
        <v>31.143190000000001</v>
      </c>
      <c r="M118" s="6">
        <v>31.143190000000001</v>
      </c>
      <c r="N118" s="4">
        <v>0</v>
      </c>
      <c r="O118" s="4">
        <v>0</v>
      </c>
      <c r="P118" s="4">
        <v>0</v>
      </c>
      <c r="Q118" s="1">
        <v>0.71059439999999996</v>
      </c>
      <c r="R118" s="1">
        <v>0.71059439999999996</v>
      </c>
      <c r="S118" s="6">
        <v>0.71059439999999996</v>
      </c>
      <c r="T118" s="4">
        <v>0</v>
      </c>
      <c r="U118" s="4">
        <v>0</v>
      </c>
    </row>
    <row r="119" spans="1:21" x14ac:dyDescent="0.25">
      <c r="A119">
        <v>116</v>
      </c>
      <c r="B119" t="s">
        <v>140</v>
      </c>
      <c r="C119" t="s">
        <v>19</v>
      </c>
      <c r="D119" s="3">
        <v>0</v>
      </c>
      <c r="E119" s="3">
        <v>86.38</v>
      </c>
      <c r="F119" s="3">
        <v>86.38</v>
      </c>
      <c r="G119" s="7">
        <v>86.38</v>
      </c>
      <c r="H119" s="1">
        <v>-78.740520000000004</v>
      </c>
      <c r="I119" s="1">
        <v>-78.740520000000004</v>
      </c>
      <c r="J119" s="6">
        <v>-78.740520000000004</v>
      </c>
      <c r="K119" s="1">
        <v>31.666679999999999</v>
      </c>
      <c r="L119" s="1">
        <v>31.666679999999999</v>
      </c>
      <c r="M119" s="6">
        <v>31.666679999999999</v>
      </c>
      <c r="N119" s="4">
        <v>0</v>
      </c>
      <c r="O119" s="4">
        <v>0</v>
      </c>
      <c r="P119" s="4">
        <v>0</v>
      </c>
      <c r="Q119" s="1">
        <v>0.71059439999999996</v>
      </c>
      <c r="R119" s="1">
        <v>0.71059439999999996</v>
      </c>
      <c r="S119" s="6">
        <v>0.71059439999999996</v>
      </c>
      <c r="T119" s="4">
        <v>0</v>
      </c>
      <c r="U119" s="4">
        <v>0</v>
      </c>
    </row>
    <row r="120" spans="1:21" x14ac:dyDescent="0.25">
      <c r="A120">
        <v>117</v>
      </c>
      <c r="B120" t="s">
        <v>141</v>
      </c>
      <c r="C120" t="s">
        <v>19</v>
      </c>
      <c r="D120" s="3">
        <v>0</v>
      </c>
      <c r="E120" s="3">
        <v>87.962000000000003</v>
      </c>
      <c r="F120" s="3">
        <v>87.962000000000003</v>
      </c>
      <c r="G120" s="7">
        <v>87.962000000000003</v>
      </c>
      <c r="H120" s="1">
        <v>-79.939620000000005</v>
      </c>
      <c r="I120" s="1">
        <v>-79.939620000000005</v>
      </c>
      <c r="J120" s="6">
        <v>-79.939620000000005</v>
      </c>
      <c r="K120" s="1">
        <v>32.698599999999999</v>
      </c>
      <c r="L120" s="1">
        <v>32.698599999999999</v>
      </c>
      <c r="M120" s="6">
        <v>32.698599999999999</v>
      </c>
      <c r="N120" s="4">
        <v>0</v>
      </c>
      <c r="O120" s="4">
        <v>0</v>
      </c>
      <c r="P120" s="4">
        <v>0</v>
      </c>
      <c r="Q120" s="1">
        <v>0.71059439999999996</v>
      </c>
      <c r="R120" s="1">
        <v>0.71059439999999996</v>
      </c>
      <c r="S120" s="6">
        <v>0.71059439999999996</v>
      </c>
      <c r="T120" s="4">
        <v>0</v>
      </c>
      <c r="U120" s="4">
        <v>0</v>
      </c>
    </row>
    <row r="121" spans="1:21" x14ac:dyDescent="0.25">
      <c r="A121">
        <v>118</v>
      </c>
      <c r="B121" t="s">
        <v>142</v>
      </c>
      <c r="C121" t="s">
        <v>19</v>
      </c>
      <c r="D121" s="3">
        <v>0</v>
      </c>
      <c r="E121" s="3">
        <v>88.057000000000002</v>
      </c>
      <c r="F121" s="3">
        <v>88.057000000000002</v>
      </c>
      <c r="G121" s="7">
        <v>88.057000000000002</v>
      </c>
      <c r="H121" s="1">
        <v>-80.011629999999997</v>
      </c>
      <c r="I121" s="1">
        <v>-80.011629999999997</v>
      </c>
      <c r="J121" s="6">
        <v>-80.011629999999997</v>
      </c>
      <c r="K121" s="1">
        <v>32.760570000000001</v>
      </c>
      <c r="L121" s="1">
        <v>32.760570000000001</v>
      </c>
      <c r="M121" s="6">
        <v>32.760570000000001</v>
      </c>
      <c r="N121" s="4">
        <v>0</v>
      </c>
      <c r="O121" s="4">
        <v>0</v>
      </c>
      <c r="P121" s="4">
        <v>0</v>
      </c>
      <c r="Q121" s="1">
        <v>0.71059439999999996</v>
      </c>
      <c r="R121" s="1">
        <v>0.71059439999999996</v>
      </c>
      <c r="S121" s="6">
        <v>0.71059439999999996</v>
      </c>
      <c r="T121" s="4">
        <v>0</v>
      </c>
      <c r="U121" s="4">
        <v>0</v>
      </c>
    </row>
    <row r="122" spans="1:21" x14ac:dyDescent="0.25">
      <c r="A122">
        <v>119</v>
      </c>
      <c r="B122" t="s">
        <v>143</v>
      </c>
      <c r="C122" t="s">
        <v>19</v>
      </c>
      <c r="D122" s="3">
        <v>0</v>
      </c>
      <c r="E122" s="3">
        <v>88.164000000000001</v>
      </c>
      <c r="F122" s="3">
        <v>88.164000000000001</v>
      </c>
      <c r="G122" s="7">
        <v>88.164000000000001</v>
      </c>
      <c r="H122" s="1">
        <v>-80.092730000000003</v>
      </c>
      <c r="I122" s="1">
        <v>-80.092730000000003</v>
      </c>
      <c r="J122" s="6">
        <v>-80.092730000000003</v>
      </c>
      <c r="K122" s="1">
        <v>32.830379999999998</v>
      </c>
      <c r="L122" s="1">
        <v>32.830379999999998</v>
      </c>
      <c r="M122" s="6">
        <v>32.830379999999998</v>
      </c>
      <c r="N122" s="4">
        <v>0</v>
      </c>
      <c r="O122" s="4">
        <v>0</v>
      </c>
      <c r="P122" s="4">
        <v>0</v>
      </c>
      <c r="Q122" s="1">
        <v>0.71059439999999996</v>
      </c>
      <c r="R122" s="1">
        <v>0.71059439999999996</v>
      </c>
      <c r="S122" s="6">
        <v>0.71059439999999996</v>
      </c>
      <c r="T122" s="4">
        <v>0</v>
      </c>
      <c r="U122" s="4">
        <v>0</v>
      </c>
    </row>
    <row r="123" spans="1:21" x14ac:dyDescent="0.25">
      <c r="A123">
        <v>120</v>
      </c>
      <c r="B123" t="s">
        <v>144</v>
      </c>
      <c r="C123" t="s">
        <v>19</v>
      </c>
      <c r="D123" s="3">
        <v>0</v>
      </c>
      <c r="E123" s="3">
        <v>91.499009999999998</v>
      </c>
      <c r="F123" s="3">
        <v>91.499009999999998</v>
      </c>
      <c r="G123" s="7">
        <v>91.499009999999998</v>
      </c>
      <c r="H123" s="1">
        <v>-82.620559999999998</v>
      </c>
      <c r="I123" s="1">
        <v>-82.620559999999998</v>
      </c>
      <c r="J123" s="6">
        <v>-82.620559999999998</v>
      </c>
      <c r="K123" s="1">
        <v>35.005769999999998</v>
      </c>
      <c r="L123" s="1">
        <v>35.005769999999998</v>
      </c>
      <c r="M123" s="6">
        <v>35.005769999999998</v>
      </c>
      <c r="N123" s="4">
        <v>0</v>
      </c>
      <c r="O123" s="4">
        <v>0</v>
      </c>
      <c r="P123" s="4">
        <v>0</v>
      </c>
      <c r="Q123" s="1">
        <v>0.71059439999999996</v>
      </c>
      <c r="R123" s="1">
        <v>0.71059439999999996</v>
      </c>
      <c r="S123" s="6">
        <v>0.71059439999999996</v>
      </c>
      <c r="T123" s="4">
        <v>0</v>
      </c>
      <c r="U123" s="4">
        <v>0</v>
      </c>
    </row>
    <row r="124" spans="1:21" x14ac:dyDescent="0.25">
      <c r="A124">
        <v>121</v>
      </c>
      <c r="B124" t="s">
        <v>145</v>
      </c>
      <c r="C124" t="s">
        <v>28</v>
      </c>
      <c r="D124" s="3">
        <v>0.6</v>
      </c>
      <c r="E124" s="3">
        <v>91.527410000000003</v>
      </c>
      <c r="F124" s="3">
        <v>92.127409999999998</v>
      </c>
      <c r="G124" s="7">
        <v>91.82741</v>
      </c>
      <c r="H124" s="1">
        <v>-82.642089999999996</v>
      </c>
      <c r="I124" s="1">
        <v>-83.096869999999996</v>
      </c>
      <c r="J124" s="6">
        <v>-82.869479999999996</v>
      </c>
      <c r="K124" s="1">
        <v>35.024290000000001</v>
      </c>
      <c r="L124" s="1">
        <v>35.415660000000003</v>
      </c>
      <c r="M124" s="6">
        <v>35.21998</v>
      </c>
      <c r="N124" s="4">
        <v>0</v>
      </c>
      <c r="O124" s="4">
        <v>0</v>
      </c>
      <c r="P124" s="4">
        <v>0</v>
      </c>
      <c r="Q124" s="1">
        <v>0.71059439999999996</v>
      </c>
      <c r="R124" s="1">
        <v>0.71059439999999996</v>
      </c>
      <c r="S124" s="6">
        <v>0.71059439999999996</v>
      </c>
      <c r="T124" s="4">
        <v>0</v>
      </c>
      <c r="U124" s="4">
        <v>0</v>
      </c>
    </row>
    <row r="125" spans="1:21" x14ac:dyDescent="0.25">
      <c r="A125">
        <v>122</v>
      </c>
      <c r="B125" t="s">
        <v>146</v>
      </c>
      <c r="C125" t="s">
        <v>108</v>
      </c>
      <c r="D125" s="3">
        <v>0.27200000000000002</v>
      </c>
      <c r="E125" s="3">
        <v>92.19256</v>
      </c>
      <c r="F125" s="3">
        <v>92.464560000000006</v>
      </c>
      <c r="G125" s="7">
        <v>92.328559999999996</v>
      </c>
      <c r="H125" s="1">
        <v>-83.146249999999995</v>
      </c>
      <c r="I125" s="1">
        <v>-83.352410000000006</v>
      </c>
      <c r="J125" s="6">
        <v>-83.24933</v>
      </c>
      <c r="K125" s="1">
        <v>35.458159999999999</v>
      </c>
      <c r="L125" s="1">
        <v>35.635590000000001</v>
      </c>
      <c r="M125" s="6">
        <v>35.546880000000002</v>
      </c>
      <c r="N125" s="4">
        <v>0</v>
      </c>
      <c r="O125" s="4">
        <v>0</v>
      </c>
      <c r="P125" s="4">
        <v>0</v>
      </c>
      <c r="Q125" s="1">
        <v>0.71059439999999996</v>
      </c>
      <c r="R125" s="1">
        <v>0.71059439999999996</v>
      </c>
      <c r="S125" s="6">
        <v>0.71059439999999996</v>
      </c>
      <c r="T125" s="4">
        <v>0</v>
      </c>
      <c r="U125" s="4">
        <v>0</v>
      </c>
    </row>
    <row r="126" spans="1:21" x14ac:dyDescent="0.25">
      <c r="A126">
        <v>123</v>
      </c>
      <c r="B126" t="s">
        <v>147</v>
      </c>
      <c r="C126" t="s">
        <v>21</v>
      </c>
      <c r="D126" s="3">
        <v>6.5752889999999997</v>
      </c>
      <c r="E126" s="3">
        <v>92.621210000000005</v>
      </c>
      <c r="F126" s="3">
        <v>99.1965</v>
      </c>
      <c r="G126" s="7">
        <v>95.908850000000001</v>
      </c>
      <c r="H126" s="1">
        <v>-83.471149999999994</v>
      </c>
      <c r="I126" s="1">
        <v>-88.2042</v>
      </c>
      <c r="J126" s="6">
        <v>-85.837680000000006</v>
      </c>
      <c r="K126" s="1">
        <v>35.737769999999998</v>
      </c>
      <c r="L126" s="1">
        <v>40.297080000000001</v>
      </c>
      <c r="M126" s="6">
        <v>38.017429999999997</v>
      </c>
      <c r="N126" s="4">
        <v>0</v>
      </c>
      <c r="O126" s="4">
        <v>0</v>
      </c>
      <c r="P126" s="4">
        <v>0</v>
      </c>
      <c r="Q126" s="1">
        <v>0.71059439999999996</v>
      </c>
      <c r="R126" s="1">
        <v>0.82279460000000004</v>
      </c>
      <c r="S126" s="6">
        <v>0.76669449999999995</v>
      </c>
      <c r="T126" s="4">
        <v>0</v>
      </c>
      <c r="U126" s="4">
        <v>0</v>
      </c>
    </row>
    <row r="127" spans="1:21" x14ac:dyDescent="0.25">
      <c r="A127">
        <v>124</v>
      </c>
      <c r="B127" t="s">
        <v>148</v>
      </c>
      <c r="C127" t="s">
        <v>28</v>
      </c>
      <c r="D127" s="3">
        <v>0.19056400000000001</v>
      </c>
      <c r="E127" s="3">
        <v>100.12739999999999</v>
      </c>
      <c r="F127" s="3">
        <v>100.318</v>
      </c>
      <c r="G127" s="7">
        <v>100.2227</v>
      </c>
      <c r="H127" s="1">
        <v>-88.837389999999999</v>
      </c>
      <c r="I127" s="1">
        <v>-88.967010000000002</v>
      </c>
      <c r="J127" s="6">
        <v>-88.902199999999993</v>
      </c>
      <c r="K127" s="1">
        <v>40.979520000000001</v>
      </c>
      <c r="L127" s="1">
        <v>41.119210000000002</v>
      </c>
      <c r="M127" s="6">
        <v>41.04936</v>
      </c>
      <c r="N127" s="4">
        <v>0</v>
      </c>
      <c r="O127" s="4">
        <v>0</v>
      </c>
      <c r="P127" s="4">
        <v>0</v>
      </c>
      <c r="Q127" s="1">
        <v>0.82279460000000004</v>
      </c>
      <c r="R127" s="1">
        <v>0.82279460000000004</v>
      </c>
      <c r="S127" s="6">
        <v>0.82279460000000004</v>
      </c>
      <c r="T127" s="4">
        <v>0</v>
      </c>
      <c r="U127" s="4">
        <v>0</v>
      </c>
    </row>
    <row r="128" spans="1:21" x14ac:dyDescent="0.25">
      <c r="A128">
        <v>125</v>
      </c>
      <c r="B128" t="s">
        <v>149</v>
      </c>
      <c r="C128" t="s">
        <v>19</v>
      </c>
      <c r="D128" s="3">
        <v>0</v>
      </c>
      <c r="E128" s="3">
        <v>100.318</v>
      </c>
      <c r="F128" s="3">
        <v>100.318</v>
      </c>
      <c r="G128" s="7">
        <v>100.318</v>
      </c>
      <c r="H128" s="1">
        <v>-88.967010000000002</v>
      </c>
      <c r="I128" s="1">
        <v>-88.967010000000002</v>
      </c>
      <c r="J128" s="6">
        <v>-88.967010000000002</v>
      </c>
      <c r="K128" s="1">
        <v>41.119210000000002</v>
      </c>
      <c r="L128" s="1">
        <v>41.119210000000002</v>
      </c>
      <c r="M128" s="6">
        <v>41.119210000000002</v>
      </c>
      <c r="N128" s="4">
        <v>0</v>
      </c>
      <c r="O128" s="4">
        <v>0</v>
      </c>
      <c r="P128" s="4">
        <v>0</v>
      </c>
      <c r="Q128" s="1">
        <v>0.82279460000000004</v>
      </c>
      <c r="R128" s="1">
        <v>0.82279460000000004</v>
      </c>
      <c r="S128" s="6">
        <v>0.82279460000000004</v>
      </c>
      <c r="T128" s="4">
        <v>0</v>
      </c>
      <c r="U128" s="4">
        <v>0</v>
      </c>
    </row>
    <row r="129" spans="1:21" x14ac:dyDescent="0.25">
      <c r="A129">
        <v>126</v>
      </c>
      <c r="B129" t="s">
        <v>150</v>
      </c>
      <c r="C129" t="s">
        <v>28</v>
      </c>
      <c r="D129" s="3">
        <v>0.39300000000000002</v>
      </c>
      <c r="E129" s="3">
        <v>100.318</v>
      </c>
      <c r="F129" s="3">
        <v>100.711</v>
      </c>
      <c r="G129" s="7">
        <v>100.5145</v>
      </c>
      <c r="H129" s="1">
        <v>-88.967010000000002</v>
      </c>
      <c r="I129" s="1">
        <v>-89.234319999999997</v>
      </c>
      <c r="J129" s="6">
        <v>-89.100669999999994</v>
      </c>
      <c r="K129" s="1">
        <v>41.119210000000002</v>
      </c>
      <c r="L129" s="1">
        <v>41.407299999999999</v>
      </c>
      <c r="M129" s="6">
        <v>41.263249999999999</v>
      </c>
      <c r="N129" s="4">
        <v>0</v>
      </c>
      <c r="O129" s="4">
        <v>0</v>
      </c>
      <c r="P129" s="4">
        <v>0</v>
      </c>
      <c r="Q129" s="1">
        <v>0.82279460000000004</v>
      </c>
      <c r="R129" s="1">
        <v>0.82279460000000004</v>
      </c>
      <c r="S129" s="6">
        <v>0.82279460000000004</v>
      </c>
      <c r="T129" s="4">
        <v>0</v>
      </c>
      <c r="U129" s="4">
        <v>0</v>
      </c>
    </row>
    <row r="130" spans="1:21" x14ac:dyDescent="0.25">
      <c r="A130">
        <v>127</v>
      </c>
      <c r="B130" t="s">
        <v>151</v>
      </c>
      <c r="C130" t="s">
        <v>19</v>
      </c>
      <c r="D130" s="3">
        <v>0</v>
      </c>
      <c r="E130" s="3">
        <v>100.711</v>
      </c>
      <c r="F130" s="3">
        <v>100.711</v>
      </c>
      <c r="G130" s="7">
        <v>100.711</v>
      </c>
      <c r="H130" s="1">
        <v>-89.234319999999997</v>
      </c>
      <c r="I130" s="1">
        <v>-89.234319999999997</v>
      </c>
      <c r="J130" s="6">
        <v>-89.234319999999997</v>
      </c>
      <c r="K130" s="1">
        <v>41.407299999999999</v>
      </c>
      <c r="L130" s="1">
        <v>41.407299999999999</v>
      </c>
      <c r="M130" s="6">
        <v>41.407299999999999</v>
      </c>
      <c r="N130" s="4">
        <v>0</v>
      </c>
      <c r="O130" s="4">
        <v>0</v>
      </c>
      <c r="P130" s="4">
        <v>0</v>
      </c>
      <c r="Q130" s="1">
        <v>0.82279460000000004</v>
      </c>
      <c r="R130" s="1">
        <v>0.82279460000000004</v>
      </c>
      <c r="S130" s="6">
        <v>0.82279460000000004</v>
      </c>
      <c r="T130" s="4">
        <v>0</v>
      </c>
      <c r="U130" s="4">
        <v>0</v>
      </c>
    </row>
    <row r="131" spans="1:21" x14ac:dyDescent="0.25">
      <c r="A131">
        <v>128</v>
      </c>
      <c r="B131" t="s">
        <v>152</v>
      </c>
      <c r="C131" t="s">
        <v>28</v>
      </c>
      <c r="D131" s="3">
        <v>1.6435999999999999E-2</v>
      </c>
      <c r="E131" s="3">
        <v>100.711</v>
      </c>
      <c r="F131" s="3">
        <v>100.7274</v>
      </c>
      <c r="G131" s="7">
        <v>100.7192</v>
      </c>
      <c r="H131" s="1">
        <v>-89.234319999999997</v>
      </c>
      <c r="I131" s="1">
        <v>-89.245500000000007</v>
      </c>
      <c r="J131" s="6">
        <v>-89.239909999999995</v>
      </c>
      <c r="K131" s="1">
        <v>41.407299999999999</v>
      </c>
      <c r="L131" s="1">
        <v>41.419350000000001</v>
      </c>
      <c r="M131" s="6">
        <v>41.413319999999999</v>
      </c>
      <c r="N131" s="4">
        <v>0</v>
      </c>
      <c r="O131" s="4">
        <v>0</v>
      </c>
      <c r="P131" s="4">
        <v>0</v>
      </c>
      <c r="Q131" s="1">
        <v>0.82279460000000004</v>
      </c>
      <c r="R131" s="1">
        <v>0.82279460000000004</v>
      </c>
      <c r="S131" s="6">
        <v>0.82279460000000004</v>
      </c>
      <c r="T131" s="4">
        <v>0</v>
      </c>
      <c r="U131" s="4">
        <v>0</v>
      </c>
    </row>
    <row r="132" spans="1:21" x14ac:dyDescent="0.25">
      <c r="A132">
        <v>129</v>
      </c>
      <c r="B132" t="s">
        <v>153</v>
      </c>
      <c r="C132" t="s">
        <v>19</v>
      </c>
      <c r="D132" s="3">
        <v>0</v>
      </c>
      <c r="E132" s="3">
        <v>100.74</v>
      </c>
      <c r="F132" s="3">
        <v>100.74</v>
      </c>
      <c r="G132" s="7">
        <v>100.74</v>
      </c>
      <c r="H132" s="1">
        <v>-89.254050000000007</v>
      </c>
      <c r="I132" s="1">
        <v>-89.254050000000007</v>
      </c>
      <c r="J132" s="6">
        <v>-89.254050000000007</v>
      </c>
      <c r="K132" s="1">
        <v>41.428559999999997</v>
      </c>
      <c r="L132" s="1">
        <v>41.428559999999997</v>
      </c>
      <c r="M132" s="6">
        <v>41.428559999999997</v>
      </c>
      <c r="N132" s="4">
        <v>0</v>
      </c>
      <c r="O132" s="4">
        <v>0</v>
      </c>
      <c r="P132" s="4">
        <v>0</v>
      </c>
      <c r="Q132" s="1">
        <v>0.82279460000000004</v>
      </c>
      <c r="R132" s="1">
        <v>0.82279460000000004</v>
      </c>
      <c r="S132" s="6">
        <v>0.82279460000000004</v>
      </c>
      <c r="T132" s="4">
        <v>0</v>
      </c>
      <c r="U132" s="4">
        <v>0</v>
      </c>
    </row>
    <row r="133" spans="1:21" x14ac:dyDescent="0.25">
      <c r="A133">
        <v>130</v>
      </c>
      <c r="B133" t="s">
        <v>154</v>
      </c>
      <c r="C133" t="s">
        <v>19</v>
      </c>
      <c r="D133" s="3">
        <v>0</v>
      </c>
      <c r="E133" s="3">
        <v>100.81</v>
      </c>
      <c r="F133" s="3">
        <v>100.81</v>
      </c>
      <c r="G133" s="7">
        <v>100.81</v>
      </c>
      <c r="H133" s="1">
        <v>-89.301659999999998</v>
      </c>
      <c r="I133" s="1">
        <v>-89.301659999999998</v>
      </c>
      <c r="J133" s="6">
        <v>-89.301659999999998</v>
      </c>
      <c r="K133" s="1">
        <v>41.479869999999998</v>
      </c>
      <c r="L133" s="1">
        <v>41.479869999999998</v>
      </c>
      <c r="M133" s="6">
        <v>41.479869999999998</v>
      </c>
      <c r="N133" s="4">
        <v>0</v>
      </c>
      <c r="O133" s="4">
        <v>0</v>
      </c>
      <c r="P133" s="4">
        <v>0</v>
      </c>
      <c r="Q133" s="1">
        <v>0.82279460000000004</v>
      </c>
      <c r="R133" s="1">
        <v>0.82279460000000004</v>
      </c>
      <c r="S133" s="6">
        <v>0.82279460000000004</v>
      </c>
      <c r="T133" s="4">
        <v>0</v>
      </c>
      <c r="U133" s="4">
        <v>0</v>
      </c>
    </row>
    <row r="134" spans="1:21" x14ac:dyDescent="0.25">
      <c r="A134">
        <v>131</v>
      </c>
      <c r="B134" t="s">
        <v>155</v>
      </c>
      <c r="C134" t="s">
        <v>19</v>
      </c>
      <c r="D134" s="3">
        <v>0</v>
      </c>
      <c r="E134" s="3">
        <v>100.81</v>
      </c>
      <c r="F134" s="3">
        <v>100.81</v>
      </c>
      <c r="G134" s="7">
        <v>100.81</v>
      </c>
      <c r="H134" s="1">
        <v>-89.301659999999998</v>
      </c>
      <c r="I134" s="1">
        <v>-89.301659999999998</v>
      </c>
      <c r="J134" s="6">
        <v>-89.301659999999998</v>
      </c>
      <c r="K134" s="1">
        <v>41.479869999999998</v>
      </c>
      <c r="L134" s="1">
        <v>41.479869999999998</v>
      </c>
      <c r="M134" s="6">
        <v>41.479869999999998</v>
      </c>
      <c r="N134" s="4">
        <v>0</v>
      </c>
      <c r="O134" s="4">
        <v>0</v>
      </c>
      <c r="P134" s="4">
        <v>0</v>
      </c>
      <c r="Q134" s="1">
        <v>0.82279460000000004</v>
      </c>
      <c r="R134" s="1">
        <v>0.82279460000000004</v>
      </c>
      <c r="S134" s="6">
        <v>0.82279460000000004</v>
      </c>
      <c r="T134" s="4">
        <v>0</v>
      </c>
      <c r="U134" s="4">
        <v>0</v>
      </c>
    </row>
    <row r="135" spans="1:21" x14ac:dyDescent="0.25">
      <c r="A135">
        <v>132</v>
      </c>
      <c r="B135" t="s">
        <v>156</v>
      </c>
      <c r="C135" t="s">
        <v>19</v>
      </c>
      <c r="D135" s="3">
        <v>0</v>
      </c>
      <c r="E135" s="3">
        <v>101.392</v>
      </c>
      <c r="F135" s="3">
        <v>101.392</v>
      </c>
      <c r="G135" s="7">
        <v>101.392</v>
      </c>
      <c r="H135" s="1">
        <v>-89.697509999999994</v>
      </c>
      <c r="I135" s="1">
        <v>-89.697509999999994</v>
      </c>
      <c r="J135" s="6">
        <v>-89.697509999999994</v>
      </c>
      <c r="K135" s="1">
        <v>41.906509999999997</v>
      </c>
      <c r="L135" s="1">
        <v>41.906509999999997</v>
      </c>
      <c r="M135" s="6">
        <v>41.906509999999997</v>
      </c>
      <c r="N135" s="4">
        <v>0</v>
      </c>
      <c r="O135" s="4">
        <v>0</v>
      </c>
      <c r="P135" s="4">
        <v>0</v>
      </c>
      <c r="Q135" s="1">
        <v>0.82279460000000004</v>
      </c>
      <c r="R135" s="1">
        <v>0.82279460000000004</v>
      </c>
      <c r="S135" s="6">
        <v>0.82279460000000004</v>
      </c>
      <c r="T135" s="4">
        <v>0</v>
      </c>
      <c r="U135" s="4">
        <v>0</v>
      </c>
    </row>
    <row r="136" spans="1:21" x14ac:dyDescent="0.25">
      <c r="A136">
        <v>133</v>
      </c>
      <c r="B136" t="s">
        <v>157</v>
      </c>
      <c r="C136" t="s">
        <v>28</v>
      </c>
      <c r="D136" s="3">
        <v>0.6</v>
      </c>
      <c r="E136" s="3">
        <v>101.4594</v>
      </c>
      <c r="F136" s="3">
        <v>102.0594</v>
      </c>
      <c r="G136" s="7">
        <v>101.7594</v>
      </c>
      <c r="H136" s="1">
        <v>-89.743350000000007</v>
      </c>
      <c r="I136" s="1">
        <v>-90.15146</v>
      </c>
      <c r="J136" s="6">
        <v>-89.947410000000005</v>
      </c>
      <c r="K136" s="1">
        <v>41.955919999999999</v>
      </c>
      <c r="L136" s="1">
        <v>42.39575</v>
      </c>
      <c r="M136" s="6">
        <v>42.175840000000001</v>
      </c>
      <c r="N136" s="4">
        <v>0</v>
      </c>
      <c r="O136" s="4">
        <v>0</v>
      </c>
      <c r="P136" s="4">
        <v>0</v>
      </c>
      <c r="Q136" s="1">
        <v>0.82279460000000004</v>
      </c>
      <c r="R136" s="1">
        <v>0.82279460000000004</v>
      </c>
      <c r="S136" s="6">
        <v>0.82279460000000004</v>
      </c>
      <c r="T136" s="4">
        <v>0</v>
      </c>
      <c r="U136" s="4">
        <v>0</v>
      </c>
    </row>
    <row r="137" spans="1:21" x14ac:dyDescent="0.25">
      <c r="A137">
        <v>134</v>
      </c>
      <c r="B137" t="s">
        <v>158</v>
      </c>
      <c r="C137" t="s">
        <v>108</v>
      </c>
      <c r="D137" s="3">
        <v>0.27200000000000002</v>
      </c>
      <c r="E137" s="3">
        <v>102.12430000000001</v>
      </c>
      <c r="F137" s="3">
        <v>102.3963</v>
      </c>
      <c r="G137" s="7">
        <v>102.2603</v>
      </c>
      <c r="H137" s="1">
        <v>-90.195599999999999</v>
      </c>
      <c r="I137" s="1">
        <v>-90.380610000000004</v>
      </c>
      <c r="J137" s="6">
        <v>-90.288110000000003</v>
      </c>
      <c r="K137" s="1">
        <v>42.443330000000003</v>
      </c>
      <c r="L137" s="1">
        <v>42.642719999999997</v>
      </c>
      <c r="M137" s="6">
        <v>42.543019999999999</v>
      </c>
      <c r="N137" s="4">
        <v>0</v>
      </c>
      <c r="O137" s="4">
        <v>0</v>
      </c>
      <c r="P137" s="4">
        <v>0</v>
      </c>
      <c r="Q137" s="1">
        <v>0.82279460000000004</v>
      </c>
      <c r="R137" s="1">
        <v>0.82279460000000004</v>
      </c>
      <c r="S137" s="6">
        <v>0.82279460000000004</v>
      </c>
      <c r="T137" s="4">
        <v>0</v>
      </c>
      <c r="U137" s="4">
        <v>0</v>
      </c>
    </row>
    <row r="138" spans="1:21" x14ac:dyDescent="0.25">
      <c r="A138">
        <v>135</v>
      </c>
      <c r="B138" t="s">
        <v>159</v>
      </c>
      <c r="C138" t="s">
        <v>21</v>
      </c>
      <c r="D138" s="3">
        <v>6.5742620000000001</v>
      </c>
      <c r="E138" s="3">
        <v>102.9324</v>
      </c>
      <c r="F138" s="3">
        <v>109.5067</v>
      </c>
      <c r="G138" s="7">
        <v>106.2196</v>
      </c>
      <c r="H138" s="1">
        <v>-90.745270000000005</v>
      </c>
      <c r="I138" s="1">
        <v>-95.032560000000004</v>
      </c>
      <c r="J138" s="6">
        <v>-92.888919999999999</v>
      </c>
      <c r="K138" s="1">
        <v>43.03575</v>
      </c>
      <c r="L138" s="1">
        <v>48.017719999999997</v>
      </c>
      <c r="M138" s="6">
        <v>45.526730000000001</v>
      </c>
      <c r="N138" s="4">
        <v>0</v>
      </c>
      <c r="O138" s="4">
        <v>0</v>
      </c>
      <c r="P138" s="4">
        <v>0</v>
      </c>
      <c r="Q138" s="1">
        <v>0.82279460000000004</v>
      </c>
      <c r="R138" s="1">
        <v>0.89759429999999996</v>
      </c>
      <c r="S138" s="6">
        <v>0.86019449999999997</v>
      </c>
      <c r="T138" s="4">
        <v>0</v>
      </c>
      <c r="U138" s="4">
        <v>0</v>
      </c>
    </row>
    <row r="139" spans="1:21" x14ac:dyDescent="0.25">
      <c r="A139">
        <v>136</v>
      </c>
      <c r="B139" t="s">
        <v>160</v>
      </c>
      <c r="C139" t="s">
        <v>28</v>
      </c>
      <c r="D139" s="3">
        <v>0.6</v>
      </c>
      <c r="E139" s="3">
        <v>109.6639</v>
      </c>
      <c r="F139" s="3">
        <v>110.26390000000001</v>
      </c>
      <c r="G139" s="7">
        <v>109.9639</v>
      </c>
      <c r="H139" s="1">
        <v>-95.130529999999993</v>
      </c>
      <c r="I139" s="1">
        <v>-95.504620000000003</v>
      </c>
      <c r="J139" s="6">
        <v>-95.317580000000007</v>
      </c>
      <c r="K139" s="1">
        <v>48.14058</v>
      </c>
      <c r="L139" s="1">
        <v>48.609670000000001</v>
      </c>
      <c r="M139" s="6">
        <v>48.375129999999999</v>
      </c>
      <c r="N139" s="4">
        <v>0</v>
      </c>
      <c r="O139" s="4">
        <v>0</v>
      </c>
      <c r="P139" s="4">
        <v>0</v>
      </c>
      <c r="Q139" s="1">
        <v>0.89759429999999996</v>
      </c>
      <c r="R139" s="1">
        <v>0.89759429999999996</v>
      </c>
      <c r="S139" s="6">
        <v>0.89759429999999996</v>
      </c>
      <c r="T139" s="4">
        <v>0</v>
      </c>
      <c r="U139" s="4">
        <v>0</v>
      </c>
    </row>
    <row r="140" spans="1:21" x14ac:dyDescent="0.25">
      <c r="A140">
        <v>137</v>
      </c>
      <c r="B140" t="s">
        <v>161</v>
      </c>
      <c r="C140" t="s">
        <v>108</v>
      </c>
      <c r="D140" s="3">
        <v>0.27200000000000002</v>
      </c>
      <c r="E140" s="3">
        <v>110.3305</v>
      </c>
      <c r="F140" s="3">
        <v>110.60250000000001</v>
      </c>
      <c r="G140" s="7">
        <v>110.4665</v>
      </c>
      <c r="H140" s="1">
        <v>-95.546180000000007</v>
      </c>
      <c r="I140" s="1">
        <v>-95.715770000000006</v>
      </c>
      <c r="J140" s="6">
        <v>-95.630970000000005</v>
      </c>
      <c r="K140" s="1">
        <v>48.66178</v>
      </c>
      <c r="L140" s="1">
        <v>48.87444</v>
      </c>
      <c r="M140" s="6">
        <v>48.76811</v>
      </c>
      <c r="N140" s="4">
        <v>0</v>
      </c>
      <c r="O140" s="4">
        <v>0</v>
      </c>
      <c r="P140" s="4">
        <v>0</v>
      </c>
      <c r="Q140" s="1">
        <v>0.89759429999999996</v>
      </c>
      <c r="R140" s="1">
        <v>0.89759429999999996</v>
      </c>
      <c r="S140" s="6">
        <v>0.89759429999999996</v>
      </c>
      <c r="T140" s="4">
        <v>0</v>
      </c>
      <c r="U140" s="4">
        <v>0</v>
      </c>
    </row>
    <row r="141" spans="1:21" x14ac:dyDescent="0.25">
      <c r="A141">
        <v>138</v>
      </c>
      <c r="B141" t="s">
        <v>162</v>
      </c>
      <c r="C141" t="s">
        <v>19</v>
      </c>
      <c r="D141" s="3">
        <v>0</v>
      </c>
      <c r="E141" s="3">
        <v>110.6403</v>
      </c>
      <c r="F141" s="3">
        <v>110.6403</v>
      </c>
      <c r="G141" s="7">
        <v>110.6403</v>
      </c>
      <c r="H141" s="1">
        <v>-95.739310000000003</v>
      </c>
      <c r="I141" s="1">
        <v>-95.739310000000003</v>
      </c>
      <c r="J141" s="6">
        <v>-95.739310000000003</v>
      </c>
      <c r="K141" s="1">
        <v>48.903959999999998</v>
      </c>
      <c r="L141" s="1">
        <v>48.903959999999998</v>
      </c>
      <c r="M141" s="6">
        <v>48.903959999999998</v>
      </c>
      <c r="N141" s="4">
        <v>0</v>
      </c>
      <c r="O141" s="4">
        <v>0</v>
      </c>
      <c r="P141" s="4">
        <v>0</v>
      </c>
      <c r="Q141" s="1">
        <v>0.89759429999999996</v>
      </c>
      <c r="R141" s="1">
        <v>0.89759429999999996</v>
      </c>
      <c r="S141" s="6">
        <v>0.89759429999999996</v>
      </c>
      <c r="T141" s="4">
        <v>0</v>
      </c>
      <c r="U141" s="4">
        <v>0</v>
      </c>
    </row>
    <row r="142" spans="1:21" x14ac:dyDescent="0.25">
      <c r="A142">
        <v>139</v>
      </c>
      <c r="B142" t="s">
        <v>163</v>
      </c>
      <c r="C142" t="s">
        <v>25</v>
      </c>
      <c r="D142" s="3">
        <v>0.25</v>
      </c>
      <c r="E142" s="3">
        <v>110.6493</v>
      </c>
      <c r="F142" s="3">
        <v>110.8993</v>
      </c>
      <c r="G142" s="7">
        <v>110.7743</v>
      </c>
      <c r="H142" s="1">
        <v>-95.744919999999993</v>
      </c>
      <c r="I142" s="1">
        <v>-95.900779999999997</v>
      </c>
      <c r="J142" s="6">
        <v>-95.822850000000003</v>
      </c>
      <c r="K142" s="1">
        <v>48.911000000000001</v>
      </c>
      <c r="L142" s="1">
        <v>49.106459999999998</v>
      </c>
      <c r="M142" s="6">
        <v>49.00873</v>
      </c>
      <c r="N142" s="4">
        <v>0</v>
      </c>
      <c r="O142" s="4">
        <v>0</v>
      </c>
      <c r="P142" s="4">
        <v>0</v>
      </c>
      <c r="Q142" s="1">
        <v>0.89759429999999996</v>
      </c>
      <c r="R142" s="1">
        <v>0.89759429999999996</v>
      </c>
      <c r="S142" s="6">
        <v>0.89759429999999996</v>
      </c>
      <c r="T142" s="4">
        <v>0</v>
      </c>
      <c r="U142" s="4">
        <v>0</v>
      </c>
    </row>
    <row r="143" spans="1:21" x14ac:dyDescent="0.25">
      <c r="A143">
        <v>140</v>
      </c>
      <c r="B143" t="s">
        <v>164</v>
      </c>
      <c r="C143" t="s">
        <v>21</v>
      </c>
      <c r="D143" s="3">
        <v>6.5742620000000001</v>
      </c>
      <c r="E143" s="3">
        <v>111.1369</v>
      </c>
      <c r="F143" s="3">
        <v>117.71120000000001</v>
      </c>
      <c r="G143" s="7">
        <v>114.42400000000001</v>
      </c>
      <c r="H143" s="1">
        <v>-96.048950000000005</v>
      </c>
      <c r="I143" s="1">
        <v>-99.951939999999993</v>
      </c>
      <c r="J143" s="6">
        <v>-98.000450000000001</v>
      </c>
      <c r="K143" s="1">
        <v>49.292250000000003</v>
      </c>
      <c r="L143" s="1">
        <v>54.580680000000001</v>
      </c>
      <c r="M143" s="6">
        <v>51.93647</v>
      </c>
      <c r="N143" s="4">
        <v>0</v>
      </c>
      <c r="O143" s="4">
        <v>0</v>
      </c>
      <c r="P143" s="4">
        <v>0</v>
      </c>
      <c r="Q143" s="1">
        <v>0.89759429999999996</v>
      </c>
      <c r="R143" s="1">
        <v>0.97239410000000004</v>
      </c>
      <c r="S143" s="6">
        <v>0.9349942</v>
      </c>
      <c r="T143" s="4">
        <v>0</v>
      </c>
      <c r="U143" s="4">
        <v>0</v>
      </c>
    </row>
    <row r="144" spans="1:21" x14ac:dyDescent="0.25">
      <c r="A144">
        <v>141</v>
      </c>
      <c r="B144" t="s">
        <v>165</v>
      </c>
      <c r="C144" t="s">
        <v>28</v>
      </c>
      <c r="D144" s="3">
        <v>0.6</v>
      </c>
      <c r="E144" s="3">
        <v>117.8683</v>
      </c>
      <c r="F144" s="3">
        <v>118.4683</v>
      </c>
      <c r="G144" s="7">
        <v>118.1683</v>
      </c>
      <c r="H144" s="1">
        <v>-100.04049999999999</v>
      </c>
      <c r="I144" s="1">
        <v>-100.3784</v>
      </c>
      <c r="J144" s="6">
        <v>-100.2094</v>
      </c>
      <c r="K144" s="1">
        <v>54.710520000000002</v>
      </c>
      <c r="L144" s="1">
        <v>55.20626</v>
      </c>
      <c r="M144" s="6">
        <v>54.958390000000001</v>
      </c>
      <c r="N144" s="4">
        <v>0</v>
      </c>
      <c r="O144" s="4">
        <v>0</v>
      </c>
      <c r="P144" s="4">
        <v>0</v>
      </c>
      <c r="Q144" s="1">
        <v>0.97239410000000004</v>
      </c>
      <c r="R144" s="1">
        <v>0.97239410000000004</v>
      </c>
      <c r="S144" s="6">
        <v>0.97239410000000004</v>
      </c>
      <c r="T144" s="4">
        <v>0</v>
      </c>
      <c r="U144" s="4">
        <v>0</v>
      </c>
    </row>
    <row r="145" spans="1:21" x14ac:dyDescent="0.25">
      <c r="A145">
        <v>142</v>
      </c>
      <c r="B145" t="s">
        <v>166</v>
      </c>
      <c r="C145" t="s">
        <v>108</v>
      </c>
      <c r="D145" s="3">
        <v>0.27200000000000002</v>
      </c>
      <c r="E145" s="3">
        <v>118.5316</v>
      </c>
      <c r="F145" s="3">
        <v>118.8036</v>
      </c>
      <c r="G145" s="7">
        <v>118.66759999999999</v>
      </c>
      <c r="H145" s="1">
        <v>-100.4141</v>
      </c>
      <c r="I145" s="1">
        <v>-100.5673</v>
      </c>
      <c r="J145" s="6">
        <v>-100.4907</v>
      </c>
      <c r="K145" s="1">
        <v>55.258560000000003</v>
      </c>
      <c r="L145" s="1">
        <v>55.4833</v>
      </c>
      <c r="M145" s="6">
        <v>55.370930000000001</v>
      </c>
      <c r="N145" s="4">
        <v>0</v>
      </c>
      <c r="O145" s="4">
        <v>0</v>
      </c>
      <c r="P145" s="4">
        <v>0</v>
      </c>
      <c r="Q145" s="1">
        <v>0.97239410000000004</v>
      </c>
      <c r="R145" s="1">
        <v>0.97239410000000004</v>
      </c>
      <c r="S145" s="6">
        <v>0.97239410000000004</v>
      </c>
      <c r="T145" s="4">
        <v>0</v>
      </c>
      <c r="U145" s="4">
        <v>0</v>
      </c>
    </row>
    <row r="146" spans="1:21" x14ac:dyDescent="0.25">
      <c r="A146">
        <v>143</v>
      </c>
      <c r="B146" t="s">
        <v>167</v>
      </c>
      <c r="C146" t="s">
        <v>19</v>
      </c>
      <c r="D146" s="3">
        <v>0</v>
      </c>
      <c r="E146" s="3">
        <v>118.85380000000001</v>
      </c>
      <c r="F146" s="3">
        <v>118.85380000000001</v>
      </c>
      <c r="G146" s="7">
        <v>118.85380000000001</v>
      </c>
      <c r="H146" s="1">
        <v>-100.5956</v>
      </c>
      <c r="I146" s="1">
        <v>-100.5956</v>
      </c>
      <c r="J146" s="6">
        <v>-100.5956</v>
      </c>
      <c r="K146" s="1">
        <v>55.524769999999997</v>
      </c>
      <c r="L146" s="1">
        <v>55.524769999999997</v>
      </c>
      <c r="M146" s="6">
        <v>55.524769999999997</v>
      </c>
      <c r="N146" s="4">
        <v>0</v>
      </c>
      <c r="O146" s="4">
        <v>0</v>
      </c>
      <c r="P146" s="4">
        <v>0</v>
      </c>
      <c r="Q146" s="1">
        <v>0.97239410000000004</v>
      </c>
      <c r="R146" s="1">
        <v>0.97239410000000004</v>
      </c>
      <c r="S146" s="6">
        <v>0.97239410000000004</v>
      </c>
      <c r="T146" s="4">
        <v>0</v>
      </c>
      <c r="U146" s="4">
        <v>0</v>
      </c>
    </row>
    <row r="147" spans="1:21" x14ac:dyDescent="0.25">
      <c r="A147">
        <v>144</v>
      </c>
      <c r="B147" t="s">
        <v>168</v>
      </c>
      <c r="C147" t="s">
        <v>21</v>
      </c>
      <c r="D147" s="3">
        <v>6.5742620000000001</v>
      </c>
      <c r="E147" s="3">
        <v>119.3413</v>
      </c>
      <c r="F147" s="3">
        <v>125.9156</v>
      </c>
      <c r="G147" s="7">
        <v>122.6285</v>
      </c>
      <c r="H147" s="1">
        <v>-100.8702</v>
      </c>
      <c r="I147" s="1">
        <v>-104.36709999999999</v>
      </c>
      <c r="J147" s="6">
        <v>-102.6187</v>
      </c>
      <c r="K147" s="1">
        <v>55.927599999999998</v>
      </c>
      <c r="L147" s="1">
        <v>61.492919999999998</v>
      </c>
      <c r="M147" s="6">
        <v>58.710259999999998</v>
      </c>
      <c r="N147" s="4">
        <v>0</v>
      </c>
      <c r="O147" s="4">
        <v>0</v>
      </c>
      <c r="P147" s="4">
        <v>0</v>
      </c>
      <c r="Q147" s="1">
        <v>0.97239410000000004</v>
      </c>
      <c r="R147" s="1">
        <v>1.047194</v>
      </c>
      <c r="S147" s="6">
        <v>1.0097940000000001</v>
      </c>
      <c r="T147" s="4">
        <v>0</v>
      </c>
      <c r="U147" s="4">
        <v>0</v>
      </c>
    </row>
    <row r="148" spans="1:21" x14ac:dyDescent="0.25">
      <c r="A148">
        <v>145</v>
      </c>
      <c r="B148" t="s">
        <v>169</v>
      </c>
      <c r="C148" t="s">
        <v>28</v>
      </c>
      <c r="D148" s="3">
        <v>0.6</v>
      </c>
      <c r="E148" s="3">
        <v>126.0727</v>
      </c>
      <c r="F148" s="3">
        <v>126.67270000000001</v>
      </c>
      <c r="G148" s="7">
        <v>126.37269999999999</v>
      </c>
      <c r="H148" s="1">
        <v>-104.4457</v>
      </c>
      <c r="I148" s="1">
        <v>-104.7457</v>
      </c>
      <c r="J148" s="6">
        <v>-104.59569999999999</v>
      </c>
      <c r="K148" s="1">
        <v>61.629010000000001</v>
      </c>
      <c r="L148" s="1">
        <v>62.148620000000001</v>
      </c>
      <c r="M148" s="6">
        <v>61.888820000000003</v>
      </c>
      <c r="N148" s="4">
        <v>0</v>
      </c>
      <c r="O148" s="4">
        <v>0</v>
      </c>
      <c r="P148" s="4">
        <v>0</v>
      </c>
      <c r="Q148" s="1">
        <v>1.047194</v>
      </c>
      <c r="R148" s="1">
        <v>1.047194</v>
      </c>
      <c r="S148" s="6">
        <v>1.047194</v>
      </c>
      <c r="T148" s="4">
        <v>0</v>
      </c>
      <c r="U148" s="4">
        <v>0</v>
      </c>
    </row>
    <row r="149" spans="1:21" x14ac:dyDescent="0.25">
      <c r="A149">
        <v>146</v>
      </c>
      <c r="B149" t="s">
        <v>170</v>
      </c>
      <c r="C149" t="s">
        <v>108</v>
      </c>
      <c r="D149" s="3">
        <v>0.27200000000000002</v>
      </c>
      <c r="E149" s="3">
        <v>126.7303</v>
      </c>
      <c r="F149" s="3">
        <v>127.00230000000001</v>
      </c>
      <c r="G149" s="7">
        <v>126.8663</v>
      </c>
      <c r="H149" s="1">
        <v>-104.7745</v>
      </c>
      <c r="I149" s="1">
        <v>-104.9105</v>
      </c>
      <c r="J149" s="6">
        <v>-104.8425</v>
      </c>
      <c r="K149" s="1">
        <v>62.198509999999999</v>
      </c>
      <c r="L149" s="1">
        <v>62.434069999999998</v>
      </c>
      <c r="M149" s="6">
        <v>62.316290000000002</v>
      </c>
      <c r="N149" s="4">
        <v>0</v>
      </c>
      <c r="O149" s="4">
        <v>0</v>
      </c>
      <c r="P149" s="4">
        <v>0</v>
      </c>
      <c r="Q149" s="1">
        <v>1.047194</v>
      </c>
      <c r="R149" s="1">
        <v>1.047194</v>
      </c>
      <c r="S149" s="6">
        <v>1.047194</v>
      </c>
      <c r="T149" s="4">
        <v>0</v>
      </c>
      <c r="U149" s="4">
        <v>0</v>
      </c>
    </row>
    <row r="150" spans="1:21" x14ac:dyDescent="0.25">
      <c r="A150">
        <v>147</v>
      </c>
      <c r="B150" t="s">
        <v>171</v>
      </c>
      <c r="C150" t="s">
        <v>19</v>
      </c>
      <c r="D150" s="3">
        <v>0</v>
      </c>
      <c r="E150" s="3">
        <v>127.0301</v>
      </c>
      <c r="F150" s="3">
        <v>127.0301</v>
      </c>
      <c r="G150" s="7">
        <v>127.0301</v>
      </c>
      <c r="H150" s="1">
        <v>-104.92440000000001</v>
      </c>
      <c r="I150" s="1">
        <v>-104.92440000000001</v>
      </c>
      <c r="J150" s="6">
        <v>-104.92440000000001</v>
      </c>
      <c r="K150" s="1">
        <v>62.45814</v>
      </c>
      <c r="L150" s="1">
        <v>62.45814</v>
      </c>
      <c r="M150" s="6">
        <v>62.45814</v>
      </c>
      <c r="N150" s="4">
        <v>0</v>
      </c>
      <c r="O150" s="4">
        <v>0</v>
      </c>
      <c r="P150" s="4">
        <v>0</v>
      </c>
      <c r="Q150" s="1">
        <v>1.047194</v>
      </c>
      <c r="R150" s="1">
        <v>1.047194</v>
      </c>
      <c r="S150" s="6">
        <v>1.047194</v>
      </c>
      <c r="T150" s="4">
        <v>0</v>
      </c>
      <c r="U150" s="4">
        <v>0</v>
      </c>
    </row>
    <row r="151" spans="1:21" x14ac:dyDescent="0.25">
      <c r="A151">
        <v>148</v>
      </c>
      <c r="B151" t="s">
        <v>172</v>
      </c>
      <c r="C151" t="s">
        <v>19</v>
      </c>
      <c r="D151" s="3">
        <v>0</v>
      </c>
      <c r="E151" s="3">
        <v>132.66040000000001</v>
      </c>
      <c r="F151" s="3">
        <v>132.66040000000001</v>
      </c>
      <c r="G151" s="7">
        <v>132.66040000000001</v>
      </c>
      <c r="H151" s="1">
        <v>-107.7394</v>
      </c>
      <c r="I151" s="1">
        <v>-107.7394</v>
      </c>
      <c r="J151" s="6">
        <v>-107.7394</v>
      </c>
      <c r="K151" s="1">
        <v>67.334059999999994</v>
      </c>
      <c r="L151" s="1">
        <v>67.334059999999994</v>
      </c>
      <c r="M151" s="6">
        <v>67.334059999999994</v>
      </c>
      <c r="N151" s="4">
        <v>0</v>
      </c>
      <c r="O151" s="4">
        <v>0</v>
      </c>
      <c r="P151" s="4">
        <v>0</v>
      </c>
      <c r="Q151" s="1">
        <v>1.047194</v>
      </c>
      <c r="R151" s="1">
        <v>1.047194</v>
      </c>
      <c r="S151" s="6">
        <v>1.047194</v>
      </c>
      <c r="T151" s="4">
        <v>0</v>
      </c>
      <c r="U151" s="4">
        <v>0</v>
      </c>
    </row>
    <row r="152" spans="1:21" x14ac:dyDescent="0.25">
      <c r="A152">
        <v>149</v>
      </c>
      <c r="B152" t="s">
        <v>173</v>
      </c>
      <c r="C152" t="s">
        <v>28</v>
      </c>
      <c r="D152" s="3">
        <v>0.6</v>
      </c>
      <c r="E152" s="3">
        <v>132.7328</v>
      </c>
      <c r="F152" s="3">
        <v>133.33279999999999</v>
      </c>
      <c r="G152" s="7">
        <v>133.03280000000001</v>
      </c>
      <c r="H152" s="1">
        <v>-107.7756</v>
      </c>
      <c r="I152" s="1">
        <v>-108.07559999999999</v>
      </c>
      <c r="J152" s="6">
        <v>-107.9256</v>
      </c>
      <c r="K152" s="1">
        <v>67.39676</v>
      </c>
      <c r="L152" s="1">
        <v>67.916380000000004</v>
      </c>
      <c r="M152" s="6">
        <v>67.656570000000002</v>
      </c>
      <c r="N152" s="4">
        <v>0</v>
      </c>
      <c r="O152" s="4">
        <v>0</v>
      </c>
      <c r="P152" s="4">
        <v>0</v>
      </c>
      <c r="Q152" s="1">
        <v>1.047194</v>
      </c>
      <c r="R152" s="1">
        <v>1.047194</v>
      </c>
      <c r="S152" s="6">
        <v>1.047194</v>
      </c>
      <c r="T152" s="4">
        <v>0</v>
      </c>
      <c r="U152" s="4">
        <v>0</v>
      </c>
    </row>
    <row r="153" spans="1:21" x14ac:dyDescent="0.25">
      <c r="A153">
        <v>150</v>
      </c>
      <c r="B153" t="s">
        <v>174</v>
      </c>
      <c r="C153" t="s">
        <v>108</v>
      </c>
      <c r="D153" s="3">
        <v>0.27200000000000002</v>
      </c>
      <c r="E153" s="3">
        <v>133.39570000000001</v>
      </c>
      <c r="F153" s="3">
        <v>133.6677</v>
      </c>
      <c r="G153" s="7">
        <v>133.5317</v>
      </c>
      <c r="H153" s="1">
        <v>-108.1071</v>
      </c>
      <c r="I153" s="1">
        <v>-108.2431</v>
      </c>
      <c r="J153" s="6">
        <v>-108.1751</v>
      </c>
      <c r="K153" s="1">
        <v>67.970849999999999</v>
      </c>
      <c r="L153" s="1">
        <v>68.206410000000005</v>
      </c>
      <c r="M153" s="6">
        <v>68.088629999999995</v>
      </c>
      <c r="N153" s="4">
        <v>0</v>
      </c>
      <c r="O153" s="4">
        <v>0</v>
      </c>
      <c r="P153" s="4">
        <v>0</v>
      </c>
      <c r="Q153" s="1">
        <v>1.047194</v>
      </c>
      <c r="R153" s="1">
        <v>1.047194</v>
      </c>
      <c r="S153" s="6">
        <v>1.047194</v>
      </c>
      <c r="T153" s="4">
        <v>0</v>
      </c>
      <c r="U153" s="4">
        <v>0</v>
      </c>
    </row>
    <row r="154" spans="1:21" x14ac:dyDescent="0.25">
      <c r="A154">
        <v>151</v>
      </c>
      <c r="B154" t="s">
        <v>175</v>
      </c>
      <c r="C154" t="s">
        <v>21</v>
      </c>
      <c r="D154" s="3">
        <v>6.5742620000000001</v>
      </c>
      <c r="E154" s="3">
        <v>134.20580000000001</v>
      </c>
      <c r="F154" s="3">
        <v>140.7801</v>
      </c>
      <c r="G154" s="7">
        <v>137.49289999999999</v>
      </c>
      <c r="H154" s="1">
        <v>-108.51220000000001</v>
      </c>
      <c r="I154" s="1">
        <v>-111.5834</v>
      </c>
      <c r="J154" s="6">
        <v>-110.0478</v>
      </c>
      <c r="K154" s="1">
        <v>68.672470000000004</v>
      </c>
      <c r="L154" s="1">
        <v>74.483540000000005</v>
      </c>
      <c r="M154" s="6">
        <v>71.578000000000003</v>
      </c>
      <c r="N154" s="4">
        <v>0</v>
      </c>
      <c r="O154" s="4">
        <v>0</v>
      </c>
      <c r="P154" s="4">
        <v>0</v>
      </c>
      <c r="Q154" s="1">
        <v>1.047194</v>
      </c>
      <c r="R154" s="1">
        <v>1.1219939999999999</v>
      </c>
      <c r="S154" s="6">
        <v>1.0845940000000001</v>
      </c>
      <c r="T154" s="4">
        <v>0</v>
      </c>
      <c r="U154" s="4">
        <v>0</v>
      </c>
    </row>
    <row r="155" spans="1:21" x14ac:dyDescent="0.25">
      <c r="A155">
        <v>152</v>
      </c>
      <c r="B155" t="s">
        <v>176</v>
      </c>
      <c r="C155" t="s">
        <v>28</v>
      </c>
      <c r="D155" s="3">
        <v>0.6</v>
      </c>
      <c r="E155" s="3">
        <v>140.93719999999999</v>
      </c>
      <c r="F155" s="3">
        <v>141.53720000000001</v>
      </c>
      <c r="G155" s="7">
        <v>141.2372</v>
      </c>
      <c r="H155" s="1">
        <v>-111.6516</v>
      </c>
      <c r="I155" s="1">
        <v>-111.9119</v>
      </c>
      <c r="J155" s="6">
        <v>-111.7818</v>
      </c>
      <c r="K155" s="1">
        <v>74.625119999999995</v>
      </c>
      <c r="L155" s="1">
        <v>75.165700000000001</v>
      </c>
      <c r="M155" s="6">
        <v>74.895409999999998</v>
      </c>
      <c r="N155" s="4">
        <v>0</v>
      </c>
      <c r="O155" s="4">
        <v>0</v>
      </c>
      <c r="P155" s="4">
        <v>0</v>
      </c>
      <c r="Q155" s="1">
        <v>1.1219939999999999</v>
      </c>
      <c r="R155" s="1">
        <v>1.1219939999999999</v>
      </c>
      <c r="S155" s="6">
        <v>1.1219939999999999</v>
      </c>
      <c r="T155" s="4">
        <v>0</v>
      </c>
      <c r="U155" s="4">
        <v>0</v>
      </c>
    </row>
    <row r="156" spans="1:21" x14ac:dyDescent="0.25">
      <c r="A156">
        <v>153</v>
      </c>
      <c r="B156" t="s">
        <v>177</v>
      </c>
      <c r="C156" t="s">
        <v>108</v>
      </c>
      <c r="D156" s="3">
        <v>0.27200000000000002</v>
      </c>
      <c r="E156" s="3">
        <v>141.6036</v>
      </c>
      <c r="F156" s="3">
        <v>141.87559999999999</v>
      </c>
      <c r="G156" s="7">
        <v>141.7396</v>
      </c>
      <c r="H156" s="1">
        <v>-111.94070000000001</v>
      </c>
      <c r="I156" s="1">
        <v>-112.0587</v>
      </c>
      <c r="J156" s="6">
        <v>-111.9997</v>
      </c>
      <c r="K156" s="1">
        <v>75.225480000000005</v>
      </c>
      <c r="L156" s="1">
        <v>75.47054</v>
      </c>
      <c r="M156" s="6">
        <v>75.348010000000002</v>
      </c>
      <c r="N156" s="4">
        <v>0</v>
      </c>
      <c r="O156" s="4">
        <v>0</v>
      </c>
      <c r="P156" s="4">
        <v>0</v>
      </c>
      <c r="Q156" s="1">
        <v>1.1219939999999999</v>
      </c>
      <c r="R156" s="1">
        <v>1.1219939999999999</v>
      </c>
      <c r="S156" s="6">
        <v>1.1219939999999999</v>
      </c>
      <c r="T156" s="4">
        <v>0</v>
      </c>
      <c r="U156" s="4">
        <v>0</v>
      </c>
    </row>
    <row r="157" spans="1:21" x14ac:dyDescent="0.25">
      <c r="A157">
        <v>154</v>
      </c>
      <c r="B157" t="s">
        <v>178</v>
      </c>
      <c r="C157" t="s">
        <v>19</v>
      </c>
      <c r="D157" s="3">
        <v>0</v>
      </c>
      <c r="E157" s="3">
        <v>141.92169999999999</v>
      </c>
      <c r="F157" s="3">
        <v>141.92169999999999</v>
      </c>
      <c r="G157" s="7">
        <v>141.92169999999999</v>
      </c>
      <c r="H157" s="1">
        <v>-112.0788</v>
      </c>
      <c r="I157" s="1">
        <v>-112.0788</v>
      </c>
      <c r="J157" s="6">
        <v>-112.0788</v>
      </c>
      <c r="K157" s="1">
        <v>75.512119999999996</v>
      </c>
      <c r="L157" s="1">
        <v>75.512119999999996</v>
      </c>
      <c r="M157" s="6">
        <v>75.512119999999996</v>
      </c>
      <c r="N157" s="4">
        <v>0</v>
      </c>
      <c r="O157" s="4">
        <v>0</v>
      </c>
      <c r="P157" s="4">
        <v>0</v>
      </c>
      <c r="Q157" s="1">
        <v>1.1219939999999999</v>
      </c>
      <c r="R157" s="1">
        <v>1.1219939999999999</v>
      </c>
      <c r="S157" s="6">
        <v>1.1219939999999999</v>
      </c>
      <c r="T157" s="4">
        <v>0</v>
      </c>
      <c r="U157" s="4">
        <v>0</v>
      </c>
    </row>
    <row r="158" spans="1:21" x14ac:dyDescent="0.25">
      <c r="A158">
        <v>155</v>
      </c>
      <c r="B158" t="s">
        <v>179</v>
      </c>
      <c r="C158" t="s">
        <v>21</v>
      </c>
      <c r="D158" s="3">
        <v>6.5742620000000001</v>
      </c>
      <c r="E158" s="3">
        <v>142.4102</v>
      </c>
      <c r="F158" s="3">
        <v>148.9845</v>
      </c>
      <c r="G158" s="7">
        <v>145.69739999999999</v>
      </c>
      <c r="H158" s="1">
        <v>-112.2906</v>
      </c>
      <c r="I158" s="1">
        <v>-114.919</v>
      </c>
      <c r="J158" s="6">
        <v>-113.6048</v>
      </c>
      <c r="K158" s="1">
        <v>75.952269999999999</v>
      </c>
      <c r="L158" s="1">
        <v>81.976609999999994</v>
      </c>
      <c r="M158" s="6">
        <v>78.964449999999999</v>
      </c>
      <c r="N158" s="4">
        <v>0</v>
      </c>
      <c r="O158" s="4">
        <v>0</v>
      </c>
      <c r="P158" s="4">
        <v>0</v>
      </c>
      <c r="Q158" s="1">
        <v>1.1219939999999999</v>
      </c>
      <c r="R158" s="1">
        <v>1.196793</v>
      </c>
      <c r="S158" s="6">
        <v>1.1593929999999999</v>
      </c>
      <c r="T158" s="4">
        <v>0</v>
      </c>
      <c r="U158" s="4">
        <v>0</v>
      </c>
    </row>
    <row r="159" spans="1:21" x14ac:dyDescent="0.25">
      <c r="A159">
        <v>156</v>
      </c>
      <c r="B159" t="s">
        <v>180</v>
      </c>
      <c r="C159" t="s">
        <v>28</v>
      </c>
      <c r="D159" s="3">
        <v>0.6</v>
      </c>
      <c r="E159" s="3">
        <v>149.14160000000001</v>
      </c>
      <c r="F159" s="3">
        <v>149.74160000000001</v>
      </c>
      <c r="G159" s="7">
        <v>149.44159999999999</v>
      </c>
      <c r="H159" s="1">
        <v>-114.9764</v>
      </c>
      <c r="I159" s="1">
        <v>-115.1956</v>
      </c>
      <c r="J159" s="6">
        <v>-115.086</v>
      </c>
      <c r="K159" s="1">
        <v>82.122889999999998</v>
      </c>
      <c r="L159" s="1">
        <v>82.68141</v>
      </c>
      <c r="M159" s="6">
        <v>82.402150000000006</v>
      </c>
      <c r="N159" s="4">
        <v>0</v>
      </c>
      <c r="O159" s="4">
        <v>0</v>
      </c>
      <c r="P159" s="4">
        <v>0</v>
      </c>
      <c r="Q159" s="1">
        <v>1.196793</v>
      </c>
      <c r="R159" s="1">
        <v>1.196793</v>
      </c>
      <c r="S159" s="6">
        <v>1.196793</v>
      </c>
      <c r="T159" s="4">
        <v>0</v>
      </c>
      <c r="U159" s="4">
        <v>0</v>
      </c>
    </row>
    <row r="160" spans="1:21" x14ac:dyDescent="0.25">
      <c r="A160">
        <v>157</v>
      </c>
      <c r="B160" t="s">
        <v>181</v>
      </c>
      <c r="C160" t="s">
        <v>108</v>
      </c>
      <c r="D160" s="3">
        <v>0.27200000000000002</v>
      </c>
      <c r="E160" s="3">
        <v>149.80549999999999</v>
      </c>
      <c r="F160" s="3">
        <v>150.07749999999999</v>
      </c>
      <c r="G160" s="7">
        <v>149.94149999999999</v>
      </c>
      <c r="H160" s="1">
        <v>-115.21899999999999</v>
      </c>
      <c r="I160" s="1">
        <v>-115.31829999999999</v>
      </c>
      <c r="J160" s="6">
        <v>-115.2687</v>
      </c>
      <c r="K160" s="1">
        <v>82.740849999999995</v>
      </c>
      <c r="L160" s="1">
        <v>82.994039999999998</v>
      </c>
      <c r="M160" s="6">
        <v>82.867440000000002</v>
      </c>
      <c r="N160" s="4">
        <v>0</v>
      </c>
      <c r="O160" s="4">
        <v>0</v>
      </c>
      <c r="P160" s="4">
        <v>0</v>
      </c>
      <c r="Q160" s="1">
        <v>1.196793</v>
      </c>
      <c r="R160" s="1">
        <v>1.196793</v>
      </c>
      <c r="S160" s="6">
        <v>1.196793</v>
      </c>
      <c r="T160" s="4">
        <v>0</v>
      </c>
      <c r="U160" s="4">
        <v>0</v>
      </c>
    </row>
    <row r="161" spans="1:21" x14ac:dyDescent="0.25">
      <c r="A161">
        <v>158</v>
      </c>
      <c r="B161" t="s">
        <v>182</v>
      </c>
      <c r="C161" t="s">
        <v>19</v>
      </c>
      <c r="D161" s="3">
        <v>0</v>
      </c>
      <c r="E161" s="3">
        <v>150.12610000000001</v>
      </c>
      <c r="F161" s="3">
        <v>150.12610000000001</v>
      </c>
      <c r="G161" s="7">
        <v>150.12610000000001</v>
      </c>
      <c r="H161" s="1">
        <v>-115.3361</v>
      </c>
      <c r="I161" s="1">
        <v>-115.3361</v>
      </c>
      <c r="J161" s="6">
        <v>-115.3361</v>
      </c>
      <c r="K161" s="1">
        <v>83.039330000000007</v>
      </c>
      <c r="L161" s="1">
        <v>83.039330000000007</v>
      </c>
      <c r="M161" s="6">
        <v>83.039330000000007</v>
      </c>
      <c r="N161" s="4">
        <v>0</v>
      </c>
      <c r="O161" s="4">
        <v>0</v>
      </c>
      <c r="P161" s="4">
        <v>0</v>
      </c>
      <c r="Q161" s="1">
        <v>1.196793</v>
      </c>
      <c r="R161" s="1">
        <v>1.196793</v>
      </c>
      <c r="S161" s="6">
        <v>1.196793</v>
      </c>
      <c r="T161" s="4">
        <v>0</v>
      </c>
      <c r="U161" s="4">
        <v>0</v>
      </c>
    </row>
    <row r="162" spans="1:21" x14ac:dyDescent="0.25">
      <c r="A162">
        <v>159</v>
      </c>
      <c r="B162" t="s">
        <v>183</v>
      </c>
      <c r="C162" t="s">
        <v>21</v>
      </c>
      <c r="D162" s="3">
        <v>6.5742620000000001</v>
      </c>
      <c r="E162" s="3">
        <v>150.6147</v>
      </c>
      <c r="F162" s="3">
        <v>157.18889999999999</v>
      </c>
      <c r="G162" s="7">
        <v>153.90180000000001</v>
      </c>
      <c r="H162" s="1">
        <v>-115.5146</v>
      </c>
      <c r="I162" s="1">
        <v>-117.6854</v>
      </c>
      <c r="J162" s="6">
        <v>-116.59990000000001</v>
      </c>
      <c r="K162" s="1">
        <v>83.49409</v>
      </c>
      <c r="L162" s="1">
        <v>89.697999999999993</v>
      </c>
      <c r="M162" s="6">
        <v>86.596050000000005</v>
      </c>
      <c r="N162" s="4">
        <v>0</v>
      </c>
      <c r="O162" s="4">
        <v>0</v>
      </c>
      <c r="P162" s="4">
        <v>0</v>
      </c>
      <c r="Q162" s="1">
        <v>1.196793</v>
      </c>
      <c r="R162" s="1">
        <v>1.271593</v>
      </c>
      <c r="S162" s="6">
        <v>1.2341930000000001</v>
      </c>
      <c r="T162" s="4">
        <v>0</v>
      </c>
      <c r="U162" s="4">
        <v>0</v>
      </c>
    </row>
    <row r="163" spans="1:21" x14ac:dyDescent="0.25">
      <c r="A163">
        <v>160</v>
      </c>
      <c r="B163" t="s">
        <v>184</v>
      </c>
      <c r="C163" t="s">
        <v>28</v>
      </c>
      <c r="D163" s="3">
        <v>0.6</v>
      </c>
      <c r="E163" s="3">
        <v>157.34610000000001</v>
      </c>
      <c r="F163" s="3">
        <v>157.9461</v>
      </c>
      <c r="G163" s="7">
        <v>157.64609999999999</v>
      </c>
      <c r="H163" s="1">
        <v>-117.7317</v>
      </c>
      <c r="I163" s="1">
        <v>-117.9085</v>
      </c>
      <c r="J163" s="6">
        <v>-117.8201</v>
      </c>
      <c r="K163" s="1">
        <v>89.848159999999993</v>
      </c>
      <c r="L163" s="1">
        <v>90.421509999999998</v>
      </c>
      <c r="M163" s="6">
        <v>90.134839999999997</v>
      </c>
      <c r="N163" s="4">
        <v>0</v>
      </c>
      <c r="O163" s="4">
        <v>0</v>
      </c>
      <c r="P163" s="4">
        <v>0</v>
      </c>
      <c r="Q163" s="1">
        <v>1.271593</v>
      </c>
      <c r="R163" s="1">
        <v>1.271593</v>
      </c>
      <c r="S163" s="6">
        <v>1.271593</v>
      </c>
      <c r="T163" s="4">
        <v>0</v>
      </c>
      <c r="U163" s="4">
        <v>0</v>
      </c>
    </row>
    <row r="164" spans="1:21" x14ac:dyDescent="0.25">
      <c r="A164">
        <v>161</v>
      </c>
      <c r="B164" t="s">
        <v>185</v>
      </c>
      <c r="C164" t="s">
        <v>108</v>
      </c>
      <c r="D164" s="3">
        <v>0.27200000000000002</v>
      </c>
      <c r="E164" s="3">
        <v>158.01220000000001</v>
      </c>
      <c r="F164" s="3">
        <v>158.2842</v>
      </c>
      <c r="G164" s="7">
        <v>158.1482</v>
      </c>
      <c r="H164" s="1">
        <v>-117.928</v>
      </c>
      <c r="I164" s="1">
        <v>-118.0082</v>
      </c>
      <c r="J164" s="6">
        <v>-117.96810000000001</v>
      </c>
      <c r="K164" s="1">
        <v>90.484669999999994</v>
      </c>
      <c r="L164" s="1">
        <v>90.744590000000002</v>
      </c>
      <c r="M164" s="6">
        <v>90.614630000000005</v>
      </c>
      <c r="N164" s="4">
        <v>0</v>
      </c>
      <c r="O164" s="4">
        <v>0</v>
      </c>
      <c r="P164" s="4">
        <v>0</v>
      </c>
      <c r="Q164" s="1">
        <v>1.271593</v>
      </c>
      <c r="R164" s="1">
        <v>1.271593</v>
      </c>
      <c r="S164" s="6">
        <v>1.271593</v>
      </c>
      <c r="T164" s="4">
        <v>0</v>
      </c>
      <c r="U164" s="4">
        <v>0</v>
      </c>
    </row>
    <row r="165" spans="1:21" x14ac:dyDescent="0.25">
      <c r="A165">
        <v>162</v>
      </c>
      <c r="B165" t="s">
        <v>186</v>
      </c>
      <c r="C165" t="s">
        <v>19</v>
      </c>
      <c r="D165" s="3">
        <v>0</v>
      </c>
      <c r="E165" s="3">
        <v>158.32980000000001</v>
      </c>
      <c r="F165" s="3">
        <v>158.32980000000001</v>
      </c>
      <c r="G165" s="7">
        <v>158.32980000000001</v>
      </c>
      <c r="H165" s="1">
        <v>-118.02160000000001</v>
      </c>
      <c r="I165" s="1">
        <v>-118.02160000000001</v>
      </c>
      <c r="J165" s="6">
        <v>-118.02160000000001</v>
      </c>
      <c r="K165" s="1">
        <v>90.788160000000005</v>
      </c>
      <c r="L165" s="1">
        <v>90.788160000000005</v>
      </c>
      <c r="M165" s="6">
        <v>90.788160000000005</v>
      </c>
      <c r="N165" s="4">
        <v>0</v>
      </c>
      <c r="O165" s="4">
        <v>0</v>
      </c>
      <c r="P165" s="4">
        <v>0</v>
      </c>
      <c r="Q165" s="1">
        <v>1.271593</v>
      </c>
      <c r="R165" s="1">
        <v>1.271593</v>
      </c>
      <c r="S165" s="6">
        <v>1.271593</v>
      </c>
      <c r="T165" s="4">
        <v>0</v>
      </c>
      <c r="U165" s="4">
        <v>0</v>
      </c>
    </row>
    <row r="166" spans="1:21" x14ac:dyDescent="0.25">
      <c r="A166">
        <v>163</v>
      </c>
      <c r="B166" t="s">
        <v>187</v>
      </c>
      <c r="C166" t="s">
        <v>21</v>
      </c>
      <c r="D166" s="3">
        <v>6.5742620000000001</v>
      </c>
      <c r="E166" s="3">
        <v>158.81909999999999</v>
      </c>
      <c r="F166" s="3">
        <v>165.39340000000001</v>
      </c>
      <c r="G166" s="7">
        <v>162.1063</v>
      </c>
      <c r="H166" s="1">
        <v>-118.16589999999999</v>
      </c>
      <c r="I166" s="1">
        <v>-119.8669</v>
      </c>
      <c r="J166" s="6">
        <v>-119.01649999999999</v>
      </c>
      <c r="K166" s="1">
        <v>91.255759999999995</v>
      </c>
      <c r="L166" s="1">
        <v>97.60454</v>
      </c>
      <c r="M166" s="6">
        <v>94.430149999999998</v>
      </c>
      <c r="N166" s="4">
        <v>0</v>
      </c>
      <c r="O166" s="4">
        <v>0</v>
      </c>
      <c r="P166" s="4">
        <v>0</v>
      </c>
      <c r="Q166" s="1">
        <v>1.271593</v>
      </c>
      <c r="R166" s="1">
        <v>1.346393</v>
      </c>
      <c r="S166" s="6">
        <v>1.3089930000000001</v>
      </c>
      <c r="T166" s="4">
        <v>0</v>
      </c>
      <c r="U166" s="4">
        <v>0</v>
      </c>
    </row>
    <row r="167" spans="1:21" x14ac:dyDescent="0.25">
      <c r="A167">
        <v>164</v>
      </c>
      <c r="B167" t="s">
        <v>188</v>
      </c>
      <c r="C167" t="s">
        <v>28</v>
      </c>
      <c r="D167" s="3">
        <v>0.6</v>
      </c>
      <c r="E167" s="3">
        <v>165.5505</v>
      </c>
      <c r="F167" s="3">
        <v>166.15049999999999</v>
      </c>
      <c r="G167" s="7">
        <v>165.85050000000001</v>
      </c>
      <c r="H167" s="1">
        <v>-119.9019</v>
      </c>
      <c r="I167" s="1">
        <v>-120.0354</v>
      </c>
      <c r="J167" s="6">
        <v>-119.9687</v>
      </c>
      <c r="K167" s="1">
        <v>97.757739999999998</v>
      </c>
      <c r="L167" s="1">
        <v>98.342690000000005</v>
      </c>
      <c r="M167" s="6">
        <v>98.050219999999996</v>
      </c>
      <c r="N167" s="4">
        <v>0</v>
      </c>
      <c r="O167" s="4">
        <v>0</v>
      </c>
      <c r="P167" s="4">
        <v>0</v>
      </c>
      <c r="Q167" s="1">
        <v>1.346393</v>
      </c>
      <c r="R167" s="1">
        <v>1.346393</v>
      </c>
      <c r="S167" s="6">
        <v>1.346393</v>
      </c>
      <c r="T167" s="4">
        <v>0</v>
      </c>
      <c r="U167" s="4">
        <v>0</v>
      </c>
    </row>
    <row r="168" spans="1:21" x14ac:dyDescent="0.25">
      <c r="A168">
        <v>165</v>
      </c>
      <c r="B168" t="s">
        <v>189</v>
      </c>
      <c r="C168" t="s">
        <v>108</v>
      </c>
      <c r="D168" s="3">
        <v>0.27200000000000002</v>
      </c>
      <c r="E168" s="3">
        <v>166.2159</v>
      </c>
      <c r="F168" s="3">
        <v>166.4879</v>
      </c>
      <c r="G168" s="7">
        <v>166.3519</v>
      </c>
      <c r="H168" s="1">
        <v>-120.05</v>
      </c>
      <c r="I168" s="1">
        <v>-120.1105</v>
      </c>
      <c r="J168" s="6">
        <v>-120.0802</v>
      </c>
      <c r="K168" s="1">
        <v>98.406450000000007</v>
      </c>
      <c r="L168" s="1">
        <v>98.671629999999993</v>
      </c>
      <c r="M168" s="6">
        <v>98.53904</v>
      </c>
      <c r="N168" s="4">
        <v>0</v>
      </c>
      <c r="O168" s="4">
        <v>0</v>
      </c>
      <c r="P168" s="4">
        <v>0</v>
      </c>
      <c r="Q168" s="1">
        <v>1.346393</v>
      </c>
      <c r="R168" s="1">
        <v>1.346393</v>
      </c>
      <c r="S168" s="6">
        <v>1.346393</v>
      </c>
      <c r="T168" s="4">
        <v>0</v>
      </c>
      <c r="U168" s="4">
        <v>0</v>
      </c>
    </row>
    <row r="169" spans="1:21" x14ac:dyDescent="0.25">
      <c r="A169">
        <v>166</v>
      </c>
      <c r="B169" t="s">
        <v>190</v>
      </c>
      <c r="C169" t="s">
        <v>19</v>
      </c>
      <c r="D169" s="3">
        <v>0</v>
      </c>
      <c r="E169" s="3">
        <v>166.51310000000001</v>
      </c>
      <c r="F169" s="3">
        <v>166.51310000000001</v>
      </c>
      <c r="G169" s="7">
        <v>166.51310000000001</v>
      </c>
      <c r="H169" s="1">
        <v>-120.1161</v>
      </c>
      <c r="I169" s="1">
        <v>-120.1161</v>
      </c>
      <c r="J169" s="6">
        <v>-120.1161</v>
      </c>
      <c r="K169" s="1">
        <v>98.696200000000005</v>
      </c>
      <c r="L169" s="1">
        <v>98.696200000000005</v>
      </c>
      <c r="M169" s="6">
        <v>98.696200000000005</v>
      </c>
      <c r="N169" s="4">
        <v>0</v>
      </c>
      <c r="O169" s="4">
        <v>0</v>
      </c>
      <c r="P169" s="4">
        <v>0</v>
      </c>
      <c r="Q169" s="1">
        <v>1.346393</v>
      </c>
      <c r="R169" s="1">
        <v>1.346393</v>
      </c>
      <c r="S169" s="6">
        <v>1.346393</v>
      </c>
      <c r="T169" s="4">
        <v>0</v>
      </c>
      <c r="U169" s="4">
        <v>0</v>
      </c>
    </row>
    <row r="170" spans="1:21" x14ac:dyDescent="0.25">
      <c r="A170">
        <v>167</v>
      </c>
      <c r="B170" t="s">
        <v>191</v>
      </c>
      <c r="C170" t="s">
        <v>108</v>
      </c>
      <c r="D170" s="3">
        <v>0.1285</v>
      </c>
      <c r="E170" s="3">
        <v>167.06790000000001</v>
      </c>
      <c r="F170" s="3">
        <v>167.19640000000001</v>
      </c>
      <c r="G170" s="7">
        <v>167.13220000000001</v>
      </c>
      <c r="H170" s="1">
        <v>-120.2396</v>
      </c>
      <c r="I170" s="1">
        <v>-120.26819999999999</v>
      </c>
      <c r="J170" s="6">
        <v>-120.2539</v>
      </c>
      <c r="K170" s="1">
        <v>99.237089999999995</v>
      </c>
      <c r="L170" s="1">
        <v>99.362369999999999</v>
      </c>
      <c r="M170" s="6">
        <v>99.299729999999997</v>
      </c>
      <c r="N170" s="4">
        <v>0</v>
      </c>
      <c r="O170" s="4">
        <v>0</v>
      </c>
      <c r="P170" s="4">
        <v>0</v>
      </c>
      <c r="Q170" s="1">
        <v>1.346393</v>
      </c>
      <c r="R170" s="1">
        <v>1.346393</v>
      </c>
      <c r="S170" s="6">
        <v>1.346393</v>
      </c>
      <c r="T170" s="4">
        <v>0</v>
      </c>
      <c r="U170" s="4">
        <v>0</v>
      </c>
    </row>
    <row r="171" spans="1:21" x14ac:dyDescent="0.25">
      <c r="A171">
        <v>168</v>
      </c>
      <c r="B171" t="s">
        <v>192</v>
      </c>
      <c r="C171" t="s">
        <v>19</v>
      </c>
      <c r="D171" s="3">
        <v>0</v>
      </c>
      <c r="E171" s="3">
        <v>168.20259999999999</v>
      </c>
      <c r="F171" s="3">
        <v>168.20259999999999</v>
      </c>
      <c r="G171" s="7">
        <v>168.20259999999999</v>
      </c>
      <c r="H171" s="1">
        <v>-120.49209999999999</v>
      </c>
      <c r="I171" s="1">
        <v>-120.49209999999999</v>
      </c>
      <c r="J171" s="6">
        <v>-120.49209999999999</v>
      </c>
      <c r="K171" s="1">
        <v>100.3433</v>
      </c>
      <c r="L171" s="1">
        <v>100.3433</v>
      </c>
      <c r="M171" s="6">
        <v>100.3433</v>
      </c>
      <c r="N171" s="4">
        <v>0</v>
      </c>
      <c r="O171" s="4">
        <v>0</v>
      </c>
      <c r="P171" s="4">
        <v>0</v>
      </c>
      <c r="Q171" s="1">
        <v>1.346393</v>
      </c>
      <c r="R171" s="1">
        <v>1.346393</v>
      </c>
      <c r="S171" s="6">
        <v>1.346393</v>
      </c>
      <c r="T171" s="4">
        <v>0</v>
      </c>
      <c r="U171" s="4">
        <v>0</v>
      </c>
    </row>
    <row r="172" spans="1:21" x14ac:dyDescent="0.25">
      <c r="A172">
        <v>169</v>
      </c>
      <c r="B172" t="s">
        <v>193</v>
      </c>
      <c r="C172" t="s">
        <v>21</v>
      </c>
      <c r="D172" s="3">
        <v>6.5742620000000001</v>
      </c>
      <c r="E172" s="3">
        <v>169.02359999999999</v>
      </c>
      <c r="F172" s="3">
        <v>175.59780000000001</v>
      </c>
      <c r="G172" s="7">
        <v>172.3107</v>
      </c>
      <c r="H172" s="1">
        <v>-120.6748</v>
      </c>
      <c r="I172" s="1">
        <v>-121.89660000000001</v>
      </c>
      <c r="J172" s="6">
        <v>-121.28570000000001</v>
      </c>
      <c r="K172" s="1">
        <v>101.1437</v>
      </c>
      <c r="L172" s="1">
        <v>107.6019</v>
      </c>
      <c r="M172" s="6">
        <v>104.3728</v>
      </c>
      <c r="N172" s="4">
        <v>0</v>
      </c>
      <c r="O172" s="4">
        <v>0</v>
      </c>
      <c r="P172" s="4">
        <v>0</v>
      </c>
      <c r="Q172" s="1">
        <v>1.346393</v>
      </c>
      <c r="R172" s="1">
        <v>1.4211929999999999</v>
      </c>
      <c r="S172" s="6">
        <v>1.3837930000000001</v>
      </c>
      <c r="T172" s="4">
        <v>0</v>
      </c>
      <c r="U172" s="4">
        <v>0</v>
      </c>
    </row>
    <row r="173" spans="1:21" x14ac:dyDescent="0.25">
      <c r="A173">
        <v>170</v>
      </c>
      <c r="B173" t="s">
        <v>194</v>
      </c>
      <c r="C173" t="s">
        <v>28</v>
      </c>
      <c r="D173" s="3">
        <v>0.6</v>
      </c>
      <c r="E173" s="3">
        <v>175.755</v>
      </c>
      <c r="F173" s="3">
        <v>176.35499999999999</v>
      </c>
      <c r="G173" s="7">
        <v>176.05500000000001</v>
      </c>
      <c r="H173" s="1">
        <v>-121.92</v>
      </c>
      <c r="I173" s="1">
        <v>-122.0095</v>
      </c>
      <c r="J173" s="6">
        <v>-121.9648</v>
      </c>
      <c r="K173" s="1">
        <v>107.7572</v>
      </c>
      <c r="L173" s="1">
        <v>108.3505</v>
      </c>
      <c r="M173" s="6">
        <v>108.0539</v>
      </c>
      <c r="N173" s="4">
        <v>0</v>
      </c>
      <c r="O173" s="4">
        <v>0</v>
      </c>
      <c r="P173" s="4">
        <v>0</v>
      </c>
      <c r="Q173" s="1">
        <v>1.4211929999999999</v>
      </c>
      <c r="R173" s="1">
        <v>1.4211929999999999</v>
      </c>
      <c r="S173" s="6">
        <v>1.4211929999999999</v>
      </c>
      <c r="T173" s="4">
        <v>0</v>
      </c>
      <c r="U173" s="4">
        <v>0</v>
      </c>
    </row>
    <row r="174" spans="1:21" x14ac:dyDescent="0.25">
      <c r="A174">
        <v>171</v>
      </c>
      <c r="B174" t="s">
        <v>195</v>
      </c>
      <c r="C174" t="s">
        <v>108</v>
      </c>
      <c r="D174" s="3">
        <v>0.27200000000000002</v>
      </c>
      <c r="E174" s="3">
        <v>176.41849999999999</v>
      </c>
      <c r="F174" s="3">
        <v>176.69049999999999</v>
      </c>
      <c r="G174" s="7">
        <v>176.55449999999999</v>
      </c>
      <c r="H174" s="1">
        <v>-122.0189</v>
      </c>
      <c r="I174" s="1">
        <v>-122.0595</v>
      </c>
      <c r="J174" s="6">
        <v>-122.03919999999999</v>
      </c>
      <c r="K174" s="1">
        <v>108.4134</v>
      </c>
      <c r="L174" s="1">
        <v>108.6823</v>
      </c>
      <c r="M174" s="6">
        <v>108.5479</v>
      </c>
      <c r="N174" s="4">
        <v>0</v>
      </c>
      <c r="O174" s="4">
        <v>0</v>
      </c>
      <c r="P174" s="4">
        <v>0</v>
      </c>
      <c r="Q174" s="1">
        <v>1.4211929999999999</v>
      </c>
      <c r="R174" s="1">
        <v>1.4211929999999999</v>
      </c>
      <c r="S174" s="6">
        <v>1.4211929999999999</v>
      </c>
      <c r="T174" s="4">
        <v>0</v>
      </c>
      <c r="U174" s="4">
        <v>0</v>
      </c>
    </row>
    <row r="175" spans="1:21" x14ac:dyDescent="0.25">
      <c r="A175">
        <v>172</v>
      </c>
      <c r="B175" t="s">
        <v>196</v>
      </c>
      <c r="C175" t="s">
        <v>19</v>
      </c>
      <c r="D175" s="3">
        <v>0</v>
      </c>
      <c r="E175" s="3">
        <v>176.73910000000001</v>
      </c>
      <c r="F175" s="3">
        <v>176.73910000000001</v>
      </c>
      <c r="G175" s="7">
        <v>176.73910000000001</v>
      </c>
      <c r="H175" s="1">
        <v>-122.0667</v>
      </c>
      <c r="I175" s="1">
        <v>-122.0667</v>
      </c>
      <c r="J175" s="6">
        <v>-122.0667</v>
      </c>
      <c r="K175" s="1">
        <v>108.7304</v>
      </c>
      <c r="L175" s="1">
        <v>108.7304</v>
      </c>
      <c r="M175" s="6">
        <v>108.7304</v>
      </c>
      <c r="N175" s="4">
        <v>0</v>
      </c>
      <c r="O175" s="4">
        <v>0</v>
      </c>
      <c r="P175" s="4">
        <v>0</v>
      </c>
      <c r="Q175" s="1">
        <v>1.4211929999999999</v>
      </c>
      <c r="R175" s="1">
        <v>1.4211929999999999</v>
      </c>
      <c r="S175" s="6">
        <v>1.4211929999999999</v>
      </c>
      <c r="T175" s="4">
        <v>0</v>
      </c>
      <c r="U175" s="4">
        <v>0</v>
      </c>
    </row>
    <row r="176" spans="1:21" x14ac:dyDescent="0.25">
      <c r="A176">
        <v>173</v>
      </c>
      <c r="B176" t="s">
        <v>197</v>
      </c>
      <c r="C176" t="s">
        <v>21</v>
      </c>
      <c r="D176" s="3">
        <v>6.5742620000000001</v>
      </c>
      <c r="E176" s="3">
        <v>177.22800000000001</v>
      </c>
      <c r="F176" s="3">
        <v>183.8023</v>
      </c>
      <c r="G176" s="7">
        <v>180.51519999999999</v>
      </c>
      <c r="H176" s="1">
        <v>-122.1396</v>
      </c>
      <c r="I176" s="1">
        <v>-122.8755</v>
      </c>
      <c r="J176" s="6">
        <v>-122.5076</v>
      </c>
      <c r="K176" s="1">
        <v>109.21380000000001</v>
      </c>
      <c r="L176" s="1">
        <v>115.7453</v>
      </c>
      <c r="M176" s="6">
        <v>112.4796</v>
      </c>
      <c r="N176" s="4">
        <v>0</v>
      </c>
      <c r="O176" s="4">
        <v>0</v>
      </c>
      <c r="P176" s="4">
        <v>0</v>
      </c>
      <c r="Q176" s="1">
        <v>1.4211929999999999</v>
      </c>
      <c r="R176" s="1">
        <v>1.495992</v>
      </c>
      <c r="S176" s="6">
        <v>1.4585920000000001</v>
      </c>
      <c r="T176" s="4">
        <v>0</v>
      </c>
      <c r="U176" s="4">
        <v>0</v>
      </c>
    </row>
    <row r="177" spans="1:21" x14ac:dyDescent="0.25">
      <c r="A177">
        <v>174</v>
      </c>
      <c r="B177" t="s">
        <v>198</v>
      </c>
      <c r="C177" t="s">
        <v>28</v>
      </c>
      <c r="D177" s="3">
        <v>0.6</v>
      </c>
      <c r="E177" s="3">
        <v>183.95939999999999</v>
      </c>
      <c r="F177" s="3">
        <v>184.55940000000001</v>
      </c>
      <c r="G177" s="7">
        <v>184.2594</v>
      </c>
      <c r="H177" s="1">
        <v>-122.8873</v>
      </c>
      <c r="I177" s="1">
        <v>-122.93210000000001</v>
      </c>
      <c r="J177" s="6">
        <v>-122.9097</v>
      </c>
      <c r="K177" s="1">
        <v>115.902</v>
      </c>
      <c r="L177" s="1">
        <v>116.5003</v>
      </c>
      <c r="M177" s="6">
        <v>116.2011</v>
      </c>
      <c r="N177" s="4">
        <v>0</v>
      </c>
      <c r="O177" s="4">
        <v>0</v>
      </c>
      <c r="P177" s="4">
        <v>0</v>
      </c>
      <c r="Q177" s="1">
        <v>1.495992</v>
      </c>
      <c r="R177" s="1">
        <v>1.495992</v>
      </c>
      <c r="S177" s="6">
        <v>1.495992</v>
      </c>
      <c r="T177" s="4">
        <v>0</v>
      </c>
      <c r="U177" s="4">
        <v>0</v>
      </c>
    </row>
    <row r="178" spans="1:21" x14ac:dyDescent="0.25">
      <c r="A178">
        <v>175</v>
      </c>
      <c r="B178" t="s">
        <v>199</v>
      </c>
      <c r="C178" t="s">
        <v>108</v>
      </c>
      <c r="D178" s="3">
        <v>0.27200000000000002</v>
      </c>
      <c r="E178" s="3">
        <v>184.62430000000001</v>
      </c>
      <c r="F178" s="3">
        <v>184.8963</v>
      </c>
      <c r="G178" s="7">
        <v>184.7603</v>
      </c>
      <c r="H178" s="1">
        <v>-122.937</v>
      </c>
      <c r="I178" s="1">
        <v>-122.9573</v>
      </c>
      <c r="J178" s="6">
        <v>-122.94710000000001</v>
      </c>
      <c r="K178" s="1">
        <v>116.565</v>
      </c>
      <c r="L178" s="1">
        <v>116.83620000000001</v>
      </c>
      <c r="M178" s="6">
        <v>116.70059999999999</v>
      </c>
      <c r="N178" s="4">
        <v>0</v>
      </c>
      <c r="O178" s="4">
        <v>0</v>
      </c>
      <c r="P178" s="4">
        <v>0</v>
      </c>
      <c r="Q178" s="1">
        <v>1.495992</v>
      </c>
      <c r="R178" s="1">
        <v>1.495992</v>
      </c>
      <c r="S178" s="6">
        <v>1.495992</v>
      </c>
      <c r="T178" s="4">
        <v>0</v>
      </c>
      <c r="U178" s="4">
        <v>0</v>
      </c>
    </row>
    <row r="179" spans="1:21" x14ac:dyDescent="0.25">
      <c r="A179">
        <v>176</v>
      </c>
      <c r="B179" t="s">
        <v>200</v>
      </c>
      <c r="C179" t="s">
        <v>19</v>
      </c>
      <c r="D179" s="3">
        <v>0</v>
      </c>
      <c r="E179" s="3">
        <v>184.9435</v>
      </c>
      <c r="F179" s="3">
        <v>184.9435</v>
      </c>
      <c r="G179" s="7">
        <v>184.9435</v>
      </c>
      <c r="H179" s="1">
        <v>-122.96080000000001</v>
      </c>
      <c r="I179" s="1">
        <v>-122.96080000000001</v>
      </c>
      <c r="J179" s="6">
        <v>-122.96080000000001</v>
      </c>
      <c r="K179" s="1">
        <v>116.88330000000001</v>
      </c>
      <c r="L179" s="1">
        <v>116.88330000000001</v>
      </c>
      <c r="M179" s="6">
        <v>116.88330000000001</v>
      </c>
      <c r="N179" s="4">
        <v>0</v>
      </c>
      <c r="O179" s="4">
        <v>0</v>
      </c>
      <c r="P179" s="4">
        <v>0</v>
      </c>
      <c r="Q179" s="1">
        <v>1.495992</v>
      </c>
      <c r="R179" s="1">
        <v>1.495992</v>
      </c>
      <c r="S179" s="6">
        <v>1.495992</v>
      </c>
      <c r="T179" s="4">
        <v>0</v>
      </c>
      <c r="U179" s="4">
        <v>0</v>
      </c>
    </row>
    <row r="180" spans="1:21" x14ac:dyDescent="0.25">
      <c r="A180">
        <v>177</v>
      </c>
      <c r="B180" t="s">
        <v>201</v>
      </c>
      <c r="C180" t="s">
        <v>21</v>
      </c>
      <c r="D180" s="3">
        <v>6.5742620000000001</v>
      </c>
      <c r="E180" s="3">
        <v>185.4325</v>
      </c>
      <c r="F180" s="3">
        <v>192.0067</v>
      </c>
      <c r="G180" s="7">
        <v>188.71960000000001</v>
      </c>
      <c r="H180" s="1">
        <v>-122.9974</v>
      </c>
      <c r="I180" s="1">
        <v>-123.2431</v>
      </c>
      <c r="J180" s="6">
        <v>-123.1202</v>
      </c>
      <c r="K180" s="1">
        <v>117.37090000000001</v>
      </c>
      <c r="L180" s="1">
        <v>123.93899999999999</v>
      </c>
      <c r="M180" s="6">
        <v>120.6549</v>
      </c>
      <c r="N180" s="4">
        <v>0</v>
      </c>
      <c r="O180" s="4">
        <v>0</v>
      </c>
      <c r="P180" s="4">
        <v>0</v>
      </c>
      <c r="Q180" s="1">
        <v>1.495992</v>
      </c>
      <c r="R180" s="1">
        <v>1.570792</v>
      </c>
      <c r="S180" s="6">
        <v>1.5333920000000001</v>
      </c>
      <c r="T180" s="4">
        <v>0</v>
      </c>
      <c r="U180" s="4">
        <v>0</v>
      </c>
    </row>
    <row r="181" spans="1:21" x14ac:dyDescent="0.25">
      <c r="A181">
        <v>178</v>
      </c>
      <c r="B181" t="s">
        <v>202</v>
      </c>
      <c r="C181" t="s">
        <v>28</v>
      </c>
      <c r="D181" s="3">
        <v>0.6</v>
      </c>
      <c r="E181" s="3">
        <v>192.16390000000001</v>
      </c>
      <c r="F181" s="3">
        <v>192.76390000000001</v>
      </c>
      <c r="G181" s="7">
        <v>192.4639</v>
      </c>
      <c r="H181" s="1">
        <v>-123.2431</v>
      </c>
      <c r="I181" s="1">
        <v>-123.2431</v>
      </c>
      <c r="J181" s="6">
        <v>-123.2431</v>
      </c>
      <c r="K181" s="1">
        <v>124.09610000000001</v>
      </c>
      <c r="L181" s="1">
        <v>124.6961</v>
      </c>
      <c r="M181" s="6">
        <v>124.3961</v>
      </c>
      <c r="N181" s="4">
        <v>0</v>
      </c>
      <c r="O181" s="4">
        <v>0</v>
      </c>
      <c r="P181" s="4">
        <v>0</v>
      </c>
      <c r="Q181" s="1">
        <v>1.570792</v>
      </c>
      <c r="R181" s="1">
        <v>1.570792</v>
      </c>
      <c r="S181" s="6">
        <v>1.570792</v>
      </c>
      <c r="T181" s="4">
        <v>0</v>
      </c>
      <c r="U181" s="4">
        <v>0</v>
      </c>
    </row>
    <row r="182" spans="1:21" x14ac:dyDescent="0.25">
      <c r="A182">
        <v>179</v>
      </c>
      <c r="B182" t="s">
        <v>203</v>
      </c>
      <c r="C182" t="s">
        <v>108</v>
      </c>
      <c r="D182" s="3">
        <v>0.27200000000000002</v>
      </c>
      <c r="E182" s="3">
        <v>192.83080000000001</v>
      </c>
      <c r="F182" s="3">
        <v>193.1028</v>
      </c>
      <c r="G182" s="7">
        <v>192.96680000000001</v>
      </c>
      <c r="H182" s="1">
        <v>-123.2431</v>
      </c>
      <c r="I182" s="1">
        <v>-123.2431</v>
      </c>
      <c r="J182" s="6">
        <v>-123.2431</v>
      </c>
      <c r="K182" s="1">
        <v>124.76300000000001</v>
      </c>
      <c r="L182" s="1">
        <v>125.035</v>
      </c>
      <c r="M182" s="6">
        <v>124.899</v>
      </c>
      <c r="N182" s="4">
        <v>0</v>
      </c>
      <c r="O182" s="4">
        <v>0</v>
      </c>
      <c r="P182" s="4">
        <v>0</v>
      </c>
      <c r="Q182" s="1">
        <v>1.570792</v>
      </c>
      <c r="R182" s="1">
        <v>1.570792</v>
      </c>
      <c r="S182" s="6">
        <v>1.570792</v>
      </c>
      <c r="T182" s="4">
        <v>0</v>
      </c>
      <c r="U182" s="4">
        <v>0</v>
      </c>
    </row>
    <row r="183" spans="1:21" x14ac:dyDescent="0.25">
      <c r="A183">
        <v>180</v>
      </c>
      <c r="B183" t="s">
        <v>204</v>
      </c>
      <c r="C183" t="s">
        <v>19</v>
      </c>
      <c r="D183" s="3">
        <v>0</v>
      </c>
      <c r="E183" s="3">
        <v>193.1266</v>
      </c>
      <c r="F183" s="3">
        <v>193.1266</v>
      </c>
      <c r="G183" s="7">
        <v>193.1266</v>
      </c>
      <c r="H183" s="1">
        <v>-123.2431</v>
      </c>
      <c r="I183" s="1">
        <v>-123.2431</v>
      </c>
      <c r="J183" s="6">
        <v>-123.2431</v>
      </c>
      <c r="K183" s="1">
        <v>125.05880000000001</v>
      </c>
      <c r="L183" s="1">
        <v>125.05880000000001</v>
      </c>
      <c r="M183" s="6">
        <v>125.05880000000001</v>
      </c>
      <c r="N183" s="4">
        <v>0</v>
      </c>
      <c r="O183" s="4">
        <v>0</v>
      </c>
      <c r="P183" s="4">
        <v>0</v>
      </c>
      <c r="Q183" s="1">
        <v>1.570792</v>
      </c>
      <c r="R183" s="1">
        <v>1.570792</v>
      </c>
      <c r="S183" s="6">
        <v>1.570792</v>
      </c>
      <c r="T183" s="4">
        <v>0</v>
      </c>
      <c r="U183" s="4">
        <v>0</v>
      </c>
    </row>
    <row r="184" spans="1:21" x14ac:dyDescent="0.25">
      <c r="A184">
        <v>181</v>
      </c>
      <c r="B184" t="s">
        <v>205</v>
      </c>
      <c r="C184" t="s">
        <v>25</v>
      </c>
      <c r="D184" s="3">
        <v>0.22950000000000001</v>
      </c>
      <c r="E184" s="3">
        <v>193.2679</v>
      </c>
      <c r="F184" s="3">
        <v>193.4974</v>
      </c>
      <c r="G184" s="7">
        <v>193.3826</v>
      </c>
      <c r="H184" s="1">
        <v>-123.2431</v>
      </c>
      <c r="I184" s="1">
        <v>-123.2431</v>
      </c>
      <c r="J184" s="6">
        <v>-123.2431</v>
      </c>
      <c r="K184" s="1">
        <v>125.20010000000001</v>
      </c>
      <c r="L184" s="1">
        <v>125.42959999999999</v>
      </c>
      <c r="M184" s="6">
        <v>125.31489999999999</v>
      </c>
      <c r="N184" s="4">
        <v>0</v>
      </c>
      <c r="O184" s="4">
        <v>0</v>
      </c>
      <c r="P184" s="4">
        <v>0</v>
      </c>
      <c r="Q184" s="1">
        <v>1.570792</v>
      </c>
      <c r="R184" s="1">
        <v>1.570792</v>
      </c>
      <c r="S184" s="6">
        <v>1.570792</v>
      </c>
      <c r="T184" s="4">
        <v>0</v>
      </c>
      <c r="U184" s="4">
        <v>0</v>
      </c>
    </row>
    <row r="185" spans="1:21" x14ac:dyDescent="0.25">
      <c r="A185">
        <v>182</v>
      </c>
      <c r="B185" t="s">
        <v>206</v>
      </c>
      <c r="C185" t="s">
        <v>21</v>
      </c>
      <c r="D185" s="3">
        <v>6.5742620000000001</v>
      </c>
      <c r="E185" s="3">
        <v>193.86189999999999</v>
      </c>
      <c r="F185" s="3">
        <v>200.43620000000001</v>
      </c>
      <c r="G185" s="7">
        <v>197.149</v>
      </c>
      <c r="H185" s="1">
        <v>-123.2431</v>
      </c>
      <c r="I185" s="1">
        <v>-122.99720000000001</v>
      </c>
      <c r="J185" s="6">
        <v>-123.12009999999999</v>
      </c>
      <c r="K185" s="1">
        <v>125.7942</v>
      </c>
      <c r="L185" s="1">
        <v>132.3623</v>
      </c>
      <c r="M185" s="6">
        <v>129.07830000000001</v>
      </c>
      <c r="N185" s="4">
        <v>0</v>
      </c>
      <c r="O185" s="4">
        <v>0</v>
      </c>
      <c r="P185" s="4">
        <v>0</v>
      </c>
      <c r="Q185" s="1">
        <v>1.570792</v>
      </c>
      <c r="R185" s="1">
        <v>1.6455919999999999</v>
      </c>
      <c r="S185" s="6">
        <v>1.6081920000000001</v>
      </c>
      <c r="T185" s="4">
        <v>0</v>
      </c>
      <c r="U185" s="4">
        <v>0</v>
      </c>
    </row>
    <row r="186" spans="1:21" x14ac:dyDescent="0.25">
      <c r="A186">
        <v>183</v>
      </c>
      <c r="B186" t="s">
        <v>207</v>
      </c>
      <c r="C186" t="s">
        <v>28</v>
      </c>
      <c r="D186" s="3">
        <v>0.6</v>
      </c>
      <c r="E186" s="3">
        <v>200.5933</v>
      </c>
      <c r="F186" s="3">
        <v>201.19329999999999</v>
      </c>
      <c r="G186" s="7">
        <v>200.89330000000001</v>
      </c>
      <c r="H186" s="1">
        <v>-122.9855</v>
      </c>
      <c r="I186" s="1">
        <v>-122.94070000000001</v>
      </c>
      <c r="J186" s="6">
        <v>-122.9631</v>
      </c>
      <c r="K186" s="1">
        <v>132.51900000000001</v>
      </c>
      <c r="L186" s="1">
        <v>133.1173</v>
      </c>
      <c r="M186" s="6">
        <v>132.81819999999999</v>
      </c>
      <c r="N186" s="4">
        <v>0</v>
      </c>
      <c r="O186" s="4">
        <v>0</v>
      </c>
      <c r="P186" s="4">
        <v>0</v>
      </c>
      <c r="Q186" s="1">
        <v>1.6455919999999999</v>
      </c>
      <c r="R186" s="1">
        <v>1.6455919999999999</v>
      </c>
      <c r="S186" s="6">
        <v>1.6455919999999999</v>
      </c>
      <c r="T186" s="4">
        <v>0</v>
      </c>
      <c r="U186" s="4">
        <v>0</v>
      </c>
    </row>
    <row r="187" spans="1:21" x14ac:dyDescent="0.25">
      <c r="A187">
        <v>184</v>
      </c>
      <c r="B187" t="s">
        <v>208</v>
      </c>
      <c r="C187" t="s">
        <v>108</v>
      </c>
      <c r="D187" s="3">
        <v>0.27200000000000002</v>
      </c>
      <c r="E187" s="3">
        <v>201.26050000000001</v>
      </c>
      <c r="F187" s="3">
        <v>201.5325</v>
      </c>
      <c r="G187" s="7">
        <v>201.3965</v>
      </c>
      <c r="H187" s="1">
        <v>-122.93559999999999</v>
      </c>
      <c r="I187" s="1">
        <v>-122.9153</v>
      </c>
      <c r="J187" s="6">
        <v>-122.9255</v>
      </c>
      <c r="K187" s="1">
        <v>133.18430000000001</v>
      </c>
      <c r="L187" s="1">
        <v>133.4555</v>
      </c>
      <c r="M187" s="6">
        <v>133.31989999999999</v>
      </c>
      <c r="N187" s="4">
        <v>0</v>
      </c>
      <c r="O187" s="4">
        <v>0</v>
      </c>
      <c r="P187" s="4">
        <v>0</v>
      </c>
      <c r="Q187" s="1">
        <v>1.6455919999999999</v>
      </c>
      <c r="R187" s="1">
        <v>1.6455919999999999</v>
      </c>
      <c r="S187" s="6">
        <v>1.6455919999999999</v>
      </c>
      <c r="T187" s="4">
        <v>0</v>
      </c>
      <c r="U187" s="4">
        <v>0</v>
      </c>
    </row>
    <row r="188" spans="1:21" x14ac:dyDescent="0.25">
      <c r="A188">
        <v>185</v>
      </c>
      <c r="B188" t="s">
        <v>209</v>
      </c>
      <c r="C188" t="s">
        <v>19</v>
      </c>
      <c r="D188" s="3">
        <v>0</v>
      </c>
      <c r="E188" s="3">
        <v>201.5804</v>
      </c>
      <c r="F188" s="3">
        <v>201.5804</v>
      </c>
      <c r="G188" s="7">
        <v>201.5804</v>
      </c>
      <c r="H188" s="1">
        <v>-122.9117</v>
      </c>
      <c r="I188" s="1">
        <v>-122.9117</v>
      </c>
      <c r="J188" s="6">
        <v>-122.9117</v>
      </c>
      <c r="K188" s="1">
        <v>133.5034</v>
      </c>
      <c r="L188" s="1">
        <v>133.5034</v>
      </c>
      <c r="M188" s="6">
        <v>133.5034</v>
      </c>
      <c r="N188" s="4">
        <v>0</v>
      </c>
      <c r="O188" s="4">
        <v>0</v>
      </c>
      <c r="P188" s="4">
        <v>0</v>
      </c>
      <c r="Q188" s="1">
        <v>1.6455919999999999</v>
      </c>
      <c r="R188" s="1">
        <v>1.6455919999999999</v>
      </c>
      <c r="S188" s="6">
        <v>1.6455919999999999</v>
      </c>
      <c r="T188" s="4">
        <v>0</v>
      </c>
      <c r="U188" s="4">
        <v>0</v>
      </c>
    </row>
    <row r="189" spans="1:21" x14ac:dyDescent="0.25">
      <c r="A189">
        <v>186</v>
      </c>
      <c r="B189" t="s">
        <v>210</v>
      </c>
      <c r="C189" t="s">
        <v>21</v>
      </c>
      <c r="D189" s="3">
        <v>6.5742620000000001</v>
      </c>
      <c r="E189" s="3">
        <v>202.06639999999999</v>
      </c>
      <c r="F189" s="3">
        <v>208.64060000000001</v>
      </c>
      <c r="G189" s="7">
        <v>205.3535</v>
      </c>
      <c r="H189" s="1">
        <v>-122.8754</v>
      </c>
      <c r="I189" s="1">
        <v>-122.13939999999999</v>
      </c>
      <c r="J189" s="6">
        <v>-122.50749999999999</v>
      </c>
      <c r="K189" s="1">
        <v>133.9879</v>
      </c>
      <c r="L189" s="1">
        <v>140.51929999999999</v>
      </c>
      <c r="M189" s="6">
        <v>137.25370000000001</v>
      </c>
      <c r="N189" s="4">
        <v>0</v>
      </c>
      <c r="O189" s="4">
        <v>0</v>
      </c>
      <c r="P189" s="4">
        <v>0</v>
      </c>
      <c r="Q189" s="1">
        <v>1.6455919999999999</v>
      </c>
      <c r="R189" s="1">
        <v>1.7203919999999999</v>
      </c>
      <c r="S189" s="6">
        <v>1.682992</v>
      </c>
      <c r="T189" s="4">
        <v>0</v>
      </c>
      <c r="U189" s="4">
        <v>0</v>
      </c>
    </row>
    <row r="190" spans="1:21" x14ac:dyDescent="0.25">
      <c r="A190">
        <v>187</v>
      </c>
      <c r="B190" t="s">
        <v>211</v>
      </c>
      <c r="C190" t="s">
        <v>28</v>
      </c>
      <c r="D190" s="3">
        <v>0.6</v>
      </c>
      <c r="E190" s="3">
        <v>208.7978</v>
      </c>
      <c r="F190" s="3">
        <v>209.39779999999999</v>
      </c>
      <c r="G190" s="7">
        <v>209.09780000000001</v>
      </c>
      <c r="H190" s="1">
        <v>-122.116</v>
      </c>
      <c r="I190" s="1">
        <v>-122.0266</v>
      </c>
      <c r="J190" s="6">
        <v>-122.07129999999999</v>
      </c>
      <c r="K190" s="1">
        <v>140.6747</v>
      </c>
      <c r="L190" s="1">
        <v>141.268</v>
      </c>
      <c r="M190" s="6">
        <v>140.97139999999999</v>
      </c>
      <c r="N190" s="4">
        <v>0</v>
      </c>
      <c r="O190" s="4">
        <v>0</v>
      </c>
      <c r="P190" s="4">
        <v>0</v>
      </c>
      <c r="Q190" s="1">
        <v>1.7203919999999999</v>
      </c>
      <c r="R190" s="1">
        <v>1.7203919999999999</v>
      </c>
      <c r="S190" s="6">
        <v>1.7203919999999999</v>
      </c>
      <c r="T190" s="4">
        <v>0</v>
      </c>
      <c r="U190" s="4">
        <v>0</v>
      </c>
    </row>
    <row r="191" spans="1:21" x14ac:dyDescent="0.25">
      <c r="A191">
        <v>188</v>
      </c>
      <c r="B191" t="s">
        <v>212</v>
      </c>
      <c r="C191" t="s">
        <v>108</v>
      </c>
      <c r="D191" s="3">
        <v>0.27200000000000002</v>
      </c>
      <c r="E191" s="3">
        <v>209.46369999999999</v>
      </c>
      <c r="F191" s="3">
        <v>209.73570000000001</v>
      </c>
      <c r="G191" s="7">
        <v>209.59970000000001</v>
      </c>
      <c r="H191" s="1">
        <v>-122.0168</v>
      </c>
      <c r="I191" s="1">
        <v>-121.97620000000001</v>
      </c>
      <c r="J191" s="6">
        <v>-121.9965</v>
      </c>
      <c r="K191" s="1">
        <v>141.33320000000001</v>
      </c>
      <c r="L191" s="1">
        <v>141.60220000000001</v>
      </c>
      <c r="M191" s="6">
        <v>141.46770000000001</v>
      </c>
      <c r="N191" s="4">
        <v>0</v>
      </c>
      <c r="O191" s="4">
        <v>0</v>
      </c>
      <c r="P191" s="4">
        <v>0</v>
      </c>
      <c r="Q191" s="1">
        <v>1.7203919999999999</v>
      </c>
      <c r="R191" s="1">
        <v>1.7203919999999999</v>
      </c>
      <c r="S191" s="6">
        <v>1.7203919999999999</v>
      </c>
      <c r="T191" s="4">
        <v>0</v>
      </c>
      <c r="U191" s="4">
        <v>0</v>
      </c>
    </row>
    <row r="192" spans="1:21" x14ac:dyDescent="0.25">
      <c r="A192">
        <v>189</v>
      </c>
      <c r="B192" t="s">
        <v>213</v>
      </c>
      <c r="C192" t="s">
        <v>19</v>
      </c>
      <c r="D192" s="3">
        <v>0</v>
      </c>
      <c r="E192" s="3">
        <v>209.76240000000001</v>
      </c>
      <c r="F192" s="3">
        <v>209.76240000000001</v>
      </c>
      <c r="G192" s="7">
        <v>209.76240000000001</v>
      </c>
      <c r="H192" s="1">
        <v>-121.9723</v>
      </c>
      <c r="I192" s="1">
        <v>-121.9723</v>
      </c>
      <c r="J192" s="6">
        <v>-121.9723</v>
      </c>
      <c r="K192" s="1">
        <v>141.62860000000001</v>
      </c>
      <c r="L192" s="1">
        <v>141.62860000000001</v>
      </c>
      <c r="M192" s="6">
        <v>141.62860000000001</v>
      </c>
      <c r="N192" s="4">
        <v>0</v>
      </c>
      <c r="O192" s="4">
        <v>0</v>
      </c>
      <c r="P192" s="4">
        <v>0</v>
      </c>
      <c r="Q192" s="1">
        <v>1.7203919999999999</v>
      </c>
      <c r="R192" s="1">
        <v>1.7203919999999999</v>
      </c>
      <c r="S192" s="6">
        <v>1.7203919999999999</v>
      </c>
      <c r="T192" s="4">
        <v>0</v>
      </c>
      <c r="U192" s="4">
        <v>0</v>
      </c>
    </row>
    <row r="193" spans="1:21" x14ac:dyDescent="0.25">
      <c r="A193">
        <v>190</v>
      </c>
      <c r="B193" t="s">
        <v>214</v>
      </c>
      <c r="C193" t="s">
        <v>25</v>
      </c>
      <c r="D193" s="3">
        <v>0.22950000000000001</v>
      </c>
      <c r="E193" s="3">
        <v>209.90559999999999</v>
      </c>
      <c r="F193" s="3">
        <v>210.13509999999999</v>
      </c>
      <c r="G193" s="7">
        <v>210.02029999999999</v>
      </c>
      <c r="H193" s="1">
        <v>-121.9509</v>
      </c>
      <c r="I193" s="1">
        <v>-121.91670000000001</v>
      </c>
      <c r="J193" s="6">
        <v>-121.93380000000001</v>
      </c>
      <c r="K193" s="1">
        <v>141.77019999999999</v>
      </c>
      <c r="L193" s="1">
        <v>141.99709999999999</v>
      </c>
      <c r="M193" s="6">
        <v>141.8836</v>
      </c>
      <c r="N193" s="4">
        <v>0</v>
      </c>
      <c r="O193" s="4">
        <v>0</v>
      </c>
      <c r="P193" s="4">
        <v>0</v>
      </c>
      <c r="Q193" s="1">
        <v>1.7203919999999999</v>
      </c>
      <c r="R193" s="1">
        <v>1.7203919999999999</v>
      </c>
      <c r="S193" s="6">
        <v>1.7203919999999999</v>
      </c>
      <c r="T193" s="4">
        <v>0</v>
      </c>
      <c r="U193" s="4">
        <v>0</v>
      </c>
    </row>
    <row r="194" spans="1:21" x14ac:dyDescent="0.25">
      <c r="A194">
        <v>191</v>
      </c>
      <c r="B194" t="s">
        <v>215</v>
      </c>
      <c r="C194" t="s">
        <v>21</v>
      </c>
      <c r="D194" s="3">
        <v>6.5742620000000001</v>
      </c>
      <c r="E194" s="3">
        <v>210.4958</v>
      </c>
      <c r="F194" s="3">
        <v>217.0701</v>
      </c>
      <c r="G194" s="7">
        <v>213.78299999999999</v>
      </c>
      <c r="H194" s="1">
        <v>-121.8629</v>
      </c>
      <c r="I194" s="1">
        <v>-120.64100000000001</v>
      </c>
      <c r="J194" s="6">
        <v>-121.252</v>
      </c>
      <c r="K194" s="1">
        <v>142.35380000000001</v>
      </c>
      <c r="L194" s="1">
        <v>148.81200000000001</v>
      </c>
      <c r="M194" s="6">
        <v>145.5829</v>
      </c>
      <c r="N194" s="4">
        <v>0</v>
      </c>
      <c r="O194" s="4">
        <v>0</v>
      </c>
      <c r="P194" s="4">
        <v>0</v>
      </c>
      <c r="Q194" s="1">
        <v>1.7203919999999999</v>
      </c>
      <c r="R194" s="1">
        <v>1.795191</v>
      </c>
      <c r="S194" s="6">
        <v>1.7577910000000001</v>
      </c>
      <c r="T194" s="4">
        <v>0</v>
      </c>
      <c r="U194" s="4">
        <v>0</v>
      </c>
    </row>
    <row r="195" spans="1:21" x14ac:dyDescent="0.25">
      <c r="A195">
        <v>192</v>
      </c>
      <c r="B195" t="s">
        <v>216</v>
      </c>
      <c r="C195" t="s">
        <v>28</v>
      </c>
      <c r="D195" s="3">
        <v>0.6</v>
      </c>
      <c r="E195" s="3">
        <v>217.22720000000001</v>
      </c>
      <c r="F195" s="3">
        <v>217.8272</v>
      </c>
      <c r="G195" s="7">
        <v>217.52719999999999</v>
      </c>
      <c r="H195" s="1">
        <v>-120.6061</v>
      </c>
      <c r="I195" s="1">
        <v>-120.47239999999999</v>
      </c>
      <c r="J195" s="6">
        <v>-120.53919999999999</v>
      </c>
      <c r="K195" s="1">
        <v>148.96520000000001</v>
      </c>
      <c r="L195" s="1">
        <v>149.55009999999999</v>
      </c>
      <c r="M195" s="6">
        <v>149.2577</v>
      </c>
      <c r="N195" s="4">
        <v>0</v>
      </c>
      <c r="O195" s="4">
        <v>0</v>
      </c>
      <c r="P195" s="4">
        <v>0</v>
      </c>
      <c r="Q195" s="1">
        <v>1.795191</v>
      </c>
      <c r="R195" s="1">
        <v>1.795191</v>
      </c>
      <c r="S195" s="6">
        <v>1.795191</v>
      </c>
      <c r="T195" s="4">
        <v>0</v>
      </c>
      <c r="U195" s="4">
        <v>0</v>
      </c>
    </row>
    <row r="196" spans="1:21" x14ac:dyDescent="0.25">
      <c r="A196">
        <v>193</v>
      </c>
      <c r="B196" t="s">
        <v>217</v>
      </c>
      <c r="C196" t="s">
        <v>108</v>
      </c>
      <c r="D196" s="3">
        <v>0.27200000000000002</v>
      </c>
      <c r="E196" s="3">
        <v>217.89189999999999</v>
      </c>
      <c r="F196" s="3">
        <v>218.16390000000001</v>
      </c>
      <c r="G196" s="7">
        <v>218.02789999999999</v>
      </c>
      <c r="H196" s="1">
        <v>-120.4581</v>
      </c>
      <c r="I196" s="1">
        <v>-120.39749999999999</v>
      </c>
      <c r="J196" s="6">
        <v>-120.4278</v>
      </c>
      <c r="K196" s="1">
        <v>149.61320000000001</v>
      </c>
      <c r="L196" s="1">
        <v>149.8783</v>
      </c>
      <c r="M196" s="6">
        <v>149.7458</v>
      </c>
      <c r="N196" s="4">
        <v>0</v>
      </c>
      <c r="O196" s="4">
        <v>0</v>
      </c>
      <c r="P196" s="4">
        <v>0</v>
      </c>
      <c r="Q196" s="1">
        <v>1.795191</v>
      </c>
      <c r="R196" s="1">
        <v>1.795191</v>
      </c>
      <c r="S196" s="6">
        <v>1.795191</v>
      </c>
      <c r="T196" s="4">
        <v>0</v>
      </c>
      <c r="U196" s="4">
        <v>0</v>
      </c>
    </row>
    <row r="197" spans="1:21" x14ac:dyDescent="0.25">
      <c r="A197">
        <v>194</v>
      </c>
      <c r="B197" t="s">
        <v>218</v>
      </c>
      <c r="C197" t="s">
        <v>19</v>
      </c>
      <c r="D197" s="3">
        <v>0</v>
      </c>
      <c r="E197" s="3">
        <v>218.19040000000001</v>
      </c>
      <c r="F197" s="3">
        <v>218.19040000000001</v>
      </c>
      <c r="G197" s="7">
        <v>218.19040000000001</v>
      </c>
      <c r="H197" s="1">
        <v>-120.3916</v>
      </c>
      <c r="I197" s="1">
        <v>-120.3916</v>
      </c>
      <c r="J197" s="6">
        <v>-120.3916</v>
      </c>
      <c r="K197" s="1">
        <v>149.9042</v>
      </c>
      <c r="L197" s="1">
        <v>149.9042</v>
      </c>
      <c r="M197" s="6">
        <v>149.9042</v>
      </c>
      <c r="N197" s="4">
        <v>0</v>
      </c>
      <c r="O197" s="4">
        <v>0</v>
      </c>
      <c r="P197" s="4">
        <v>0</v>
      </c>
      <c r="Q197" s="1">
        <v>1.795191</v>
      </c>
      <c r="R197" s="1">
        <v>1.795191</v>
      </c>
      <c r="S197" s="6">
        <v>1.795191</v>
      </c>
      <c r="T197" s="4">
        <v>0</v>
      </c>
      <c r="U197" s="4">
        <v>0</v>
      </c>
    </row>
    <row r="198" spans="1:21" x14ac:dyDescent="0.25">
      <c r="A198">
        <v>195</v>
      </c>
      <c r="B198" t="s">
        <v>219</v>
      </c>
      <c r="C198" t="s">
        <v>108</v>
      </c>
      <c r="D198" s="3">
        <v>0.1275</v>
      </c>
      <c r="E198" s="3">
        <v>219.14859999999999</v>
      </c>
      <c r="F198" s="3">
        <v>219.27610000000001</v>
      </c>
      <c r="G198" s="7">
        <v>219.2124</v>
      </c>
      <c r="H198" s="1">
        <v>-120.1784</v>
      </c>
      <c r="I198" s="1">
        <v>-120.15</v>
      </c>
      <c r="J198" s="6">
        <v>-120.16419999999999</v>
      </c>
      <c r="K198" s="1">
        <v>150.83840000000001</v>
      </c>
      <c r="L198" s="1">
        <v>150.96270000000001</v>
      </c>
      <c r="M198" s="6">
        <v>150.90049999999999</v>
      </c>
      <c r="N198" s="4">
        <v>0</v>
      </c>
      <c r="O198" s="4">
        <v>0</v>
      </c>
      <c r="P198" s="4">
        <v>0</v>
      </c>
      <c r="Q198" s="1">
        <v>1.795191</v>
      </c>
      <c r="R198" s="1">
        <v>1.795191</v>
      </c>
      <c r="S198" s="6">
        <v>1.795191</v>
      </c>
      <c r="T198" s="4">
        <v>0</v>
      </c>
      <c r="U198" s="4">
        <v>0</v>
      </c>
    </row>
    <row r="199" spans="1:21" x14ac:dyDescent="0.25">
      <c r="A199">
        <v>196</v>
      </c>
      <c r="B199" t="s">
        <v>220</v>
      </c>
      <c r="C199" t="s">
        <v>21</v>
      </c>
      <c r="D199" s="3">
        <v>6.5742620000000001</v>
      </c>
      <c r="E199" s="3">
        <v>219.78030000000001</v>
      </c>
      <c r="F199" s="3">
        <v>226.3545</v>
      </c>
      <c r="G199" s="7">
        <v>223.06739999999999</v>
      </c>
      <c r="H199" s="1">
        <v>-120.03789999999999</v>
      </c>
      <c r="I199" s="1">
        <v>-118.33669999999999</v>
      </c>
      <c r="J199" s="6">
        <v>-119.18729999999999</v>
      </c>
      <c r="K199" s="1">
        <v>151.45419999999999</v>
      </c>
      <c r="L199" s="1">
        <v>157.803</v>
      </c>
      <c r="M199" s="6">
        <v>154.62860000000001</v>
      </c>
      <c r="N199" s="4">
        <v>0</v>
      </c>
      <c r="O199" s="4">
        <v>0</v>
      </c>
      <c r="P199" s="4">
        <v>0</v>
      </c>
      <c r="Q199" s="1">
        <v>1.795191</v>
      </c>
      <c r="R199" s="1">
        <v>1.869991</v>
      </c>
      <c r="S199" s="6">
        <v>1.8325910000000001</v>
      </c>
      <c r="T199" s="4">
        <v>0</v>
      </c>
      <c r="U199" s="4">
        <v>0</v>
      </c>
    </row>
    <row r="200" spans="1:21" x14ac:dyDescent="0.25">
      <c r="A200">
        <v>197</v>
      </c>
      <c r="B200" t="s">
        <v>221</v>
      </c>
      <c r="C200" t="s">
        <v>28</v>
      </c>
      <c r="D200" s="3">
        <v>0.6</v>
      </c>
      <c r="E200" s="3">
        <v>226.51169999999999</v>
      </c>
      <c r="F200" s="3">
        <v>227.11170000000001</v>
      </c>
      <c r="G200" s="7">
        <v>226.8117</v>
      </c>
      <c r="H200" s="1">
        <v>-118.29040000000001</v>
      </c>
      <c r="I200" s="1">
        <v>-118.11360000000001</v>
      </c>
      <c r="J200" s="6">
        <v>-118.202</v>
      </c>
      <c r="K200" s="1">
        <v>157.95310000000001</v>
      </c>
      <c r="L200" s="1">
        <v>158.5265</v>
      </c>
      <c r="M200" s="6">
        <v>158.2398</v>
      </c>
      <c r="N200" s="4">
        <v>0</v>
      </c>
      <c r="O200" s="4">
        <v>0</v>
      </c>
      <c r="P200" s="4">
        <v>0</v>
      </c>
      <c r="Q200" s="1">
        <v>1.869991</v>
      </c>
      <c r="R200" s="1">
        <v>1.869991</v>
      </c>
      <c r="S200" s="6">
        <v>1.869991</v>
      </c>
      <c r="T200" s="4">
        <v>0</v>
      </c>
      <c r="U200" s="4">
        <v>0</v>
      </c>
    </row>
    <row r="201" spans="1:21" x14ac:dyDescent="0.25">
      <c r="A201">
        <v>198</v>
      </c>
      <c r="B201" t="s">
        <v>222</v>
      </c>
      <c r="C201" t="s">
        <v>108</v>
      </c>
      <c r="D201" s="3">
        <v>0.27200000000000002</v>
      </c>
      <c r="E201" s="3">
        <v>227.17609999999999</v>
      </c>
      <c r="F201" s="3">
        <v>227.44810000000001</v>
      </c>
      <c r="G201" s="7">
        <v>227.31209999999999</v>
      </c>
      <c r="H201" s="1">
        <v>-118.0946</v>
      </c>
      <c r="I201" s="1">
        <v>-118.01439999999999</v>
      </c>
      <c r="J201" s="6">
        <v>-118.0545</v>
      </c>
      <c r="K201" s="1">
        <v>158.58799999999999</v>
      </c>
      <c r="L201" s="1">
        <v>158.84790000000001</v>
      </c>
      <c r="M201" s="6">
        <v>158.71799999999999</v>
      </c>
      <c r="N201" s="4">
        <v>0</v>
      </c>
      <c r="O201" s="4">
        <v>0</v>
      </c>
      <c r="P201" s="4">
        <v>0</v>
      </c>
      <c r="Q201" s="1">
        <v>1.869991</v>
      </c>
      <c r="R201" s="1">
        <v>1.869991</v>
      </c>
      <c r="S201" s="6">
        <v>1.869991</v>
      </c>
      <c r="T201" s="4">
        <v>0</v>
      </c>
      <c r="U201" s="4">
        <v>0</v>
      </c>
    </row>
    <row r="202" spans="1:21" x14ac:dyDescent="0.25">
      <c r="A202">
        <v>199</v>
      </c>
      <c r="B202" t="s">
        <v>223</v>
      </c>
      <c r="C202" t="s">
        <v>19</v>
      </c>
      <c r="D202" s="3">
        <v>0</v>
      </c>
      <c r="E202" s="3">
        <v>227.47389999999999</v>
      </c>
      <c r="F202" s="3">
        <v>227.47389999999999</v>
      </c>
      <c r="G202" s="7">
        <v>227.47389999999999</v>
      </c>
      <c r="H202" s="1">
        <v>-118.0068</v>
      </c>
      <c r="I202" s="1">
        <v>-118.0068</v>
      </c>
      <c r="J202" s="6">
        <v>-118.0068</v>
      </c>
      <c r="K202" s="1">
        <v>158.87260000000001</v>
      </c>
      <c r="L202" s="1">
        <v>158.87260000000001</v>
      </c>
      <c r="M202" s="6">
        <v>158.87260000000001</v>
      </c>
      <c r="N202" s="4">
        <v>0</v>
      </c>
      <c r="O202" s="4">
        <v>0</v>
      </c>
      <c r="P202" s="4">
        <v>0</v>
      </c>
      <c r="Q202" s="1">
        <v>1.869991</v>
      </c>
      <c r="R202" s="1">
        <v>1.869991</v>
      </c>
      <c r="S202" s="6">
        <v>1.869991</v>
      </c>
      <c r="T202" s="4">
        <v>0</v>
      </c>
      <c r="U202" s="4">
        <v>0</v>
      </c>
    </row>
    <row r="203" spans="1:21" x14ac:dyDescent="0.25">
      <c r="A203">
        <v>200</v>
      </c>
      <c r="B203" t="s">
        <v>224</v>
      </c>
      <c r="C203" t="s">
        <v>21</v>
      </c>
      <c r="D203" s="3">
        <v>6.5742620000000001</v>
      </c>
      <c r="E203" s="3">
        <v>228.2097</v>
      </c>
      <c r="F203" s="3">
        <v>234.78399999999999</v>
      </c>
      <c r="G203" s="7">
        <v>231.49690000000001</v>
      </c>
      <c r="H203" s="1">
        <v>-117.7898</v>
      </c>
      <c r="I203" s="1">
        <v>-115.619</v>
      </c>
      <c r="J203" s="6">
        <v>-116.70440000000001</v>
      </c>
      <c r="K203" s="1">
        <v>159.57570000000001</v>
      </c>
      <c r="L203" s="1">
        <v>165.77959999999999</v>
      </c>
      <c r="M203" s="6">
        <v>162.67769999999999</v>
      </c>
      <c r="N203" s="4">
        <v>0</v>
      </c>
      <c r="O203" s="4">
        <v>0</v>
      </c>
      <c r="P203" s="4">
        <v>0</v>
      </c>
      <c r="Q203" s="1">
        <v>1.869991</v>
      </c>
      <c r="R203" s="1">
        <v>1.9447909999999999</v>
      </c>
      <c r="S203" s="6">
        <v>1.9073910000000001</v>
      </c>
      <c r="T203" s="4">
        <v>0</v>
      </c>
      <c r="U203" s="4">
        <v>0</v>
      </c>
    </row>
    <row r="204" spans="1:21" x14ac:dyDescent="0.25">
      <c r="A204">
        <v>201</v>
      </c>
      <c r="B204" t="s">
        <v>225</v>
      </c>
      <c r="C204" t="s">
        <v>28</v>
      </c>
      <c r="D204" s="3">
        <v>0.6</v>
      </c>
      <c r="E204" s="3">
        <v>234.94110000000001</v>
      </c>
      <c r="F204" s="3">
        <v>235.5411</v>
      </c>
      <c r="G204" s="7">
        <v>235.24109999999999</v>
      </c>
      <c r="H204" s="1">
        <v>-115.5616</v>
      </c>
      <c r="I204" s="1">
        <v>-115.3424</v>
      </c>
      <c r="J204" s="6">
        <v>-115.452</v>
      </c>
      <c r="K204" s="1">
        <v>165.92590000000001</v>
      </c>
      <c r="L204" s="1">
        <v>166.48439999999999</v>
      </c>
      <c r="M204" s="6">
        <v>166.20519999999999</v>
      </c>
      <c r="N204" s="4">
        <v>0</v>
      </c>
      <c r="O204" s="4">
        <v>0</v>
      </c>
      <c r="P204" s="4">
        <v>0</v>
      </c>
      <c r="Q204" s="1">
        <v>1.9447909999999999</v>
      </c>
      <c r="R204" s="1">
        <v>1.9447909999999999</v>
      </c>
      <c r="S204" s="6">
        <v>1.9447909999999999</v>
      </c>
      <c r="T204" s="4">
        <v>0</v>
      </c>
      <c r="U204" s="4">
        <v>0</v>
      </c>
    </row>
    <row r="205" spans="1:21" x14ac:dyDescent="0.25">
      <c r="A205">
        <v>202</v>
      </c>
      <c r="B205" t="s">
        <v>226</v>
      </c>
      <c r="C205" t="s">
        <v>108</v>
      </c>
      <c r="D205" s="3">
        <v>0.27200000000000002</v>
      </c>
      <c r="E205" s="3">
        <v>235.60749999999999</v>
      </c>
      <c r="F205" s="3">
        <v>235.87950000000001</v>
      </c>
      <c r="G205" s="7">
        <v>235.74350000000001</v>
      </c>
      <c r="H205" s="1">
        <v>-115.3181</v>
      </c>
      <c r="I205" s="1">
        <v>-115.2188</v>
      </c>
      <c r="J205" s="6">
        <v>-115.2685</v>
      </c>
      <c r="K205" s="1">
        <v>166.5462</v>
      </c>
      <c r="L205" s="1">
        <v>166.79939999999999</v>
      </c>
      <c r="M205" s="6">
        <v>166.6728</v>
      </c>
      <c r="N205" s="4">
        <v>0</v>
      </c>
      <c r="O205" s="4">
        <v>0</v>
      </c>
      <c r="P205" s="4">
        <v>0</v>
      </c>
      <c r="Q205" s="1">
        <v>1.9447909999999999</v>
      </c>
      <c r="R205" s="1">
        <v>1.9447909999999999</v>
      </c>
      <c r="S205" s="6">
        <v>1.9447909999999999</v>
      </c>
      <c r="T205" s="4">
        <v>0</v>
      </c>
      <c r="U205" s="4">
        <v>0</v>
      </c>
    </row>
    <row r="206" spans="1:21" x14ac:dyDescent="0.25">
      <c r="A206">
        <v>203</v>
      </c>
      <c r="B206" t="s">
        <v>227</v>
      </c>
      <c r="C206" t="s">
        <v>19</v>
      </c>
      <c r="D206" s="3">
        <v>0</v>
      </c>
      <c r="E206" s="3">
        <v>235.92670000000001</v>
      </c>
      <c r="F206" s="3">
        <v>235.92670000000001</v>
      </c>
      <c r="G206" s="7">
        <v>235.92670000000001</v>
      </c>
      <c r="H206" s="1">
        <v>-115.2015</v>
      </c>
      <c r="I206" s="1">
        <v>-115.2015</v>
      </c>
      <c r="J206" s="6">
        <v>-115.2015</v>
      </c>
      <c r="K206" s="1">
        <v>166.8434</v>
      </c>
      <c r="L206" s="1">
        <v>166.8434</v>
      </c>
      <c r="M206" s="6">
        <v>166.8434</v>
      </c>
      <c r="N206" s="4">
        <v>0</v>
      </c>
      <c r="O206" s="4">
        <v>0</v>
      </c>
      <c r="P206" s="4">
        <v>0</v>
      </c>
      <c r="Q206" s="1">
        <v>1.9447909999999999</v>
      </c>
      <c r="R206" s="1">
        <v>1.9447909999999999</v>
      </c>
      <c r="S206" s="6">
        <v>1.9447909999999999</v>
      </c>
      <c r="T206" s="4">
        <v>0</v>
      </c>
      <c r="U206" s="4">
        <v>0</v>
      </c>
    </row>
    <row r="207" spans="1:21" x14ac:dyDescent="0.25">
      <c r="A207">
        <v>204</v>
      </c>
      <c r="B207" t="s">
        <v>228</v>
      </c>
      <c r="C207" t="s">
        <v>21</v>
      </c>
      <c r="D207" s="3">
        <v>6.5742620000000001</v>
      </c>
      <c r="E207" s="3">
        <v>236.41419999999999</v>
      </c>
      <c r="F207" s="3">
        <v>242.98849999999999</v>
      </c>
      <c r="G207" s="7">
        <v>239.7013</v>
      </c>
      <c r="H207" s="1">
        <v>-115.0234</v>
      </c>
      <c r="I207" s="1">
        <v>-112.395</v>
      </c>
      <c r="J207" s="6">
        <v>-113.7092</v>
      </c>
      <c r="K207" s="1">
        <v>167.2971</v>
      </c>
      <c r="L207" s="1">
        <v>173.32140000000001</v>
      </c>
      <c r="M207" s="6">
        <v>170.30930000000001</v>
      </c>
      <c r="N207" s="4">
        <v>0</v>
      </c>
      <c r="O207" s="4">
        <v>0</v>
      </c>
      <c r="P207" s="4">
        <v>0</v>
      </c>
      <c r="Q207" s="1">
        <v>1.9447909999999999</v>
      </c>
      <c r="R207" s="1">
        <v>2.0195910000000001</v>
      </c>
      <c r="S207" s="6">
        <v>1.982191</v>
      </c>
      <c r="T207" s="4">
        <v>0</v>
      </c>
      <c r="U207" s="4">
        <v>0</v>
      </c>
    </row>
    <row r="208" spans="1:21" x14ac:dyDescent="0.25">
      <c r="A208">
        <v>205</v>
      </c>
      <c r="B208" t="s">
        <v>229</v>
      </c>
      <c r="C208" t="s">
        <v>28</v>
      </c>
      <c r="D208" s="3">
        <v>0.6</v>
      </c>
      <c r="E208" s="3">
        <v>243.1456</v>
      </c>
      <c r="F208" s="3">
        <v>243.7456</v>
      </c>
      <c r="G208" s="7">
        <v>243.44560000000001</v>
      </c>
      <c r="H208" s="1">
        <v>-112.32680000000001</v>
      </c>
      <c r="I208" s="1">
        <v>-112.0665</v>
      </c>
      <c r="J208" s="6">
        <v>-112.1966</v>
      </c>
      <c r="K208" s="1">
        <v>173.46299999999999</v>
      </c>
      <c r="L208" s="1">
        <v>174.00360000000001</v>
      </c>
      <c r="M208" s="6">
        <v>173.73330000000001</v>
      </c>
      <c r="N208" s="4">
        <v>0</v>
      </c>
      <c r="O208" s="4">
        <v>0</v>
      </c>
      <c r="P208" s="4">
        <v>0</v>
      </c>
      <c r="Q208" s="1">
        <v>2.0195910000000001</v>
      </c>
      <c r="R208" s="1">
        <v>2.0195910000000001</v>
      </c>
      <c r="S208" s="6">
        <v>2.0195910000000001</v>
      </c>
      <c r="T208" s="4">
        <v>0</v>
      </c>
      <c r="U208" s="4">
        <v>0</v>
      </c>
    </row>
    <row r="209" spans="1:21" x14ac:dyDescent="0.25">
      <c r="A209">
        <v>206</v>
      </c>
      <c r="B209" t="s">
        <v>230</v>
      </c>
      <c r="C209" t="s">
        <v>108</v>
      </c>
      <c r="D209" s="3">
        <v>0.27200000000000002</v>
      </c>
      <c r="E209" s="3">
        <v>243.80670000000001</v>
      </c>
      <c r="F209" s="3">
        <v>244.0787</v>
      </c>
      <c r="G209" s="7">
        <v>243.9427</v>
      </c>
      <c r="H209" s="1">
        <v>-112.04</v>
      </c>
      <c r="I209" s="1">
        <v>-111.92189999999999</v>
      </c>
      <c r="J209" s="6">
        <v>-111.98090000000001</v>
      </c>
      <c r="K209" s="1">
        <v>174.05869999999999</v>
      </c>
      <c r="L209" s="1">
        <v>174.30369999999999</v>
      </c>
      <c r="M209" s="6">
        <v>174.18119999999999</v>
      </c>
      <c r="N209" s="4">
        <v>0</v>
      </c>
      <c r="O209" s="4">
        <v>0</v>
      </c>
      <c r="P209" s="4">
        <v>0</v>
      </c>
      <c r="Q209" s="1">
        <v>2.0195910000000001</v>
      </c>
      <c r="R209" s="1">
        <v>2.0195910000000001</v>
      </c>
      <c r="S209" s="6">
        <v>2.0195910000000001</v>
      </c>
      <c r="T209" s="4">
        <v>0</v>
      </c>
      <c r="U209" s="4">
        <v>0</v>
      </c>
    </row>
    <row r="210" spans="1:21" x14ac:dyDescent="0.25">
      <c r="A210">
        <v>207</v>
      </c>
      <c r="B210" t="s">
        <v>231</v>
      </c>
      <c r="C210" t="s">
        <v>19</v>
      </c>
      <c r="D210" s="3">
        <v>0</v>
      </c>
      <c r="E210" s="3">
        <v>244.10400000000001</v>
      </c>
      <c r="F210" s="3">
        <v>244.10400000000001</v>
      </c>
      <c r="G210" s="7">
        <v>244.10400000000001</v>
      </c>
      <c r="H210" s="1">
        <v>-111.911</v>
      </c>
      <c r="I210" s="1">
        <v>-111.911</v>
      </c>
      <c r="J210" s="6">
        <v>-111.911</v>
      </c>
      <c r="K210" s="1">
        <v>174.32650000000001</v>
      </c>
      <c r="L210" s="1">
        <v>174.32650000000001</v>
      </c>
      <c r="M210" s="6">
        <v>174.32650000000001</v>
      </c>
      <c r="N210" s="4">
        <v>0</v>
      </c>
      <c r="O210" s="4">
        <v>0</v>
      </c>
      <c r="P210" s="4">
        <v>0</v>
      </c>
      <c r="Q210" s="1">
        <v>2.0195910000000001</v>
      </c>
      <c r="R210" s="1">
        <v>2.0195910000000001</v>
      </c>
      <c r="S210" s="6">
        <v>2.0195910000000001</v>
      </c>
      <c r="T210" s="4">
        <v>0</v>
      </c>
      <c r="U210" s="4">
        <v>0</v>
      </c>
    </row>
    <row r="211" spans="1:21" x14ac:dyDescent="0.25">
      <c r="A211">
        <v>208</v>
      </c>
      <c r="B211" t="s">
        <v>232</v>
      </c>
      <c r="C211" t="s">
        <v>21</v>
      </c>
      <c r="D211" s="3">
        <v>6.5742620000000001</v>
      </c>
      <c r="E211" s="3">
        <v>244.84370000000001</v>
      </c>
      <c r="F211" s="3">
        <v>251.4179</v>
      </c>
      <c r="G211" s="7">
        <v>248.13079999999999</v>
      </c>
      <c r="H211" s="1">
        <v>-111.59010000000001</v>
      </c>
      <c r="I211" s="1">
        <v>-108.5188</v>
      </c>
      <c r="J211" s="6">
        <v>-110.0545</v>
      </c>
      <c r="K211" s="1">
        <v>174.99289999999999</v>
      </c>
      <c r="L211" s="1">
        <v>180.8039</v>
      </c>
      <c r="M211" s="6">
        <v>177.89840000000001</v>
      </c>
      <c r="N211" s="4">
        <v>0</v>
      </c>
      <c r="O211" s="4">
        <v>0</v>
      </c>
      <c r="P211" s="4">
        <v>0</v>
      </c>
      <c r="Q211" s="1">
        <v>2.0195910000000001</v>
      </c>
      <c r="R211" s="1">
        <v>2.0943900000000002</v>
      </c>
      <c r="S211" s="6">
        <v>2.0569899999999999</v>
      </c>
      <c r="T211" s="4">
        <v>0</v>
      </c>
      <c r="U211" s="4">
        <v>0</v>
      </c>
    </row>
    <row r="212" spans="1:21" x14ac:dyDescent="0.25">
      <c r="A212">
        <v>209</v>
      </c>
      <c r="B212" t="s">
        <v>233</v>
      </c>
      <c r="C212" t="s">
        <v>28</v>
      </c>
      <c r="D212" s="3">
        <v>0.6</v>
      </c>
      <c r="E212" s="3">
        <v>251.57509999999999</v>
      </c>
      <c r="F212" s="3">
        <v>252.17509999999999</v>
      </c>
      <c r="G212" s="7">
        <v>251.8751</v>
      </c>
      <c r="H212" s="1">
        <v>-108.4402</v>
      </c>
      <c r="I212" s="1">
        <v>-108.14019999999999</v>
      </c>
      <c r="J212" s="6">
        <v>-108.2902</v>
      </c>
      <c r="K212" s="1">
        <v>180.94</v>
      </c>
      <c r="L212" s="1">
        <v>181.45959999999999</v>
      </c>
      <c r="M212" s="6">
        <v>181.19980000000001</v>
      </c>
      <c r="N212" s="4">
        <v>0</v>
      </c>
      <c r="O212" s="4">
        <v>0</v>
      </c>
      <c r="P212" s="4">
        <v>0</v>
      </c>
      <c r="Q212" s="1">
        <v>2.0943900000000002</v>
      </c>
      <c r="R212" s="1">
        <v>2.0943900000000002</v>
      </c>
      <c r="S212" s="6">
        <v>2.0943900000000002</v>
      </c>
      <c r="T212" s="4">
        <v>0</v>
      </c>
      <c r="U212" s="4">
        <v>0</v>
      </c>
    </row>
    <row r="213" spans="1:21" x14ac:dyDescent="0.25">
      <c r="A213">
        <v>210</v>
      </c>
      <c r="B213" t="s">
        <v>234</v>
      </c>
      <c r="C213" t="s">
        <v>108</v>
      </c>
      <c r="D213" s="3">
        <v>0.27200000000000002</v>
      </c>
      <c r="E213" s="3">
        <v>252.23949999999999</v>
      </c>
      <c r="F213" s="3">
        <v>252.51150000000001</v>
      </c>
      <c r="G213" s="7">
        <v>252.37549999999999</v>
      </c>
      <c r="H213" s="1">
        <v>-108.108</v>
      </c>
      <c r="I213" s="1">
        <v>-107.97199999999999</v>
      </c>
      <c r="J213" s="6">
        <v>-108.04</v>
      </c>
      <c r="K213" s="1">
        <v>181.5154</v>
      </c>
      <c r="L213" s="1">
        <v>181.751</v>
      </c>
      <c r="M213" s="6">
        <v>181.63319999999999</v>
      </c>
      <c r="N213" s="4">
        <v>0</v>
      </c>
      <c r="O213" s="4">
        <v>0</v>
      </c>
      <c r="P213" s="4">
        <v>0</v>
      </c>
      <c r="Q213" s="1">
        <v>2.0943900000000002</v>
      </c>
      <c r="R213" s="1">
        <v>2.0943900000000002</v>
      </c>
      <c r="S213" s="6">
        <v>2.0943900000000002</v>
      </c>
      <c r="T213" s="4">
        <v>0</v>
      </c>
      <c r="U213" s="4">
        <v>0</v>
      </c>
    </row>
    <row r="214" spans="1:21" x14ac:dyDescent="0.25">
      <c r="A214">
        <v>211</v>
      </c>
      <c r="B214" t="s">
        <v>235</v>
      </c>
      <c r="C214" t="s">
        <v>19</v>
      </c>
      <c r="D214" s="3">
        <v>0</v>
      </c>
      <c r="E214" s="3">
        <v>252.99449999999999</v>
      </c>
      <c r="F214" s="3">
        <v>252.99449999999999</v>
      </c>
      <c r="G214" s="7">
        <v>252.99449999999999</v>
      </c>
      <c r="H214" s="1">
        <v>-107.73050000000001</v>
      </c>
      <c r="I214" s="1">
        <v>-107.73050000000001</v>
      </c>
      <c r="J214" s="6">
        <v>-107.73050000000001</v>
      </c>
      <c r="K214" s="1">
        <v>182.16919999999999</v>
      </c>
      <c r="L214" s="1">
        <v>182.16919999999999</v>
      </c>
      <c r="M214" s="6">
        <v>182.16919999999999</v>
      </c>
      <c r="N214" s="4">
        <v>0</v>
      </c>
      <c r="O214" s="4">
        <v>0</v>
      </c>
      <c r="P214" s="4">
        <v>0</v>
      </c>
      <c r="Q214" s="1">
        <v>2.0943900000000002</v>
      </c>
      <c r="R214" s="1">
        <v>2.0943900000000002</v>
      </c>
      <c r="S214" s="6">
        <v>2.0943900000000002</v>
      </c>
      <c r="T214" s="4">
        <v>0</v>
      </c>
      <c r="U214" s="4">
        <v>0</v>
      </c>
    </row>
    <row r="215" spans="1:21" x14ac:dyDescent="0.25">
      <c r="A215">
        <v>212</v>
      </c>
      <c r="B215" t="s">
        <v>236</v>
      </c>
      <c r="C215" t="s">
        <v>19</v>
      </c>
      <c r="D215" s="3">
        <v>0</v>
      </c>
      <c r="E215" s="3">
        <v>255.60900000000001</v>
      </c>
      <c r="F215" s="3">
        <v>255.60900000000001</v>
      </c>
      <c r="G215" s="7">
        <v>255.60900000000001</v>
      </c>
      <c r="H215" s="1">
        <v>-106.42319999999999</v>
      </c>
      <c r="I215" s="1">
        <v>-106.42319999999999</v>
      </c>
      <c r="J215" s="6">
        <v>-106.42319999999999</v>
      </c>
      <c r="K215" s="1">
        <v>184.43350000000001</v>
      </c>
      <c r="L215" s="1">
        <v>184.43350000000001</v>
      </c>
      <c r="M215" s="6">
        <v>184.43350000000001</v>
      </c>
      <c r="N215" s="4">
        <v>0</v>
      </c>
      <c r="O215" s="4">
        <v>0</v>
      </c>
      <c r="P215" s="4">
        <v>0</v>
      </c>
      <c r="Q215" s="1">
        <v>2.0943900000000002</v>
      </c>
      <c r="R215" s="1">
        <v>2.0943900000000002</v>
      </c>
      <c r="S215" s="6">
        <v>2.0943900000000002</v>
      </c>
      <c r="T215" s="4">
        <v>0</v>
      </c>
      <c r="U215" s="4">
        <v>0</v>
      </c>
    </row>
    <row r="216" spans="1:21" x14ac:dyDescent="0.25">
      <c r="A216">
        <v>213</v>
      </c>
      <c r="B216" t="s">
        <v>237</v>
      </c>
      <c r="C216" t="s">
        <v>19</v>
      </c>
      <c r="D216" s="3">
        <v>0</v>
      </c>
      <c r="E216" s="3">
        <v>256.76819999999998</v>
      </c>
      <c r="F216" s="3">
        <v>256.76819999999998</v>
      </c>
      <c r="G216" s="7">
        <v>256.76819999999998</v>
      </c>
      <c r="H216" s="1">
        <v>-105.8436</v>
      </c>
      <c r="I216" s="1">
        <v>-105.8436</v>
      </c>
      <c r="J216" s="6">
        <v>-105.8436</v>
      </c>
      <c r="K216" s="1">
        <v>185.4374</v>
      </c>
      <c r="L216" s="1">
        <v>185.4374</v>
      </c>
      <c r="M216" s="6">
        <v>185.4374</v>
      </c>
      <c r="N216" s="4">
        <v>0</v>
      </c>
      <c r="O216" s="4">
        <v>0</v>
      </c>
      <c r="P216" s="4">
        <v>0</v>
      </c>
      <c r="Q216" s="1">
        <v>2.0943900000000002</v>
      </c>
      <c r="R216" s="1">
        <v>2.0943900000000002</v>
      </c>
      <c r="S216" s="6">
        <v>2.0943900000000002</v>
      </c>
      <c r="T216" s="4">
        <v>0</v>
      </c>
      <c r="U216" s="4">
        <v>0</v>
      </c>
    </row>
    <row r="217" spans="1:21" x14ac:dyDescent="0.25">
      <c r="A217">
        <v>214</v>
      </c>
      <c r="B217" t="s">
        <v>238</v>
      </c>
      <c r="C217" t="s">
        <v>28</v>
      </c>
      <c r="D217" s="3">
        <v>0.6</v>
      </c>
      <c r="E217" s="3">
        <v>257.54509999999999</v>
      </c>
      <c r="F217" s="3">
        <v>258.14510000000001</v>
      </c>
      <c r="G217" s="7">
        <v>257.8451</v>
      </c>
      <c r="H217" s="1">
        <v>-105.4552</v>
      </c>
      <c r="I217" s="1">
        <v>-105.15519999999999</v>
      </c>
      <c r="J217" s="6">
        <v>-105.3052</v>
      </c>
      <c r="K217" s="1">
        <v>186.11019999999999</v>
      </c>
      <c r="L217" s="1">
        <v>186.62979999999999</v>
      </c>
      <c r="M217" s="6">
        <v>186.37</v>
      </c>
      <c r="N217" s="4">
        <v>0</v>
      </c>
      <c r="O217" s="4">
        <v>0</v>
      </c>
      <c r="P217" s="4">
        <v>0</v>
      </c>
      <c r="Q217" s="1">
        <v>2.0943900000000002</v>
      </c>
      <c r="R217" s="1">
        <v>2.0943900000000002</v>
      </c>
      <c r="S217" s="6">
        <v>2.0943900000000002</v>
      </c>
      <c r="T217" s="4">
        <v>0</v>
      </c>
      <c r="U217" s="4">
        <v>0</v>
      </c>
    </row>
    <row r="218" spans="1:21" x14ac:dyDescent="0.25">
      <c r="A218">
        <v>215</v>
      </c>
      <c r="B218" t="s">
        <v>239</v>
      </c>
      <c r="C218" t="s">
        <v>108</v>
      </c>
      <c r="D218" s="3">
        <v>0.27200000000000002</v>
      </c>
      <c r="E218" s="3">
        <v>258.18200000000002</v>
      </c>
      <c r="F218" s="3">
        <v>258.45400000000001</v>
      </c>
      <c r="G218" s="7">
        <v>258.31799999999998</v>
      </c>
      <c r="H218" s="1">
        <v>-105.13679999999999</v>
      </c>
      <c r="I218" s="1">
        <v>-105.0008</v>
      </c>
      <c r="J218" s="6">
        <v>-105.0688</v>
      </c>
      <c r="K218" s="1">
        <v>186.6618</v>
      </c>
      <c r="L218" s="1">
        <v>186.8973</v>
      </c>
      <c r="M218" s="6">
        <v>186.77950000000001</v>
      </c>
      <c r="N218" s="4">
        <v>0</v>
      </c>
      <c r="O218" s="4">
        <v>0</v>
      </c>
      <c r="P218" s="4">
        <v>0</v>
      </c>
      <c r="Q218" s="1">
        <v>2.0943900000000002</v>
      </c>
      <c r="R218" s="1">
        <v>2.0943900000000002</v>
      </c>
      <c r="S218" s="6">
        <v>2.0943900000000002</v>
      </c>
      <c r="T218" s="4">
        <v>0</v>
      </c>
      <c r="U218" s="4">
        <v>0</v>
      </c>
    </row>
    <row r="219" spans="1:21" x14ac:dyDescent="0.25">
      <c r="A219">
        <v>216</v>
      </c>
      <c r="B219" t="s">
        <v>240</v>
      </c>
      <c r="C219" t="s">
        <v>21</v>
      </c>
      <c r="D219" s="3">
        <v>6.5742620000000001</v>
      </c>
      <c r="E219" s="3">
        <v>258.71339999999998</v>
      </c>
      <c r="F219" s="3">
        <v>265.2876</v>
      </c>
      <c r="G219" s="7">
        <v>262.00049999999999</v>
      </c>
      <c r="H219" s="1">
        <v>-104.8711</v>
      </c>
      <c r="I219" s="1">
        <v>-101.3741</v>
      </c>
      <c r="J219" s="6">
        <v>-103.12260000000001</v>
      </c>
      <c r="K219" s="1">
        <v>187.12200000000001</v>
      </c>
      <c r="L219" s="1">
        <v>192.68719999999999</v>
      </c>
      <c r="M219" s="6">
        <v>189.90459999999999</v>
      </c>
      <c r="N219" s="4">
        <v>0</v>
      </c>
      <c r="O219" s="4">
        <v>0</v>
      </c>
      <c r="P219" s="4">
        <v>0</v>
      </c>
      <c r="Q219" s="1">
        <v>2.0943900000000002</v>
      </c>
      <c r="R219" s="1">
        <v>2.16919</v>
      </c>
      <c r="S219" s="6">
        <v>2.1317900000000001</v>
      </c>
      <c r="T219" s="4">
        <v>0</v>
      </c>
      <c r="U219" s="4">
        <v>0</v>
      </c>
    </row>
    <row r="220" spans="1:21" x14ac:dyDescent="0.25">
      <c r="A220">
        <v>217</v>
      </c>
      <c r="B220" t="s">
        <v>241</v>
      </c>
      <c r="C220" t="s">
        <v>28</v>
      </c>
      <c r="D220" s="3">
        <v>0.6</v>
      </c>
      <c r="E220" s="3">
        <v>265.44479999999999</v>
      </c>
      <c r="F220" s="3">
        <v>266.04480000000001</v>
      </c>
      <c r="G220" s="7">
        <v>265.7448</v>
      </c>
      <c r="H220" s="1">
        <v>-101.2856</v>
      </c>
      <c r="I220" s="1">
        <v>-100.94759999999999</v>
      </c>
      <c r="J220" s="6">
        <v>-101.11660000000001</v>
      </c>
      <c r="K220" s="1">
        <v>192.81710000000001</v>
      </c>
      <c r="L220" s="1">
        <v>193.31280000000001</v>
      </c>
      <c r="M220" s="6">
        <v>193.06489999999999</v>
      </c>
      <c r="N220" s="4">
        <v>0</v>
      </c>
      <c r="O220" s="4">
        <v>0</v>
      </c>
      <c r="P220" s="4">
        <v>0</v>
      </c>
      <c r="Q220" s="1">
        <v>2.16919</v>
      </c>
      <c r="R220" s="1">
        <v>2.16919</v>
      </c>
      <c r="S220" s="6">
        <v>2.16919</v>
      </c>
      <c r="T220" s="4">
        <v>0</v>
      </c>
      <c r="U220" s="4">
        <v>0</v>
      </c>
    </row>
    <row r="221" spans="1:21" x14ac:dyDescent="0.25">
      <c r="A221">
        <v>218</v>
      </c>
      <c r="B221" t="s">
        <v>242</v>
      </c>
      <c r="C221" t="s">
        <v>108</v>
      </c>
      <c r="D221" s="3">
        <v>0.27200000000000002</v>
      </c>
      <c r="E221" s="3">
        <v>266.10890000000001</v>
      </c>
      <c r="F221" s="3">
        <v>266.3809</v>
      </c>
      <c r="G221" s="7">
        <v>266.24489999999997</v>
      </c>
      <c r="H221" s="1">
        <v>-100.9114</v>
      </c>
      <c r="I221" s="1">
        <v>-100.7582</v>
      </c>
      <c r="J221" s="6">
        <v>-100.8348</v>
      </c>
      <c r="K221" s="1">
        <v>193.36580000000001</v>
      </c>
      <c r="L221" s="1">
        <v>193.59049999999999</v>
      </c>
      <c r="M221" s="6">
        <v>193.47819999999999</v>
      </c>
      <c r="N221" s="4">
        <v>0</v>
      </c>
      <c r="O221" s="4">
        <v>0</v>
      </c>
      <c r="P221" s="4">
        <v>0</v>
      </c>
      <c r="Q221" s="1">
        <v>2.16919</v>
      </c>
      <c r="R221" s="1">
        <v>2.16919</v>
      </c>
      <c r="S221" s="6">
        <v>2.16919</v>
      </c>
      <c r="T221" s="4">
        <v>0</v>
      </c>
      <c r="U221" s="4">
        <v>0</v>
      </c>
    </row>
    <row r="222" spans="1:21" x14ac:dyDescent="0.25">
      <c r="A222">
        <v>219</v>
      </c>
      <c r="B222" t="s">
        <v>243</v>
      </c>
      <c r="C222" t="s">
        <v>19</v>
      </c>
      <c r="D222" s="3">
        <v>0</v>
      </c>
      <c r="E222" s="3">
        <v>266.41289999999998</v>
      </c>
      <c r="F222" s="3">
        <v>266.41289999999998</v>
      </c>
      <c r="G222" s="7">
        <v>266.41289999999998</v>
      </c>
      <c r="H222" s="1">
        <v>-100.7402</v>
      </c>
      <c r="I222" s="1">
        <v>-100.7402</v>
      </c>
      <c r="J222" s="6">
        <v>-100.7402</v>
      </c>
      <c r="K222" s="1">
        <v>193.61689999999999</v>
      </c>
      <c r="L222" s="1">
        <v>193.61689999999999</v>
      </c>
      <c r="M222" s="6">
        <v>193.61689999999999</v>
      </c>
      <c r="N222" s="4">
        <v>0</v>
      </c>
      <c r="O222" s="4">
        <v>0</v>
      </c>
      <c r="P222" s="4">
        <v>0</v>
      </c>
      <c r="Q222" s="1">
        <v>2.16919</v>
      </c>
      <c r="R222" s="1">
        <v>2.16919</v>
      </c>
      <c r="S222" s="6">
        <v>2.16919</v>
      </c>
      <c r="T222" s="4">
        <v>0</v>
      </c>
      <c r="U222" s="4">
        <v>0</v>
      </c>
    </row>
    <row r="223" spans="1:21" x14ac:dyDescent="0.25">
      <c r="A223">
        <v>220</v>
      </c>
      <c r="B223" t="s">
        <v>244</v>
      </c>
      <c r="C223" t="s">
        <v>21</v>
      </c>
      <c r="D223" s="3">
        <v>6.5742620000000001</v>
      </c>
      <c r="E223" s="3">
        <v>267.07029999999997</v>
      </c>
      <c r="F223" s="3">
        <v>273.64449999999999</v>
      </c>
      <c r="G223" s="7">
        <v>270.35739999999998</v>
      </c>
      <c r="H223" s="1">
        <v>-100.3699</v>
      </c>
      <c r="I223" s="1">
        <v>-96.46687</v>
      </c>
      <c r="J223" s="6">
        <v>-98.418390000000002</v>
      </c>
      <c r="K223" s="1">
        <v>194.1601</v>
      </c>
      <c r="L223" s="1">
        <v>199.4485</v>
      </c>
      <c r="M223" s="6">
        <v>196.80430000000001</v>
      </c>
      <c r="N223" s="4">
        <v>0</v>
      </c>
      <c r="O223" s="4">
        <v>0</v>
      </c>
      <c r="P223" s="4">
        <v>0</v>
      </c>
      <c r="Q223" s="1">
        <v>2.16919</v>
      </c>
      <c r="R223" s="1">
        <v>2.2439900000000002</v>
      </c>
      <c r="S223" s="6">
        <v>2.2065899999999998</v>
      </c>
      <c r="T223" s="4">
        <v>0</v>
      </c>
      <c r="U223" s="4">
        <v>0</v>
      </c>
    </row>
    <row r="224" spans="1:21" x14ac:dyDescent="0.25">
      <c r="A224">
        <v>221</v>
      </c>
      <c r="B224" t="s">
        <v>245</v>
      </c>
      <c r="C224" t="s">
        <v>19</v>
      </c>
      <c r="D224" s="3">
        <v>0</v>
      </c>
      <c r="E224" s="3">
        <v>274.05340000000001</v>
      </c>
      <c r="F224" s="3">
        <v>274.05340000000001</v>
      </c>
      <c r="G224" s="7">
        <v>274.05340000000001</v>
      </c>
      <c r="H224" s="1">
        <v>-96.211969999999994</v>
      </c>
      <c r="I224" s="1">
        <v>-96.211969999999994</v>
      </c>
      <c r="J224" s="6">
        <v>-96.211969999999994</v>
      </c>
      <c r="K224" s="1">
        <v>199.7681</v>
      </c>
      <c r="L224" s="1">
        <v>199.7681</v>
      </c>
      <c r="M224" s="6">
        <v>199.7681</v>
      </c>
      <c r="N224" s="4">
        <v>0</v>
      </c>
      <c r="O224" s="4">
        <v>0</v>
      </c>
      <c r="P224" s="4">
        <v>0</v>
      </c>
      <c r="Q224" s="1">
        <v>2.2439900000000002</v>
      </c>
      <c r="R224" s="1">
        <v>2.2439900000000002</v>
      </c>
      <c r="S224" s="6">
        <v>2.2439900000000002</v>
      </c>
      <c r="T224" s="4">
        <v>0</v>
      </c>
      <c r="U224" s="4">
        <v>0</v>
      </c>
    </row>
    <row r="225" spans="1:21" x14ac:dyDescent="0.25">
      <c r="A225">
        <v>222</v>
      </c>
      <c r="B225" t="s">
        <v>246</v>
      </c>
      <c r="C225" t="s">
        <v>19</v>
      </c>
      <c r="D225" s="3">
        <v>0</v>
      </c>
      <c r="E225" s="3">
        <v>274.80840000000001</v>
      </c>
      <c r="F225" s="3">
        <v>274.80840000000001</v>
      </c>
      <c r="G225" s="7">
        <v>274.80840000000001</v>
      </c>
      <c r="H225" s="1">
        <v>-95.741230000000002</v>
      </c>
      <c r="I225" s="1">
        <v>-95.741230000000002</v>
      </c>
      <c r="J225" s="6">
        <v>-95.741230000000002</v>
      </c>
      <c r="K225" s="1">
        <v>200.35839999999999</v>
      </c>
      <c r="L225" s="1">
        <v>200.35839999999999</v>
      </c>
      <c r="M225" s="6">
        <v>200.35839999999999</v>
      </c>
      <c r="N225" s="4">
        <v>0</v>
      </c>
      <c r="O225" s="4">
        <v>0</v>
      </c>
      <c r="P225" s="4">
        <v>0</v>
      </c>
      <c r="Q225" s="1">
        <v>2.2439900000000002</v>
      </c>
      <c r="R225" s="1">
        <v>2.2439900000000002</v>
      </c>
      <c r="S225" s="6">
        <v>2.2439900000000002</v>
      </c>
      <c r="T225" s="4">
        <v>0</v>
      </c>
      <c r="U225" s="4">
        <v>0</v>
      </c>
    </row>
    <row r="226" spans="1:21" x14ac:dyDescent="0.25">
      <c r="A226">
        <v>223</v>
      </c>
      <c r="B226" t="s">
        <v>247</v>
      </c>
      <c r="C226" t="s">
        <v>25</v>
      </c>
      <c r="D226" s="3">
        <v>0.65600000000000003</v>
      </c>
      <c r="E226" s="3">
        <v>274.93110000000001</v>
      </c>
      <c r="F226" s="3">
        <v>275.58710000000002</v>
      </c>
      <c r="G226" s="7">
        <v>275.25909999999999</v>
      </c>
      <c r="H226" s="1">
        <v>-95.664730000000006</v>
      </c>
      <c r="I226" s="1">
        <v>-95.255709999999993</v>
      </c>
      <c r="J226" s="6">
        <v>-95.460220000000007</v>
      </c>
      <c r="K226" s="1">
        <v>200.45439999999999</v>
      </c>
      <c r="L226" s="1">
        <v>200.96719999999999</v>
      </c>
      <c r="M226" s="6">
        <v>200.71080000000001</v>
      </c>
      <c r="N226" s="4">
        <v>0</v>
      </c>
      <c r="O226" s="4">
        <v>0</v>
      </c>
      <c r="P226" s="4">
        <v>0</v>
      </c>
      <c r="Q226" s="1">
        <v>2.2439900000000002</v>
      </c>
      <c r="R226" s="1">
        <v>2.2439900000000002</v>
      </c>
      <c r="S226" s="6">
        <v>2.2439900000000002</v>
      </c>
      <c r="T226" s="4">
        <v>0</v>
      </c>
      <c r="U226" s="4">
        <v>0</v>
      </c>
    </row>
    <row r="227" spans="1:21" x14ac:dyDescent="0.25">
      <c r="A227">
        <v>224</v>
      </c>
      <c r="B227" t="s">
        <v>248</v>
      </c>
      <c r="C227" t="s">
        <v>25</v>
      </c>
      <c r="D227" s="3">
        <v>0.22500000000000001</v>
      </c>
      <c r="E227" s="3">
        <v>275.76510000000002</v>
      </c>
      <c r="F227" s="3">
        <v>275.99009999999998</v>
      </c>
      <c r="G227" s="7">
        <v>275.87759999999997</v>
      </c>
      <c r="H227" s="1">
        <v>-95.144729999999996</v>
      </c>
      <c r="I227" s="1">
        <v>-95.004440000000002</v>
      </c>
      <c r="J227" s="6">
        <v>-95.074590000000001</v>
      </c>
      <c r="K227" s="1">
        <v>201.10640000000001</v>
      </c>
      <c r="L227" s="1">
        <v>201.28229999999999</v>
      </c>
      <c r="M227" s="6">
        <v>201.1943</v>
      </c>
      <c r="N227" s="4">
        <v>0</v>
      </c>
      <c r="O227" s="4">
        <v>0</v>
      </c>
      <c r="P227" s="4">
        <v>0</v>
      </c>
      <c r="Q227" s="1">
        <v>2.2439900000000002</v>
      </c>
      <c r="R227" s="1">
        <v>2.2439900000000002</v>
      </c>
      <c r="S227" s="6">
        <v>2.2439900000000002</v>
      </c>
      <c r="T227" s="4">
        <v>0</v>
      </c>
      <c r="U227" s="4">
        <v>0</v>
      </c>
    </row>
    <row r="228" spans="1:21" x14ac:dyDescent="0.25">
      <c r="A228">
        <v>225</v>
      </c>
      <c r="B228" t="s">
        <v>249</v>
      </c>
      <c r="C228" t="s">
        <v>28</v>
      </c>
      <c r="D228" s="3">
        <v>0.6</v>
      </c>
      <c r="E228" s="3">
        <v>276.41550000000001</v>
      </c>
      <c r="F228" s="3">
        <v>277.01549999999997</v>
      </c>
      <c r="G228" s="7">
        <v>276.71550000000002</v>
      </c>
      <c r="H228" s="1">
        <v>-94.73921</v>
      </c>
      <c r="I228" s="1">
        <v>-94.365110000000001</v>
      </c>
      <c r="J228" s="6">
        <v>-94.552170000000004</v>
      </c>
      <c r="K228" s="1">
        <v>201.61490000000001</v>
      </c>
      <c r="L228" s="1">
        <v>202.084</v>
      </c>
      <c r="M228" s="6">
        <v>201.8494</v>
      </c>
      <c r="N228" s="4">
        <v>0</v>
      </c>
      <c r="O228" s="4">
        <v>0</v>
      </c>
      <c r="P228" s="4">
        <v>0</v>
      </c>
      <c r="Q228" s="1">
        <v>2.2439900000000002</v>
      </c>
      <c r="R228" s="1">
        <v>2.2439900000000002</v>
      </c>
      <c r="S228" s="6">
        <v>2.2439900000000002</v>
      </c>
      <c r="T228" s="4">
        <v>0</v>
      </c>
      <c r="U228" s="4">
        <v>0</v>
      </c>
    </row>
    <row r="229" spans="1:21" x14ac:dyDescent="0.25">
      <c r="A229">
        <v>226</v>
      </c>
      <c r="B229" t="s">
        <v>250</v>
      </c>
      <c r="C229" t="s">
        <v>108</v>
      </c>
      <c r="D229" s="3">
        <v>0.27200000000000002</v>
      </c>
      <c r="E229" s="3">
        <v>277.0806</v>
      </c>
      <c r="F229" s="3">
        <v>277.3526</v>
      </c>
      <c r="G229" s="7">
        <v>277.21660000000003</v>
      </c>
      <c r="H229" s="1">
        <v>-94.324489999999997</v>
      </c>
      <c r="I229" s="1">
        <v>-94.154899999999998</v>
      </c>
      <c r="J229" s="6">
        <v>-94.239699999999999</v>
      </c>
      <c r="K229" s="1">
        <v>202.13489999999999</v>
      </c>
      <c r="L229" s="1">
        <v>202.3476</v>
      </c>
      <c r="M229" s="6">
        <v>202.2413</v>
      </c>
      <c r="N229" s="4">
        <v>0</v>
      </c>
      <c r="O229" s="4">
        <v>0</v>
      </c>
      <c r="P229" s="4">
        <v>0</v>
      </c>
      <c r="Q229" s="1">
        <v>2.2439900000000002</v>
      </c>
      <c r="R229" s="1">
        <v>2.2439900000000002</v>
      </c>
      <c r="S229" s="6">
        <v>2.2439900000000002</v>
      </c>
      <c r="T229" s="4">
        <v>0</v>
      </c>
      <c r="U229" s="4">
        <v>0</v>
      </c>
    </row>
    <row r="230" spans="1:21" x14ac:dyDescent="0.25">
      <c r="A230">
        <v>227</v>
      </c>
      <c r="B230" t="s">
        <v>251</v>
      </c>
      <c r="C230" t="s">
        <v>19</v>
      </c>
      <c r="D230" s="3">
        <v>0</v>
      </c>
      <c r="E230" s="3">
        <v>277.3777</v>
      </c>
      <c r="F230" s="3">
        <v>277.3777</v>
      </c>
      <c r="G230" s="7">
        <v>277.3777</v>
      </c>
      <c r="H230" s="1">
        <v>-94.139290000000003</v>
      </c>
      <c r="I230" s="1">
        <v>-94.139290000000003</v>
      </c>
      <c r="J230" s="6">
        <v>-94.139290000000003</v>
      </c>
      <c r="K230" s="1">
        <v>202.3672</v>
      </c>
      <c r="L230" s="1">
        <v>202.3672</v>
      </c>
      <c r="M230" s="6">
        <v>202.3672</v>
      </c>
      <c r="N230" s="4">
        <v>0</v>
      </c>
      <c r="O230" s="4">
        <v>0</v>
      </c>
      <c r="P230" s="4">
        <v>0</v>
      </c>
      <c r="Q230" s="1">
        <v>2.2439900000000002</v>
      </c>
      <c r="R230" s="1">
        <v>2.2439900000000002</v>
      </c>
      <c r="S230" s="6">
        <v>2.2439900000000002</v>
      </c>
      <c r="T230" s="4">
        <v>0</v>
      </c>
      <c r="U230" s="4">
        <v>0</v>
      </c>
    </row>
    <row r="231" spans="1:21" x14ac:dyDescent="0.25">
      <c r="A231">
        <v>228</v>
      </c>
      <c r="B231" t="s">
        <v>252</v>
      </c>
      <c r="C231" t="s">
        <v>21</v>
      </c>
      <c r="D231" s="3">
        <v>6.5742620000000001</v>
      </c>
      <c r="E231" s="3">
        <v>277.69900000000001</v>
      </c>
      <c r="F231" s="3">
        <v>284.27330000000001</v>
      </c>
      <c r="G231" s="7">
        <v>280.9862</v>
      </c>
      <c r="H231" s="1">
        <v>-93.938919999999996</v>
      </c>
      <c r="I231" s="1">
        <v>-89.651589999999999</v>
      </c>
      <c r="J231" s="6">
        <v>-91.795249999999996</v>
      </c>
      <c r="K231" s="1">
        <v>202.61840000000001</v>
      </c>
      <c r="L231" s="1">
        <v>207.6003</v>
      </c>
      <c r="M231" s="6">
        <v>205.10939999999999</v>
      </c>
      <c r="N231" s="4">
        <v>0</v>
      </c>
      <c r="O231" s="4">
        <v>0</v>
      </c>
      <c r="P231" s="4">
        <v>0</v>
      </c>
      <c r="Q231" s="1">
        <v>2.2439900000000002</v>
      </c>
      <c r="R231" s="1">
        <v>2.3187899999999999</v>
      </c>
      <c r="S231" s="6">
        <v>2.28139</v>
      </c>
      <c r="T231" s="4">
        <v>0</v>
      </c>
      <c r="U231" s="4">
        <v>0</v>
      </c>
    </row>
    <row r="232" spans="1:21" x14ac:dyDescent="0.25">
      <c r="A232">
        <v>229</v>
      </c>
      <c r="B232" t="s">
        <v>253</v>
      </c>
      <c r="C232" t="s">
        <v>28</v>
      </c>
      <c r="D232" s="3">
        <v>0.6</v>
      </c>
      <c r="E232" s="3">
        <v>284.43040000000002</v>
      </c>
      <c r="F232" s="3">
        <v>285.03039999999999</v>
      </c>
      <c r="G232" s="7">
        <v>284.73039999999997</v>
      </c>
      <c r="H232" s="1">
        <v>-89.544709999999995</v>
      </c>
      <c r="I232" s="1">
        <v>-89.136600000000001</v>
      </c>
      <c r="J232" s="6">
        <v>-89.34066</v>
      </c>
      <c r="K232" s="1">
        <v>207.71549999999999</v>
      </c>
      <c r="L232" s="1">
        <v>208.15539999999999</v>
      </c>
      <c r="M232" s="6">
        <v>207.93539999999999</v>
      </c>
      <c r="N232" s="4">
        <v>0</v>
      </c>
      <c r="O232" s="4">
        <v>0</v>
      </c>
      <c r="P232" s="4">
        <v>0</v>
      </c>
      <c r="Q232" s="1">
        <v>2.3187899999999999</v>
      </c>
      <c r="R232" s="1">
        <v>2.3187899999999999</v>
      </c>
      <c r="S232" s="6">
        <v>2.3187899999999999</v>
      </c>
      <c r="T232" s="4">
        <v>0</v>
      </c>
      <c r="U232" s="4">
        <v>0</v>
      </c>
    </row>
    <row r="233" spans="1:21" x14ac:dyDescent="0.25">
      <c r="A233">
        <v>230</v>
      </c>
      <c r="B233" t="s">
        <v>254</v>
      </c>
      <c r="C233" t="s">
        <v>108</v>
      </c>
      <c r="D233" s="3">
        <v>0.27200000000000002</v>
      </c>
      <c r="E233" s="3">
        <v>285.0958</v>
      </c>
      <c r="F233" s="3">
        <v>285.36779999999999</v>
      </c>
      <c r="G233" s="7">
        <v>285.23180000000002</v>
      </c>
      <c r="H233" s="1">
        <v>-89.092119999999994</v>
      </c>
      <c r="I233" s="1">
        <v>-88.907110000000003</v>
      </c>
      <c r="J233" s="6">
        <v>-88.999610000000004</v>
      </c>
      <c r="K233" s="1">
        <v>208.20330000000001</v>
      </c>
      <c r="L233" s="1">
        <v>208.40270000000001</v>
      </c>
      <c r="M233" s="6">
        <v>208.303</v>
      </c>
      <c r="N233" s="4">
        <v>0</v>
      </c>
      <c r="O233" s="4">
        <v>0</v>
      </c>
      <c r="P233" s="4">
        <v>0</v>
      </c>
      <c r="Q233" s="1">
        <v>2.3187899999999999</v>
      </c>
      <c r="R233" s="1">
        <v>2.3187899999999999</v>
      </c>
      <c r="S233" s="6">
        <v>2.3187899999999999</v>
      </c>
      <c r="T233" s="4">
        <v>0</v>
      </c>
      <c r="U233" s="4">
        <v>0</v>
      </c>
    </row>
    <row r="234" spans="1:21" x14ac:dyDescent="0.25">
      <c r="A234">
        <v>231</v>
      </c>
      <c r="B234" t="s">
        <v>255</v>
      </c>
      <c r="C234" t="s">
        <v>19</v>
      </c>
      <c r="D234" s="3">
        <v>0</v>
      </c>
      <c r="E234" s="3">
        <v>285.4135</v>
      </c>
      <c r="F234" s="3">
        <v>285.4135</v>
      </c>
      <c r="G234" s="7">
        <v>285.4135</v>
      </c>
      <c r="H234" s="1">
        <v>-88.87603</v>
      </c>
      <c r="I234" s="1">
        <v>-88.87603</v>
      </c>
      <c r="J234" s="6">
        <v>-88.87603</v>
      </c>
      <c r="K234" s="1">
        <v>208.43620000000001</v>
      </c>
      <c r="L234" s="1">
        <v>208.43620000000001</v>
      </c>
      <c r="M234" s="6">
        <v>208.43620000000001</v>
      </c>
      <c r="N234" s="4">
        <v>0</v>
      </c>
      <c r="O234" s="4">
        <v>0</v>
      </c>
      <c r="P234" s="4">
        <v>0</v>
      </c>
      <c r="Q234" s="1">
        <v>2.3187899999999999</v>
      </c>
      <c r="R234" s="1">
        <v>2.3187899999999999</v>
      </c>
      <c r="S234" s="6">
        <v>2.3187899999999999</v>
      </c>
      <c r="T234" s="4">
        <v>0</v>
      </c>
      <c r="U234" s="4">
        <v>0</v>
      </c>
    </row>
    <row r="235" spans="1:21" x14ac:dyDescent="0.25">
      <c r="A235">
        <v>232</v>
      </c>
      <c r="B235" t="s">
        <v>256</v>
      </c>
      <c r="C235" t="s">
        <v>21</v>
      </c>
      <c r="D235" s="3">
        <v>6.5742620000000001</v>
      </c>
      <c r="E235" s="3">
        <v>285.90339999999998</v>
      </c>
      <c r="F235" s="3">
        <v>292.47770000000003</v>
      </c>
      <c r="G235" s="7">
        <v>289.19060000000002</v>
      </c>
      <c r="H235" s="1">
        <v>-88.5428</v>
      </c>
      <c r="I235" s="1">
        <v>-83.895160000000004</v>
      </c>
      <c r="J235" s="6">
        <v>-86.218990000000005</v>
      </c>
      <c r="K235" s="1">
        <v>208.7953</v>
      </c>
      <c r="L235" s="1">
        <v>213.44290000000001</v>
      </c>
      <c r="M235" s="6">
        <v>211.1191</v>
      </c>
      <c r="N235" s="4">
        <v>0</v>
      </c>
      <c r="O235" s="4">
        <v>0</v>
      </c>
      <c r="P235" s="4">
        <v>0</v>
      </c>
      <c r="Q235" s="1">
        <v>2.3187899999999999</v>
      </c>
      <c r="R235" s="1">
        <v>2.393589</v>
      </c>
      <c r="S235" s="6">
        <v>2.3561890000000001</v>
      </c>
      <c r="T235" s="4">
        <v>0</v>
      </c>
      <c r="U235" s="4">
        <v>0</v>
      </c>
    </row>
    <row r="236" spans="1:21" x14ac:dyDescent="0.25">
      <c r="A236">
        <v>233</v>
      </c>
      <c r="B236" t="s">
        <v>257</v>
      </c>
      <c r="C236" t="s">
        <v>28</v>
      </c>
      <c r="D236" s="3">
        <v>0.6</v>
      </c>
      <c r="E236" s="3">
        <v>292.63479999999998</v>
      </c>
      <c r="F236" s="3">
        <v>293.23480000000001</v>
      </c>
      <c r="G236" s="7">
        <v>292.9348</v>
      </c>
      <c r="H236" s="1">
        <v>-83.779970000000006</v>
      </c>
      <c r="I236" s="1">
        <v>-83.340140000000005</v>
      </c>
      <c r="J236" s="6">
        <v>-83.560059999999993</v>
      </c>
      <c r="K236" s="1">
        <v>213.5498</v>
      </c>
      <c r="L236" s="1">
        <v>213.9579</v>
      </c>
      <c r="M236" s="6">
        <v>213.75380000000001</v>
      </c>
      <c r="N236" s="4">
        <v>0</v>
      </c>
      <c r="O236" s="4">
        <v>0</v>
      </c>
      <c r="P236" s="4">
        <v>0</v>
      </c>
      <c r="Q236" s="1">
        <v>2.393589</v>
      </c>
      <c r="R236" s="1">
        <v>2.393589</v>
      </c>
      <c r="S236" s="6">
        <v>2.393589</v>
      </c>
      <c r="T236" s="4">
        <v>0</v>
      </c>
      <c r="U236" s="4">
        <v>0</v>
      </c>
    </row>
    <row r="237" spans="1:21" x14ac:dyDescent="0.25">
      <c r="A237">
        <v>234</v>
      </c>
      <c r="B237" t="s">
        <v>258</v>
      </c>
      <c r="C237" t="s">
        <v>108</v>
      </c>
      <c r="D237" s="3">
        <v>0.27200000000000002</v>
      </c>
      <c r="E237" s="3">
        <v>293.29820000000001</v>
      </c>
      <c r="F237" s="3">
        <v>293.5702</v>
      </c>
      <c r="G237" s="7">
        <v>293.43419999999998</v>
      </c>
      <c r="H237" s="1">
        <v>-83.293670000000006</v>
      </c>
      <c r="I237" s="1">
        <v>-83.094279999999998</v>
      </c>
      <c r="J237" s="6">
        <v>-83.193969999999993</v>
      </c>
      <c r="K237" s="1">
        <v>214.001</v>
      </c>
      <c r="L237" s="1">
        <v>214.18600000000001</v>
      </c>
      <c r="M237" s="6">
        <v>214.09350000000001</v>
      </c>
      <c r="N237" s="4">
        <v>0</v>
      </c>
      <c r="O237" s="4">
        <v>0</v>
      </c>
      <c r="P237" s="4">
        <v>0</v>
      </c>
      <c r="Q237" s="1">
        <v>2.393589</v>
      </c>
      <c r="R237" s="1">
        <v>2.393589</v>
      </c>
      <c r="S237" s="6">
        <v>2.393589</v>
      </c>
      <c r="T237" s="4">
        <v>0</v>
      </c>
      <c r="U237" s="4">
        <v>0</v>
      </c>
    </row>
    <row r="238" spans="1:21" x14ac:dyDescent="0.25">
      <c r="A238">
        <v>235</v>
      </c>
      <c r="B238" t="s">
        <v>259</v>
      </c>
      <c r="C238" t="s">
        <v>19</v>
      </c>
      <c r="D238" s="3">
        <v>0</v>
      </c>
      <c r="E238" s="3">
        <v>293.59699999999998</v>
      </c>
      <c r="F238" s="3">
        <v>293.59699999999998</v>
      </c>
      <c r="G238" s="7">
        <v>293.59699999999998</v>
      </c>
      <c r="H238" s="1">
        <v>-83.074629999999999</v>
      </c>
      <c r="I238" s="1">
        <v>-83.074629999999999</v>
      </c>
      <c r="J238" s="6">
        <v>-83.074629999999999</v>
      </c>
      <c r="K238" s="1">
        <v>214.20429999999999</v>
      </c>
      <c r="L238" s="1">
        <v>214.20429999999999</v>
      </c>
      <c r="M238" s="6">
        <v>214.20429999999999</v>
      </c>
      <c r="N238" s="4">
        <v>0</v>
      </c>
      <c r="O238" s="4">
        <v>0</v>
      </c>
      <c r="P238" s="4">
        <v>0</v>
      </c>
      <c r="Q238" s="1">
        <v>2.393589</v>
      </c>
      <c r="R238" s="1">
        <v>2.393589</v>
      </c>
      <c r="S238" s="6">
        <v>2.393589</v>
      </c>
      <c r="T238" s="4">
        <v>0</v>
      </c>
      <c r="U238" s="4">
        <v>0</v>
      </c>
    </row>
    <row r="239" spans="1:21" x14ac:dyDescent="0.25">
      <c r="A239">
        <v>236</v>
      </c>
      <c r="B239" t="s">
        <v>260</v>
      </c>
      <c r="C239" t="s">
        <v>21</v>
      </c>
      <c r="D239" s="3">
        <v>6.5742620000000001</v>
      </c>
      <c r="E239" s="3">
        <v>294.33280000000002</v>
      </c>
      <c r="F239" s="3">
        <v>300.90710000000001</v>
      </c>
      <c r="G239" s="7">
        <v>297.62</v>
      </c>
      <c r="H239" s="1">
        <v>-82.535229999999999</v>
      </c>
      <c r="I239" s="1">
        <v>-77.553269999999998</v>
      </c>
      <c r="J239" s="6">
        <v>-80.044250000000005</v>
      </c>
      <c r="K239" s="1">
        <v>214.7047</v>
      </c>
      <c r="L239" s="1">
        <v>218.99199999999999</v>
      </c>
      <c r="M239" s="6">
        <v>216.8484</v>
      </c>
      <c r="N239" s="4">
        <v>0</v>
      </c>
      <c r="O239" s="4">
        <v>0</v>
      </c>
      <c r="P239" s="4">
        <v>0</v>
      </c>
      <c r="Q239" s="1">
        <v>2.393589</v>
      </c>
      <c r="R239" s="1">
        <v>2.4683890000000002</v>
      </c>
      <c r="S239" s="6">
        <v>2.4309889999999998</v>
      </c>
      <c r="T239" s="4">
        <v>0</v>
      </c>
      <c r="U239" s="4">
        <v>0</v>
      </c>
    </row>
    <row r="240" spans="1:21" x14ac:dyDescent="0.25">
      <c r="A240">
        <v>237</v>
      </c>
      <c r="B240" t="s">
        <v>261</v>
      </c>
      <c r="C240" t="s">
        <v>28</v>
      </c>
      <c r="D240" s="3">
        <v>0.6</v>
      </c>
      <c r="E240" s="3">
        <v>301.06420000000003</v>
      </c>
      <c r="F240" s="3">
        <v>301.66419999999999</v>
      </c>
      <c r="G240" s="7">
        <v>301.36419999999998</v>
      </c>
      <c r="H240" s="1">
        <v>-77.430419999999998</v>
      </c>
      <c r="I240" s="1">
        <v>-76.961320000000001</v>
      </c>
      <c r="J240" s="6">
        <v>-77.195869999999999</v>
      </c>
      <c r="K240" s="1">
        <v>219.09</v>
      </c>
      <c r="L240" s="1">
        <v>219.4641</v>
      </c>
      <c r="M240" s="6">
        <v>219.27699999999999</v>
      </c>
      <c r="N240" s="4">
        <v>0</v>
      </c>
      <c r="O240" s="4">
        <v>0</v>
      </c>
      <c r="P240" s="4">
        <v>0</v>
      </c>
      <c r="Q240" s="1">
        <v>2.4683890000000002</v>
      </c>
      <c r="R240" s="1">
        <v>2.4683890000000002</v>
      </c>
      <c r="S240" s="6">
        <v>2.4683890000000002</v>
      </c>
      <c r="T240" s="4">
        <v>0</v>
      </c>
      <c r="U240" s="4">
        <v>0</v>
      </c>
    </row>
    <row r="241" spans="1:21" x14ac:dyDescent="0.25">
      <c r="A241">
        <v>238</v>
      </c>
      <c r="B241" t="s">
        <v>262</v>
      </c>
      <c r="C241" t="s">
        <v>108</v>
      </c>
      <c r="D241" s="3">
        <v>0.27200000000000002</v>
      </c>
      <c r="E241" s="3">
        <v>301.7276</v>
      </c>
      <c r="F241" s="3">
        <v>301.99959999999999</v>
      </c>
      <c r="G241" s="7">
        <v>301.86360000000002</v>
      </c>
      <c r="H241" s="1">
        <v>-76.911760000000001</v>
      </c>
      <c r="I241" s="1">
        <v>-76.699089999999998</v>
      </c>
      <c r="J241" s="6">
        <v>-76.805430000000001</v>
      </c>
      <c r="K241" s="1">
        <v>219.50360000000001</v>
      </c>
      <c r="L241" s="1">
        <v>219.67320000000001</v>
      </c>
      <c r="M241" s="6">
        <v>219.58840000000001</v>
      </c>
      <c r="N241" s="4">
        <v>0</v>
      </c>
      <c r="O241" s="4">
        <v>0</v>
      </c>
      <c r="P241" s="4">
        <v>0</v>
      </c>
      <c r="Q241" s="1">
        <v>2.4683890000000002</v>
      </c>
      <c r="R241" s="1">
        <v>2.4683890000000002</v>
      </c>
      <c r="S241" s="6">
        <v>2.4683890000000002</v>
      </c>
      <c r="T241" s="4">
        <v>0</v>
      </c>
      <c r="U241" s="4">
        <v>0</v>
      </c>
    </row>
    <row r="242" spans="1:21" x14ac:dyDescent="0.25">
      <c r="A242">
        <v>239</v>
      </c>
      <c r="B242" t="s">
        <v>263</v>
      </c>
      <c r="C242" t="s">
        <v>19</v>
      </c>
      <c r="D242" s="3">
        <v>0</v>
      </c>
      <c r="E242" s="3">
        <v>302.04829999999998</v>
      </c>
      <c r="F242" s="3">
        <v>302.04829999999998</v>
      </c>
      <c r="G242" s="7">
        <v>302.04829999999998</v>
      </c>
      <c r="H242" s="1">
        <v>-76.661010000000005</v>
      </c>
      <c r="I242" s="1">
        <v>-76.661010000000005</v>
      </c>
      <c r="J242" s="6">
        <v>-76.661010000000005</v>
      </c>
      <c r="K242" s="1">
        <v>219.70359999999999</v>
      </c>
      <c r="L242" s="1">
        <v>219.70359999999999</v>
      </c>
      <c r="M242" s="6">
        <v>219.70359999999999</v>
      </c>
      <c r="N242" s="4">
        <v>0</v>
      </c>
      <c r="O242" s="4">
        <v>0</v>
      </c>
      <c r="P242" s="4">
        <v>0</v>
      </c>
      <c r="Q242" s="1">
        <v>2.4683890000000002</v>
      </c>
      <c r="R242" s="1">
        <v>2.4683890000000002</v>
      </c>
      <c r="S242" s="6">
        <v>2.4683890000000002</v>
      </c>
      <c r="T242" s="4">
        <v>0</v>
      </c>
      <c r="U242" s="4">
        <v>0</v>
      </c>
    </row>
    <row r="243" spans="1:21" x14ac:dyDescent="0.25">
      <c r="A243">
        <v>240</v>
      </c>
      <c r="B243" t="s">
        <v>264</v>
      </c>
      <c r="C243" t="s">
        <v>21</v>
      </c>
      <c r="D243" s="3">
        <v>6.5742620000000001</v>
      </c>
      <c r="E243" s="3">
        <v>302.53730000000002</v>
      </c>
      <c r="F243" s="3">
        <v>309.11149999999998</v>
      </c>
      <c r="G243" s="7">
        <v>305.82440000000003</v>
      </c>
      <c r="H243" s="1">
        <v>-76.278739999999999</v>
      </c>
      <c r="I243" s="1">
        <v>-70.990319999999997</v>
      </c>
      <c r="J243" s="6">
        <v>-73.634529999999998</v>
      </c>
      <c r="K243" s="1">
        <v>220.00839999999999</v>
      </c>
      <c r="L243" s="1">
        <v>223.91139999999999</v>
      </c>
      <c r="M243" s="6">
        <v>221.9599</v>
      </c>
      <c r="N243" s="4">
        <v>0</v>
      </c>
      <c r="O243" s="4">
        <v>0</v>
      </c>
      <c r="P243" s="4">
        <v>0</v>
      </c>
      <c r="Q243" s="1">
        <v>2.4683890000000002</v>
      </c>
      <c r="R243" s="1">
        <v>2.5431889999999999</v>
      </c>
      <c r="S243" s="6">
        <v>2.505789</v>
      </c>
      <c r="T243" s="4">
        <v>0</v>
      </c>
      <c r="U243" s="4">
        <v>0</v>
      </c>
    </row>
    <row r="244" spans="1:21" x14ac:dyDescent="0.25">
      <c r="A244">
        <v>241</v>
      </c>
      <c r="B244" t="s">
        <v>265</v>
      </c>
      <c r="C244" t="s">
        <v>28</v>
      </c>
      <c r="D244" s="3">
        <v>0.6</v>
      </c>
      <c r="E244" s="3">
        <v>309.26870000000002</v>
      </c>
      <c r="F244" s="3">
        <v>309.86869999999999</v>
      </c>
      <c r="G244" s="7">
        <v>309.56869999999998</v>
      </c>
      <c r="H244" s="1">
        <v>-70.860489999999999</v>
      </c>
      <c r="I244" s="1">
        <v>-70.364750000000001</v>
      </c>
      <c r="J244" s="6">
        <v>-70.612620000000007</v>
      </c>
      <c r="K244" s="1">
        <v>223.9999</v>
      </c>
      <c r="L244" s="1">
        <v>224.33789999999999</v>
      </c>
      <c r="M244" s="6">
        <v>224.16890000000001</v>
      </c>
      <c r="N244" s="4">
        <v>0</v>
      </c>
      <c r="O244" s="4">
        <v>0</v>
      </c>
      <c r="P244" s="4">
        <v>0</v>
      </c>
      <c r="Q244" s="1">
        <v>2.5431889999999999</v>
      </c>
      <c r="R244" s="1">
        <v>2.5431889999999999</v>
      </c>
      <c r="S244" s="6">
        <v>2.5431889999999999</v>
      </c>
      <c r="T244" s="4">
        <v>0</v>
      </c>
      <c r="U244" s="4">
        <v>0</v>
      </c>
    </row>
    <row r="245" spans="1:21" x14ac:dyDescent="0.25">
      <c r="A245">
        <v>242</v>
      </c>
      <c r="B245" t="s">
        <v>266</v>
      </c>
      <c r="C245" t="s">
        <v>108</v>
      </c>
      <c r="D245" s="3">
        <v>0.27200000000000002</v>
      </c>
      <c r="E245" s="3">
        <v>309.93360000000001</v>
      </c>
      <c r="F245" s="3">
        <v>310.2056</v>
      </c>
      <c r="G245" s="7">
        <v>310.06959999999998</v>
      </c>
      <c r="H245" s="1">
        <v>-70.311130000000006</v>
      </c>
      <c r="I245" s="1">
        <v>-70.086389999999994</v>
      </c>
      <c r="J245" s="6">
        <v>-70.198759999999993</v>
      </c>
      <c r="K245" s="1">
        <v>224.37450000000001</v>
      </c>
      <c r="L245" s="1">
        <v>224.52770000000001</v>
      </c>
      <c r="M245" s="6">
        <v>224.4511</v>
      </c>
      <c r="N245" s="4">
        <v>0</v>
      </c>
      <c r="O245" s="4">
        <v>0</v>
      </c>
      <c r="P245" s="4">
        <v>0</v>
      </c>
      <c r="Q245" s="1">
        <v>2.5431889999999999</v>
      </c>
      <c r="R245" s="1">
        <v>2.5431889999999999</v>
      </c>
      <c r="S245" s="6">
        <v>2.5431889999999999</v>
      </c>
      <c r="T245" s="4">
        <v>0</v>
      </c>
      <c r="U245" s="4">
        <v>0</v>
      </c>
    </row>
    <row r="246" spans="1:21" x14ac:dyDescent="0.25">
      <c r="A246">
        <v>243</v>
      </c>
      <c r="B246" t="s">
        <v>267</v>
      </c>
      <c r="C246" t="s">
        <v>19</v>
      </c>
      <c r="D246" s="3">
        <v>0</v>
      </c>
      <c r="E246" s="3">
        <v>310.25330000000002</v>
      </c>
      <c r="F246" s="3">
        <v>310.25330000000002</v>
      </c>
      <c r="G246" s="7">
        <v>310.25330000000002</v>
      </c>
      <c r="H246" s="1">
        <v>-70.046980000000005</v>
      </c>
      <c r="I246" s="1">
        <v>-70.046980000000005</v>
      </c>
      <c r="J246" s="6">
        <v>-70.046980000000005</v>
      </c>
      <c r="K246" s="1">
        <v>224.55459999999999</v>
      </c>
      <c r="L246" s="1">
        <v>224.55459999999999</v>
      </c>
      <c r="M246" s="6">
        <v>224.55459999999999</v>
      </c>
      <c r="N246" s="4">
        <v>0</v>
      </c>
      <c r="O246" s="4">
        <v>0</v>
      </c>
      <c r="P246" s="4">
        <v>0</v>
      </c>
      <c r="Q246" s="1">
        <v>2.5431889999999999</v>
      </c>
      <c r="R246" s="1">
        <v>2.5431889999999999</v>
      </c>
      <c r="S246" s="6">
        <v>2.5431889999999999</v>
      </c>
      <c r="T246" s="4">
        <v>0</v>
      </c>
      <c r="U246" s="4">
        <v>0</v>
      </c>
    </row>
    <row r="247" spans="1:21" x14ac:dyDescent="0.25">
      <c r="A247">
        <v>244</v>
      </c>
      <c r="B247" t="s">
        <v>268</v>
      </c>
      <c r="C247" t="s">
        <v>21</v>
      </c>
      <c r="D247" s="3">
        <v>6.5742620000000001</v>
      </c>
      <c r="E247" s="3">
        <v>310.74169999999998</v>
      </c>
      <c r="F247" s="3">
        <v>317.31599999999997</v>
      </c>
      <c r="G247" s="7">
        <v>314.02879999999999</v>
      </c>
      <c r="H247" s="1">
        <v>-69.643410000000003</v>
      </c>
      <c r="I247" s="1">
        <v>-64.078100000000006</v>
      </c>
      <c r="J247" s="6">
        <v>-66.860759999999999</v>
      </c>
      <c r="K247" s="1">
        <v>224.8297</v>
      </c>
      <c r="L247" s="1">
        <v>228.32660000000001</v>
      </c>
      <c r="M247" s="6">
        <v>226.57820000000001</v>
      </c>
      <c r="N247" s="4">
        <v>0</v>
      </c>
      <c r="O247" s="4">
        <v>0</v>
      </c>
      <c r="P247" s="4">
        <v>0</v>
      </c>
      <c r="Q247" s="1">
        <v>2.5431889999999999</v>
      </c>
      <c r="R247" s="1">
        <v>2.617988</v>
      </c>
      <c r="S247" s="6">
        <v>2.5805889999999998</v>
      </c>
      <c r="T247" s="4">
        <v>0</v>
      </c>
      <c r="U247" s="4">
        <v>0</v>
      </c>
    </row>
    <row r="248" spans="1:21" x14ac:dyDescent="0.25">
      <c r="A248">
        <v>245</v>
      </c>
      <c r="B248" t="s">
        <v>269</v>
      </c>
      <c r="C248" t="s">
        <v>28</v>
      </c>
      <c r="D248" s="3">
        <v>0.6</v>
      </c>
      <c r="E248" s="3">
        <v>317.47309999999999</v>
      </c>
      <c r="F248" s="3">
        <v>318.07310000000001</v>
      </c>
      <c r="G248" s="7">
        <v>317.7731</v>
      </c>
      <c r="H248" s="1">
        <v>-63.942019999999999</v>
      </c>
      <c r="I248" s="1">
        <v>-63.422409999999999</v>
      </c>
      <c r="J248" s="6">
        <v>-63.682220000000001</v>
      </c>
      <c r="K248" s="1">
        <v>228.40520000000001</v>
      </c>
      <c r="L248" s="1">
        <v>228.70509999999999</v>
      </c>
      <c r="M248" s="6">
        <v>228.55510000000001</v>
      </c>
      <c r="N248" s="4">
        <v>0</v>
      </c>
      <c r="O248" s="4">
        <v>0</v>
      </c>
      <c r="P248" s="4">
        <v>0</v>
      </c>
      <c r="Q248" s="1">
        <v>2.617988</v>
      </c>
      <c r="R248" s="1">
        <v>2.617988</v>
      </c>
      <c r="S248" s="6">
        <v>2.617988</v>
      </c>
      <c r="T248" s="4">
        <v>0</v>
      </c>
      <c r="U248" s="4">
        <v>0</v>
      </c>
    </row>
    <row r="249" spans="1:21" x14ac:dyDescent="0.25">
      <c r="A249">
        <v>246</v>
      </c>
      <c r="B249" t="s">
        <v>270</v>
      </c>
      <c r="C249" t="s">
        <v>108</v>
      </c>
      <c r="D249" s="3">
        <v>0.27200000000000002</v>
      </c>
      <c r="E249" s="3">
        <v>318.13850000000002</v>
      </c>
      <c r="F249" s="3">
        <v>318.41050000000001</v>
      </c>
      <c r="G249" s="7">
        <v>318.27449999999999</v>
      </c>
      <c r="H249" s="1">
        <v>-63.365769999999998</v>
      </c>
      <c r="I249" s="1">
        <v>-63.130209999999998</v>
      </c>
      <c r="J249" s="6">
        <v>-63.247990000000001</v>
      </c>
      <c r="K249" s="1">
        <v>228.73779999999999</v>
      </c>
      <c r="L249" s="1">
        <v>228.87379999999999</v>
      </c>
      <c r="M249" s="6">
        <v>228.8058</v>
      </c>
      <c r="N249" s="4">
        <v>0</v>
      </c>
      <c r="O249" s="4">
        <v>0</v>
      </c>
      <c r="P249" s="4">
        <v>0</v>
      </c>
      <c r="Q249" s="1">
        <v>2.617988</v>
      </c>
      <c r="R249" s="1">
        <v>2.617988</v>
      </c>
      <c r="S249" s="6">
        <v>2.617988</v>
      </c>
      <c r="T249" s="4">
        <v>0</v>
      </c>
      <c r="U249" s="4">
        <v>0</v>
      </c>
    </row>
    <row r="250" spans="1:21" x14ac:dyDescent="0.25">
      <c r="A250">
        <v>247</v>
      </c>
      <c r="B250" t="s">
        <v>271</v>
      </c>
      <c r="C250" t="s">
        <v>19</v>
      </c>
      <c r="D250" s="3">
        <v>0</v>
      </c>
      <c r="E250" s="3">
        <v>318.45670000000001</v>
      </c>
      <c r="F250" s="3">
        <v>318.45670000000001</v>
      </c>
      <c r="G250" s="7">
        <v>318.45670000000001</v>
      </c>
      <c r="H250" s="1">
        <v>-63.090200000000003</v>
      </c>
      <c r="I250" s="1">
        <v>-63.090200000000003</v>
      </c>
      <c r="J250" s="6">
        <v>-63.090200000000003</v>
      </c>
      <c r="K250" s="1">
        <v>228.89689999999999</v>
      </c>
      <c r="L250" s="1">
        <v>228.89689999999999</v>
      </c>
      <c r="M250" s="6">
        <v>228.89689999999999</v>
      </c>
      <c r="N250" s="4">
        <v>0</v>
      </c>
      <c r="O250" s="4">
        <v>0</v>
      </c>
      <c r="P250" s="4">
        <v>0</v>
      </c>
      <c r="Q250" s="1">
        <v>2.617988</v>
      </c>
      <c r="R250" s="1">
        <v>2.617988</v>
      </c>
      <c r="S250" s="6">
        <v>2.617988</v>
      </c>
      <c r="T250" s="4">
        <v>0</v>
      </c>
      <c r="U250" s="4">
        <v>0</v>
      </c>
    </row>
    <row r="251" spans="1:21" x14ac:dyDescent="0.25">
      <c r="A251">
        <v>248</v>
      </c>
      <c r="B251" t="s">
        <v>272</v>
      </c>
      <c r="C251" t="s">
        <v>21</v>
      </c>
      <c r="D251" s="3">
        <v>6.5742620000000001</v>
      </c>
      <c r="E251" s="3">
        <v>318.94619999999998</v>
      </c>
      <c r="F251" s="3">
        <v>325.5204</v>
      </c>
      <c r="G251" s="7">
        <v>322.23329999999999</v>
      </c>
      <c r="H251" s="1">
        <v>-62.666319999999999</v>
      </c>
      <c r="I251" s="1">
        <v>-56.855269999999997</v>
      </c>
      <c r="J251" s="6">
        <v>-59.760800000000003</v>
      </c>
      <c r="K251" s="1">
        <v>229.14160000000001</v>
      </c>
      <c r="L251" s="1">
        <v>232.21289999999999</v>
      </c>
      <c r="M251" s="6">
        <v>230.6773</v>
      </c>
      <c r="N251" s="4">
        <v>0</v>
      </c>
      <c r="O251" s="4">
        <v>0</v>
      </c>
      <c r="P251" s="4">
        <v>0</v>
      </c>
      <c r="Q251" s="1">
        <v>2.617988</v>
      </c>
      <c r="R251" s="1">
        <v>2.6927880000000002</v>
      </c>
      <c r="S251" s="6">
        <v>2.6553879999999999</v>
      </c>
      <c r="T251" s="4">
        <v>0</v>
      </c>
      <c r="U251" s="4">
        <v>0</v>
      </c>
    </row>
    <row r="252" spans="1:21" x14ac:dyDescent="0.25">
      <c r="A252">
        <v>249</v>
      </c>
      <c r="B252" t="s">
        <v>273</v>
      </c>
      <c r="C252" t="s">
        <v>28</v>
      </c>
      <c r="D252" s="3">
        <v>0.6</v>
      </c>
      <c r="E252" s="3">
        <v>325.67750000000001</v>
      </c>
      <c r="F252" s="3">
        <v>326.27749999999997</v>
      </c>
      <c r="G252" s="7">
        <v>325.97750000000002</v>
      </c>
      <c r="H252" s="1">
        <v>-56.71369</v>
      </c>
      <c r="I252" s="1">
        <v>-56.173110000000001</v>
      </c>
      <c r="J252" s="6">
        <v>-56.443399999999997</v>
      </c>
      <c r="K252" s="1">
        <v>232.28110000000001</v>
      </c>
      <c r="L252" s="1">
        <v>232.54140000000001</v>
      </c>
      <c r="M252" s="6">
        <v>232.41120000000001</v>
      </c>
      <c r="N252" s="4">
        <v>0</v>
      </c>
      <c r="O252" s="4">
        <v>0</v>
      </c>
      <c r="P252" s="4">
        <v>0</v>
      </c>
      <c r="Q252" s="1">
        <v>2.6927880000000002</v>
      </c>
      <c r="R252" s="1">
        <v>2.6927880000000002</v>
      </c>
      <c r="S252" s="6">
        <v>2.6927880000000002</v>
      </c>
      <c r="T252" s="4">
        <v>0</v>
      </c>
      <c r="U252" s="4">
        <v>0</v>
      </c>
    </row>
    <row r="253" spans="1:21" x14ac:dyDescent="0.25">
      <c r="A253">
        <v>250</v>
      </c>
      <c r="B253" t="s">
        <v>274</v>
      </c>
      <c r="C253" t="s">
        <v>108</v>
      </c>
      <c r="D253" s="3">
        <v>0.27200000000000002</v>
      </c>
      <c r="E253" s="3">
        <v>326.34339999999997</v>
      </c>
      <c r="F253" s="3">
        <v>326.61540000000002</v>
      </c>
      <c r="G253" s="7">
        <v>326.4794</v>
      </c>
      <c r="H253" s="1">
        <v>-56.113729999999997</v>
      </c>
      <c r="I253" s="1">
        <v>-55.868670000000002</v>
      </c>
      <c r="J253" s="6">
        <v>-55.991199999999999</v>
      </c>
      <c r="K253" s="1">
        <v>232.57</v>
      </c>
      <c r="L253" s="1">
        <v>232.68799999999999</v>
      </c>
      <c r="M253" s="6">
        <v>232.62899999999999</v>
      </c>
      <c r="N253" s="4">
        <v>0</v>
      </c>
      <c r="O253" s="4">
        <v>0</v>
      </c>
      <c r="P253" s="4">
        <v>0</v>
      </c>
      <c r="Q253" s="1">
        <v>2.6927880000000002</v>
      </c>
      <c r="R253" s="1">
        <v>2.6927880000000002</v>
      </c>
      <c r="S253" s="6">
        <v>2.6927880000000002</v>
      </c>
      <c r="T253" s="4">
        <v>0</v>
      </c>
      <c r="U253" s="4">
        <v>0</v>
      </c>
    </row>
    <row r="254" spans="1:21" x14ac:dyDescent="0.25">
      <c r="A254">
        <v>251</v>
      </c>
      <c r="B254" t="s">
        <v>275</v>
      </c>
      <c r="C254" t="s">
        <v>19</v>
      </c>
      <c r="D254" s="3">
        <v>0</v>
      </c>
      <c r="E254" s="3">
        <v>326.63920000000002</v>
      </c>
      <c r="F254" s="3">
        <v>326.63920000000002</v>
      </c>
      <c r="G254" s="7">
        <v>326.63920000000002</v>
      </c>
      <c r="H254" s="1">
        <v>-55.847230000000003</v>
      </c>
      <c r="I254" s="1">
        <v>-55.847230000000003</v>
      </c>
      <c r="J254" s="6">
        <v>-55.847230000000003</v>
      </c>
      <c r="K254" s="1">
        <v>232.69829999999999</v>
      </c>
      <c r="L254" s="1">
        <v>232.69829999999999</v>
      </c>
      <c r="M254" s="6">
        <v>232.69829999999999</v>
      </c>
      <c r="N254" s="4">
        <v>0</v>
      </c>
      <c r="O254" s="4">
        <v>0</v>
      </c>
      <c r="P254" s="4">
        <v>0</v>
      </c>
      <c r="Q254" s="1">
        <v>2.6927880000000002</v>
      </c>
      <c r="R254" s="1">
        <v>2.6927880000000002</v>
      </c>
      <c r="S254" s="6">
        <v>2.6927880000000002</v>
      </c>
      <c r="T254" s="4">
        <v>0</v>
      </c>
      <c r="U254" s="4">
        <v>0</v>
      </c>
    </row>
    <row r="255" spans="1:21" x14ac:dyDescent="0.25">
      <c r="A255">
        <v>252</v>
      </c>
      <c r="B255" t="s">
        <v>276</v>
      </c>
      <c r="C255" t="s">
        <v>21</v>
      </c>
      <c r="D255" s="3">
        <v>6.5742620000000001</v>
      </c>
      <c r="E255" s="3">
        <v>327.1506</v>
      </c>
      <c r="F255" s="3">
        <v>333.72489999999999</v>
      </c>
      <c r="G255" s="7">
        <v>330.43770000000001</v>
      </c>
      <c r="H255" s="1">
        <v>-55.386519999999997</v>
      </c>
      <c r="I255" s="1">
        <v>-49.362189999999998</v>
      </c>
      <c r="J255" s="6">
        <v>-52.374360000000003</v>
      </c>
      <c r="K255" s="1">
        <v>232.92019999999999</v>
      </c>
      <c r="L255" s="1">
        <v>235.54849999999999</v>
      </c>
      <c r="M255" s="6">
        <v>234.23429999999999</v>
      </c>
      <c r="N255" s="4">
        <v>0</v>
      </c>
      <c r="O255" s="4">
        <v>0</v>
      </c>
      <c r="P255" s="4">
        <v>0</v>
      </c>
      <c r="Q255" s="1">
        <v>2.6927880000000002</v>
      </c>
      <c r="R255" s="1">
        <v>2.7675879999999999</v>
      </c>
      <c r="S255" s="6">
        <v>2.7301880000000001</v>
      </c>
      <c r="T255" s="4">
        <v>0</v>
      </c>
      <c r="U255" s="4">
        <v>0</v>
      </c>
    </row>
    <row r="256" spans="1:21" x14ac:dyDescent="0.25">
      <c r="A256">
        <v>253</v>
      </c>
      <c r="B256" t="s">
        <v>277</v>
      </c>
      <c r="C256" t="s">
        <v>28</v>
      </c>
      <c r="D256" s="3">
        <v>0.6</v>
      </c>
      <c r="E256" s="3">
        <v>333.88200000000001</v>
      </c>
      <c r="F256" s="3">
        <v>334.48200000000003</v>
      </c>
      <c r="G256" s="7">
        <v>334.18200000000002</v>
      </c>
      <c r="H256" s="1">
        <v>-49.215919999999997</v>
      </c>
      <c r="I256" s="1">
        <v>-48.657400000000003</v>
      </c>
      <c r="J256" s="6">
        <v>-48.936660000000003</v>
      </c>
      <c r="K256" s="1">
        <v>235.60589999999999</v>
      </c>
      <c r="L256" s="1">
        <v>235.82509999999999</v>
      </c>
      <c r="M256" s="6">
        <v>235.71549999999999</v>
      </c>
      <c r="N256" s="4">
        <v>0</v>
      </c>
      <c r="O256" s="4">
        <v>0</v>
      </c>
      <c r="P256" s="4">
        <v>0</v>
      </c>
      <c r="Q256" s="1">
        <v>2.7675879999999999</v>
      </c>
      <c r="R256" s="1">
        <v>2.7675879999999999</v>
      </c>
      <c r="S256" s="6">
        <v>2.7675879999999999</v>
      </c>
      <c r="T256" s="4">
        <v>0</v>
      </c>
      <c r="U256" s="4">
        <v>0</v>
      </c>
    </row>
    <row r="257" spans="1:21" x14ac:dyDescent="0.25">
      <c r="A257">
        <v>254</v>
      </c>
      <c r="B257" t="s">
        <v>278</v>
      </c>
      <c r="C257" t="s">
        <v>108</v>
      </c>
      <c r="D257" s="3">
        <v>0.27200000000000002</v>
      </c>
      <c r="E257" s="3">
        <v>334.54340000000002</v>
      </c>
      <c r="F257" s="3">
        <v>334.81540000000001</v>
      </c>
      <c r="G257" s="7">
        <v>334.67939999999999</v>
      </c>
      <c r="H257" s="1">
        <v>-48.600250000000003</v>
      </c>
      <c r="I257" s="1">
        <v>-48.347050000000003</v>
      </c>
      <c r="J257" s="6">
        <v>-48.473649999999999</v>
      </c>
      <c r="K257" s="1">
        <v>235.8476</v>
      </c>
      <c r="L257" s="1">
        <v>235.947</v>
      </c>
      <c r="M257" s="6">
        <v>235.8973</v>
      </c>
      <c r="N257" s="4">
        <v>0</v>
      </c>
      <c r="O257" s="4">
        <v>0</v>
      </c>
      <c r="P257" s="4">
        <v>0</v>
      </c>
      <c r="Q257" s="1">
        <v>2.7675879999999999</v>
      </c>
      <c r="R257" s="1">
        <v>2.7675879999999999</v>
      </c>
      <c r="S257" s="6">
        <v>2.7675879999999999</v>
      </c>
      <c r="T257" s="4">
        <v>0</v>
      </c>
      <c r="U257" s="4">
        <v>0</v>
      </c>
    </row>
    <row r="258" spans="1:21" x14ac:dyDescent="0.25">
      <c r="A258">
        <v>255</v>
      </c>
      <c r="B258" t="s">
        <v>279</v>
      </c>
      <c r="C258" t="s">
        <v>19</v>
      </c>
      <c r="D258" s="3">
        <v>0</v>
      </c>
      <c r="E258" s="3">
        <v>334.84570000000002</v>
      </c>
      <c r="F258" s="3">
        <v>334.84570000000002</v>
      </c>
      <c r="G258" s="7">
        <v>334.84570000000002</v>
      </c>
      <c r="H258" s="1">
        <v>-48.318840000000002</v>
      </c>
      <c r="I258" s="1">
        <v>-48.318840000000002</v>
      </c>
      <c r="J258" s="6">
        <v>-48.318840000000002</v>
      </c>
      <c r="K258" s="1">
        <v>235.958</v>
      </c>
      <c r="L258" s="1">
        <v>235.958</v>
      </c>
      <c r="M258" s="6">
        <v>235.958</v>
      </c>
      <c r="N258" s="4">
        <v>0</v>
      </c>
      <c r="O258" s="4">
        <v>0</v>
      </c>
      <c r="P258" s="4">
        <v>0</v>
      </c>
      <c r="Q258" s="1">
        <v>2.7675879999999999</v>
      </c>
      <c r="R258" s="1">
        <v>2.7675879999999999</v>
      </c>
      <c r="S258" s="6">
        <v>2.7675879999999999</v>
      </c>
      <c r="T258" s="4">
        <v>0</v>
      </c>
      <c r="U258" s="4">
        <v>0</v>
      </c>
    </row>
    <row r="259" spans="1:21" x14ac:dyDescent="0.25">
      <c r="A259">
        <v>256</v>
      </c>
      <c r="B259" t="s">
        <v>280</v>
      </c>
      <c r="C259" t="s">
        <v>19</v>
      </c>
      <c r="D259" s="3">
        <v>0</v>
      </c>
      <c r="E259" s="3">
        <v>335.16140000000001</v>
      </c>
      <c r="F259" s="3">
        <v>335.16140000000001</v>
      </c>
      <c r="G259" s="7">
        <v>335.16140000000001</v>
      </c>
      <c r="H259" s="1">
        <v>-48.024970000000003</v>
      </c>
      <c r="I259" s="1">
        <v>-48.024970000000003</v>
      </c>
      <c r="J259" s="6">
        <v>-48.024970000000003</v>
      </c>
      <c r="K259" s="1">
        <v>236.07339999999999</v>
      </c>
      <c r="L259" s="1">
        <v>236.07339999999999</v>
      </c>
      <c r="M259" s="6">
        <v>236.07339999999999</v>
      </c>
      <c r="N259" s="4">
        <v>0</v>
      </c>
      <c r="O259" s="4">
        <v>0</v>
      </c>
      <c r="P259" s="4">
        <v>0</v>
      </c>
      <c r="Q259" s="1">
        <v>2.7675879999999999</v>
      </c>
      <c r="R259" s="1">
        <v>2.7675879999999999</v>
      </c>
      <c r="S259" s="6">
        <v>2.7675879999999999</v>
      </c>
      <c r="T259" s="4">
        <v>0</v>
      </c>
      <c r="U259" s="4">
        <v>0</v>
      </c>
    </row>
    <row r="260" spans="1:21" x14ac:dyDescent="0.25">
      <c r="A260">
        <v>257</v>
      </c>
      <c r="B260" t="s">
        <v>281</v>
      </c>
      <c r="C260" t="s">
        <v>19</v>
      </c>
      <c r="D260" s="3">
        <v>0</v>
      </c>
      <c r="E260" s="3">
        <v>337.01639999999998</v>
      </c>
      <c r="F260" s="3">
        <v>337.01639999999998</v>
      </c>
      <c r="G260" s="7">
        <v>337.01639999999998</v>
      </c>
      <c r="H260" s="1">
        <v>-46.298189999999998</v>
      </c>
      <c r="I260" s="1">
        <v>-46.298189999999998</v>
      </c>
      <c r="J260" s="6">
        <v>-46.298189999999998</v>
      </c>
      <c r="K260" s="1">
        <v>236.75110000000001</v>
      </c>
      <c r="L260" s="1">
        <v>236.75110000000001</v>
      </c>
      <c r="M260" s="6">
        <v>236.75110000000001</v>
      </c>
      <c r="N260" s="4">
        <v>0</v>
      </c>
      <c r="O260" s="4">
        <v>0</v>
      </c>
      <c r="P260" s="4">
        <v>0</v>
      </c>
      <c r="Q260" s="1">
        <v>2.7675879999999999</v>
      </c>
      <c r="R260" s="1">
        <v>2.7675879999999999</v>
      </c>
      <c r="S260" s="6">
        <v>2.7675879999999999</v>
      </c>
      <c r="T260" s="4">
        <v>0</v>
      </c>
      <c r="U260" s="4">
        <v>0</v>
      </c>
    </row>
    <row r="261" spans="1:21" x14ac:dyDescent="0.25">
      <c r="A261">
        <v>258</v>
      </c>
      <c r="B261" t="s">
        <v>282</v>
      </c>
      <c r="C261" t="s">
        <v>19</v>
      </c>
      <c r="D261" s="3">
        <v>0</v>
      </c>
      <c r="E261" s="3">
        <v>337.12220000000002</v>
      </c>
      <c r="F261" s="3">
        <v>337.12220000000002</v>
      </c>
      <c r="G261" s="7">
        <v>337.12220000000002</v>
      </c>
      <c r="H261" s="1">
        <v>-46.1997</v>
      </c>
      <c r="I261" s="1">
        <v>-46.1997</v>
      </c>
      <c r="J261" s="6">
        <v>-46.1997</v>
      </c>
      <c r="K261" s="1">
        <v>236.78970000000001</v>
      </c>
      <c r="L261" s="1">
        <v>236.78970000000001</v>
      </c>
      <c r="M261" s="6">
        <v>236.78970000000001</v>
      </c>
      <c r="N261" s="4">
        <v>0</v>
      </c>
      <c r="O261" s="4">
        <v>0</v>
      </c>
      <c r="P261" s="4">
        <v>0</v>
      </c>
      <c r="Q261" s="1">
        <v>2.7675879999999999</v>
      </c>
      <c r="R261" s="1">
        <v>2.7675879999999999</v>
      </c>
      <c r="S261" s="6">
        <v>2.7675879999999999</v>
      </c>
      <c r="T261" s="4">
        <v>0</v>
      </c>
      <c r="U261" s="4">
        <v>0</v>
      </c>
    </row>
    <row r="262" spans="1:21" x14ac:dyDescent="0.25">
      <c r="A262">
        <v>259</v>
      </c>
      <c r="B262" t="s">
        <v>283</v>
      </c>
      <c r="C262" t="s">
        <v>28</v>
      </c>
      <c r="D262" s="3">
        <v>0.6</v>
      </c>
      <c r="E262" s="3">
        <v>337.07780000000002</v>
      </c>
      <c r="F262" s="3">
        <v>337.67779999999999</v>
      </c>
      <c r="G262" s="7">
        <v>337.37779999999998</v>
      </c>
      <c r="H262" s="1">
        <v>-46.241030000000002</v>
      </c>
      <c r="I262" s="1">
        <v>-45.682510000000001</v>
      </c>
      <c r="J262" s="6">
        <v>-45.961770000000001</v>
      </c>
      <c r="K262" s="1">
        <v>236.77350000000001</v>
      </c>
      <c r="L262" s="1">
        <v>236.99270000000001</v>
      </c>
      <c r="M262" s="6">
        <v>236.88310000000001</v>
      </c>
      <c r="N262" s="4">
        <v>0</v>
      </c>
      <c r="O262" s="4">
        <v>0</v>
      </c>
      <c r="P262" s="4">
        <v>0</v>
      </c>
      <c r="Q262" s="1">
        <v>2.7675879999999999</v>
      </c>
      <c r="R262" s="1">
        <v>2.7675879999999999</v>
      </c>
      <c r="S262" s="6">
        <v>2.7675879999999999</v>
      </c>
      <c r="T262" s="4">
        <v>0</v>
      </c>
      <c r="U262" s="4">
        <v>0</v>
      </c>
    </row>
    <row r="263" spans="1:21" x14ac:dyDescent="0.25">
      <c r="A263">
        <v>260</v>
      </c>
      <c r="B263" t="s">
        <v>284</v>
      </c>
      <c r="C263" t="s">
        <v>21</v>
      </c>
      <c r="D263" s="3">
        <v>6.5752889999999997</v>
      </c>
      <c r="E263" s="3">
        <v>338.12759999999997</v>
      </c>
      <c r="F263" s="3">
        <v>344.7029</v>
      </c>
      <c r="G263" s="7">
        <v>341.4153</v>
      </c>
      <c r="H263" s="1">
        <v>-45.263779999999997</v>
      </c>
      <c r="I263" s="1">
        <v>-39.021210000000004</v>
      </c>
      <c r="J263" s="6">
        <v>-42.142490000000002</v>
      </c>
      <c r="K263" s="1">
        <v>237.15710000000001</v>
      </c>
      <c r="L263" s="1">
        <v>239.21119999999999</v>
      </c>
      <c r="M263" s="6">
        <v>238.1841</v>
      </c>
      <c r="N263" s="4">
        <v>0</v>
      </c>
      <c r="O263" s="4">
        <v>0</v>
      </c>
      <c r="P263" s="4">
        <v>0</v>
      </c>
      <c r="Q263" s="1">
        <v>2.7675879999999999</v>
      </c>
      <c r="R263" s="1">
        <v>2.879788</v>
      </c>
      <c r="S263" s="6">
        <v>2.8236880000000002</v>
      </c>
      <c r="T263" s="4">
        <v>0</v>
      </c>
      <c r="U263" s="4">
        <v>0</v>
      </c>
    </row>
    <row r="264" spans="1:21" x14ac:dyDescent="0.25">
      <c r="A264">
        <v>261</v>
      </c>
      <c r="B264" t="s">
        <v>285</v>
      </c>
      <c r="C264" t="s">
        <v>28</v>
      </c>
      <c r="D264" s="3">
        <v>0.6</v>
      </c>
      <c r="E264" s="3">
        <v>344.88549999999998</v>
      </c>
      <c r="F264" s="3">
        <v>345.4855</v>
      </c>
      <c r="G264" s="7">
        <v>345.18549999999999</v>
      </c>
      <c r="H264" s="1">
        <v>-38.844850000000001</v>
      </c>
      <c r="I264" s="1">
        <v>-38.26529</v>
      </c>
      <c r="J264" s="6">
        <v>-38.555070000000001</v>
      </c>
      <c r="K264" s="1">
        <v>239.25839999999999</v>
      </c>
      <c r="L264" s="1">
        <v>239.41370000000001</v>
      </c>
      <c r="M264" s="6">
        <v>239.33609999999999</v>
      </c>
      <c r="N264" s="4">
        <v>0</v>
      </c>
      <c r="O264" s="4">
        <v>0</v>
      </c>
      <c r="P264" s="4">
        <v>0</v>
      </c>
      <c r="Q264" s="1">
        <v>2.879788</v>
      </c>
      <c r="R264" s="1">
        <v>2.879788</v>
      </c>
      <c r="S264" s="6">
        <v>2.879788</v>
      </c>
      <c r="T264" s="4">
        <v>0</v>
      </c>
      <c r="U264" s="4">
        <v>0</v>
      </c>
    </row>
    <row r="265" spans="1:21" x14ac:dyDescent="0.25">
      <c r="A265">
        <v>262</v>
      </c>
      <c r="B265" t="s">
        <v>286</v>
      </c>
      <c r="C265" t="s">
        <v>108</v>
      </c>
      <c r="D265" s="3">
        <v>0.27200000000000002</v>
      </c>
      <c r="E265" s="3">
        <v>345.54860000000002</v>
      </c>
      <c r="F265" s="3">
        <v>345.82060000000001</v>
      </c>
      <c r="G265" s="7">
        <v>345.68459999999999</v>
      </c>
      <c r="H265" s="1">
        <v>-38.204340000000002</v>
      </c>
      <c r="I265" s="1">
        <v>-37.941609999999997</v>
      </c>
      <c r="J265" s="6">
        <v>-38.072980000000001</v>
      </c>
      <c r="K265" s="1">
        <v>239.43010000000001</v>
      </c>
      <c r="L265" s="1">
        <v>239.50049999999999</v>
      </c>
      <c r="M265" s="6">
        <v>239.46530000000001</v>
      </c>
      <c r="N265" s="4">
        <v>0</v>
      </c>
      <c r="O265" s="4">
        <v>0</v>
      </c>
      <c r="P265" s="4">
        <v>0</v>
      </c>
      <c r="Q265" s="1">
        <v>2.879788</v>
      </c>
      <c r="R265" s="1">
        <v>2.879788</v>
      </c>
      <c r="S265" s="6">
        <v>2.879788</v>
      </c>
      <c r="T265" s="4">
        <v>0</v>
      </c>
      <c r="U265" s="4">
        <v>0</v>
      </c>
    </row>
    <row r="266" spans="1:21" x14ac:dyDescent="0.25">
      <c r="A266">
        <v>263</v>
      </c>
      <c r="B266" t="s">
        <v>287</v>
      </c>
      <c r="C266" t="s">
        <v>19</v>
      </c>
      <c r="D266" s="3">
        <v>0</v>
      </c>
      <c r="E266" s="3">
        <v>345.84769999999997</v>
      </c>
      <c r="F266" s="3">
        <v>345.84769999999997</v>
      </c>
      <c r="G266" s="7">
        <v>345.84769999999997</v>
      </c>
      <c r="H266" s="1">
        <v>-37.915430000000001</v>
      </c>
      <c r="I266" s="1">
        <v>-37.915430000000001</v>
      </c>
      <c r="J266" s="6">
        <v>-37.915430000000001</v>
      </c>
      <c r="K266" s="1">
        <v>239.50749999999999</v>
      </c>
      <c r="L266" s="1">
        <v>239.50749999999999</v>
      </c>
      <c r="M266" s="6">
        <v>239.50749999999999</v>
      </c>
      <c r="N266" s="4">
        <v>0</v>
      </c>
      <c r="O266" s="4">
        <v>0</v>
      </c>
      <c r="P266" s="4">
        <v>0</v>
      </c>
      <c r="Q266" s="1">
        <v>2.879788</v>
      </c>
      <c r="R266" s="1">
        <v>2.879788</v>
      </c>
      <c r="S266" s="6">
        <v>2.879788</v>
      </c>
      <c r="T266" s="4">
        <v>0</v>
      </c>
      <c r="U266" s="4">
        <v>0</v>
      </c>
    </row>
    <row r="267" spans="1:21" x14ac:dyDescent="0.25">
      <c r="A267">
        <v>264</v>
      </c>
      <c r="B267" s="8" t="s">
        <v>288</v>
      </c>
      <c r="C267" t="s">
        <v>289</v>
      </c>
      <c r="D267" s="3">
        <v>2.2749999999999999</v>
      </c>
      <c r="E267" s="3">
        <v>346.55029999999999</v>
      </c>
      <c r="F267" s="3">
        <v>348.82530000000003</v>
      </c>
      <c r="G267" s="7">
        <v>347.68779999999998</v>
      </c>
      <c r="H267" s="1">
        <v>-37.236719999999998</v>
      </c>
      <c r="I267" s="1">
        <v>-35.039239999999999</v>
      </c>
      <c r="J267" s="6">
        <v>-36.137979999999999</v>
      </c>
      <c r="K267" s="1">
        <v>239.6893</v>
      </c>
      <c r="L267" s="1">
        <v>240.2782</v>
      </c>
      <c r="M267" s="6">
        <v>239.9837</v>
      </c>
      <c r="N267" s="4">
        <v>0</v>
      </c>
      <c r="O267" s="4">
        <v>0</v>
      </c>
      <c r="P267" s="77">
        <v>0</v>
      </c>
      <c r="Q267" s="1">
        <v>2.879788</v>
      </c>
      <c r="R267" s="1">
        <v>2.879788</v>
      </c>
      <c r="S267" s="6">
        <v>2.879788</v>
      </c>
      <c r="T267" s="5">
        <v>0</v>
      </c>
      <c r="U267" s="5">
        <v>0</v>
      </c>
    </row>
    <row r="268" spans="1:21" x14ac:dyDescent="0.25">
      <c r="A268">
        <v>265</v>
      </c>
      <c r="B268" s="8" t="s">
        <v>290</v>
      </c>
      <c r="C268" t="s">
        <v>19</v>
      </c>
      <c r="D268" s="3">
        <v>0</v>
      </c>
      <c r="E268" s="3">
        <v>348.82530000000003</v>
      </c>
      <c r="F268" s="3">
        <v>348.82530000000003</v>
      </c>
      <c r="G268" s="7">
        <v>348.82530000000003</v>
      </c>
      <c r="H268" s="1">
        <v>-35.039239999999999</v>
      </c>
      <c r="I268" s="1">
        <v>-35.039239999999999</v>
      </c>
      <c r="J268" s="6">
        <v>-35.039239999999999</v>
      </c>
      <c r="K268" s="1">
        <v>240.2782</v>
      </c>
      <c r="L268" s="1">
        <v>240.2782</v>
      </c>
      <c r="M268" s="6">
        <v>240.2782</v>
      </c>
      <c r="N268" s="4">
        <v>0</v>
      </c>
      <c r="O268" s="4">
        <v>0</v>
      </c>
      <c r="P268" s="77">
        <v>0</v>
      </c>
      <c r="Q268" s="1">
        <v>2.879788</v>
      </c>
      <c r="R268" s="1">
        <v>2.879788</v>
      </c>
      <c r="S268" s="6">
        <v>2.879788</v>
      </c>
      <c r="T268" s="77">
        <v>0</v>
      </c>
      <c r="U268" s="77">
        <v>0</v>
      </c>
    </row>
    <row r="269" spans="1:21" x14ac:dyDescent="0.25">
      <c r="A269">
        <v>266</v>
      </c>
      <c r="B269" s="8" t="s">
        <v>291</v>
      </c>
      <c r="C269" t="s">
        <v>19</v>
      </c>
      <c r="D269" s="3">
        <v>0</v>
      </c>
      <c r="E269" s="3">
        <v>348.82530000000003</v>
      </c>
      <c r="F269" s="3">
        <v>348.82530000000003</v>
      </c>
      <c r="G269" s="7">
        <v>348.82530000000003</v>
      </c>
      <c r="H269" s="1">
        <v>-35.039239999999999</v>
      </c>
      <c r="I269" s="1">
        <v>-35.039239999999999</v>
      </c>
      <c r="J269" s="6">
        <v>-35.039239999999999</v>
      </c>
      <c r="K269" s="1">
        <v>240.2782</v>
      </c>
      <c r="L269" s="1">
        <v>240.2782</v>
      </c>
      <c r="M269" s="6">
        <v>240.2782</v>
      </c>
      <c r="N269" s="4">
        <v>0</v>
      </c>
      <c r="O269" s="4">
        <v>0</v>
      </c>
      <c r="P269" s="77">
        <v>0</v>
      </c>
      <c r="Q269" s="1">
        <v>2.879788</v>
      </c>
      <c r="R269" s="1">
        <v>2.879788</v>
      </c>
      <c r="S269" s="6">
        <v>2.879788</v>
      </c>
      <c r="T269" s="5">
        <v>0</v>
      </c>
      <c r="U269" s="5">
        <v>0</v>
      </c>
    </row>
    <row r="270" spans="1:21" x14ac:dyDescent="0.25">
      <c r="A270">
        <v>267</v>
      </c>
      <c r="B270" s="8" t="s">
        <v>292</v>
      </c>
      <c r="C270" t="s">
        <v>289</v>
      </c>
      <c r="D270" s="3">
        <v>2.2749999999999999</v>
      </c>
      <c r="E270" s="3">
        <v>348.82530000000003</v>
      </c>
      <c r="F270" s="3">
        <v>351.1003</v>
      </c>
      <c r="G270" s="7">
        <v>349.96280000000002</v>
      </c>
      <c r="H270" s="1">
        <v>-35.039239999999999</v>
      </c>
      <c r="I270" s="1">
        <v>-32.841760000000001</v>
      </c>
      <c r="J270" s="6">
        <v>-33.940510000000003</v>
      </c>
      <c r="K270" s="1">
        <v>240.2782</v>
      </c>
      <c r="L270" s="1">
        <v>240.86699999999999</v>
      </c>
      <c r="M270" s="6">
        <v>240.57259999999999</v>
      </c>
      <c r="N270" s="4">
        <v>0</v>
      </c>
      <c r="O270" s="4">
        <v>0</v>
      </c>
      <c r="P270" s="77">
        <v>0</v>
      </c>
      <c r="Q270" s="1">
        <v>2.879788</v>
      </c>
      <c r="R270" s="1">
        <v>2.879788</v>
      </c>
      <c r="S270" s="6">
        <v>2.879788</v>
      </c>
      <c r="T270" s="77">
        <v>0</v>
      </c>
      <c r="U270" s="77">
        <v>0</v>
      </c>
    </row>
    <row r="271" spans="1:21" x14ac:dyDescent="0.25">
      <c r="A271">
        <v>268</v>
      </c>
      <c r="B271" s="8" t="s">
        <v>293</v>
      </c>
      <c r="C271" t="s">
        <v>19</v>
      </c>
      <c r="D271" s="3">
        <v>0</v>
      </c>
      <c r="E271" s="3">
        <v>351.16489999999999</v>
      </c>
      <c r="F271" s="3">
        <v>351.16489999999999</v>
      </c>
      <c r="G271" s="7">
        <v>351.16489999999999</v>
      </c>
      <c r="H271" s="1">
        <v>-32.779359999999997</v>
      </c>
      <c r="I271" s="1">
        <v>-32.779359999999997</v>
      </c>
      <c r="J271" s="6">
        <v>-32.779359999999997</v>
      </c>
      <c r="K271" s="1">
        <v>240.8837</v>
      </c>
      <c r="L271" s="1">
        <v>240.8837</v>
      </c>
      <c r="M271" s="6">
        <v>240.8837</v>
      </c>
      <c r="N271" s="4">
        <v>0</v>
      </c>
      <c r="O271" s="4">
        <v>0</v>
      </c>
      <c r="P271" s="77">
        <v>0</v>
      </c>
      <c r="Q271" s="1">
        <v>2.879788</v>
      </c>
      <c r="R271" s="1">
        <v>2.879788</v>
      </c>
      <c r="S271" s="6">
        <v>2.879788</v>
      </c>
      <c r="T271" s="5">
        <v>0</v>
      </c>
      <c r="U271" s="5">
        <v>0</v>
      </c>
    </row>
    <row r="272" spans="1:21" x14ac:dyDescent="0.25">
      <c r="A272">
        <v>269</v>
      </c>
      <c r="B272" s="8" t="s">
        <v>294</v>
      </c>
      <c r="C272" t="s">
        <v>28</v>
      </c>
      <c r="D272" s="3">
        <v>0.6</v>
      </c>
      <c r="E272" s="3">
        <v>351.2253</v>
      </c>
      <c r="F272" s="3">
        <v>351.82530000000003</v>
      </c>
      <c r="G272" s="7">
        <v>351.52530000000002</v>
      </c>
      <c r="H272" s="1">
        <v>-32.721020000000003</v>
      </c>
      <c r="I272" s="1">
        <v>-32.141460000000002</v>
      </c>
      <c r="J272" s="6">
        <v>-32.431240000000003</v>
      </c>
      <c r="K272" s="1">
        <v>240.89930000000001</v>
      </c>
      <c r="L272" s="1">
        <v>241.05449999999999</v>
      </c>
      <c r="M272" s="6">
        <v>240.977</v>
      </c>
      <c r="N272" s="4">
        <v>0</v>
      </c>
      <c r="O272" s="4">
        <v>0</v>
      </c>
      <c r="P272" s="77">
        <v>0</v>
      </c>
      <c r="Q272" s="1">
        <v>2.879788</v>
      </c>
      <c r="R272" s="1">
        <v>2.879788</v>
      </c>
      <c r="S272" s="6">
        <v>2.879788</v>
      </c>
      <c r="T272" s="77">
        <v>0</v>
      </c>
      <c r="U272" s="77">
        <v>0</v>
      </c>
    </row>
    <row r="273" spans="1:21" x14ac:dyDescent="0.25">
      <c r="A273">
        <v>270</v>
      </c>
      <c r="B273" s="8" t="s">
        <v>295</v>
      </c>
      <c r="C273" t="s">
        <v>108</v>
      </c>
      <c r="D273" s="3">
        <v>0.27200000000000002</v>
      </c>
      <c r="E273" s="3">
        <v>351.88979999999998</v>
      </c>
      <c r="F273" s="3">
        <v>352.16180000000003</v>
      </c>
      <c r="G273" s="7">
        <v>352.0258</v>
      </c>
      <c r="H273" s="1">
        <v>-32.079160000000002</v>
      </c>
      <c r="I273" s="1">
        <v>-31.81643</v>
      </c>
      <c r="J273" s="6">
        <v>-31.947790000000001</v>
      </c>
      <c r="K273" s="1">
        <v>241.0712</v>
      </c>
      <c r="L273" s="1">
        <v>241.14160000000001</v>
      </c>
      <c r="M273" s="6">
        <v>241.10640000000001</v>
      </c>
      <c r="N273" s="4">
        <v>0</v>
      </c>
      <c r="O273" s="4">
        <v>0</v>
      </c>
      <c r="P273" s="77">
        <v>0</v>
      </c>
      <c r="Q273" s="1">
        <v>2.879788</v>
      </c>
      <c r="R273" s="1">
        <v>2.879788</v>
      </c>
      <c r="S273" s="6">
        <v>2.879788</v>
      </c>
      <c r="T273" s="5">
        <v>0</v>
      </c>
      <c r="U273" s="5">
        <v>0</v>
      </c>
    </row>
    <row r="274" spans="1:21" x14ac:dyDescent="0.25">
      <c r="A274">
        <v>271</v>
      </c>
      <c r="B274" s="8" t="s">
        <v>296</v>
      </c>
      <c r="C274" t="s">
        <v>21</v>
      </c>
      <c r="D274" s="3">
        <v>6.5752889999999997</v>
      </c>
      <c r="E274" s="3">
        <v>352.69839999999999</v>
      </c>
      <c r="F274" s="3">
        <v>359.27370000000002</v>
      </c>
      <c r="G274" s="7">
        <v>355.98599999999999</v>
      </c>
      <c r="H274" s="1">
        <v>-31.298159999999999</v>
      </c>
      <c r="I274" s="1">
        <v>-24.86486</v>
      </c>
      <c r="J274" s="6">
        <v>-28.081510000000002</v>
      </c>
      <c r="K274" s="1">
        <v>241.28049999999999</v>
      </c>
      <c r="L274" s="1">
        <v>242.62280000000001</v>
      </c>
      <c r="M274" s="6">
        <v>241.95169999999999</v>
      </c>
      <c r="N274" s="4">
        <v>0</v>
      </c>
      <c r="O274" s="4">
        <v>0</v>
      </c>
      <c r="P274" s="77">
        <v>0</v>
      </c>
      <c r="Q274" s="1">
        <v>2.879788</v>
      </c>
      <c r="R274" s="1">
        <v>2.9919880000000001</v>
      </c>
      <c r="S274" s="6">
        <v>2.9358879999999998</v>
      </c>
      <c r="T274" s="77">
        <v>0</v>
      </c>
      <c r="U274" s="77">
        <v>0</v>
      </c>
    </row>
    <row r="275" spans="1:21" x14ac:dyDescent="0.25">
      <c r="A275">
        <v>272</v>
      </c>
      <c r="B275" s="8" t="s">
        <v>297</v>
      </c>
      <c r="C275" t="s">
        <v>28</v>
      </c>
      <c r="D275" s="3">
        <v>0.6</v>
      </c>
      <c r="E275" s="3">
        <v>359.4563</v>
      </c>
      <c r="F275" s="3">
        <v>360.05630000000002</v>
      </c>
      <c r="G275" s="7">
        <v>359.75630000000001</v>
      </c>
      <c r="H275" s="1">
        <v>-24.68432</v>
      </c>
      <c r="I275" s="1">
        <v>-24.091010000000001</v>
      </c>
      <c r="J275" s="6">
        <v>-24.38766</v>
      </c>
      <c r="K275" s="1">
        <v>242.65</v>
      </c>
      <c r="L275" s="1">
        <v>242.73949999999999</v>
      </c>
      <c r="M275" s="6">
        <v>242.69479999999999</v>
      </c>
      <c r="N275" s="4">
        <v>0</v>
      </c>
      <c r="O275" s="4">
        <v>0</v>
      </c>
      <c r="P275" s="77">
        <v>0</v>
      </c>
      <c r="Q275" s="1">
        <v>2.9919880000000001</v>
      </c>
      <c r="R275" s="1">
        <v>2.9919880000000001</v>
      </c>
      <c r="S275" s="6">
        <v>2.9919880000000001</v>
      </c>
      <c r="T275" s="5">
        <v>0</v>
      </c>
      <c r="U275" s="5">
        <v>0</v>
      </c>
    </row>
    <row r="276" spans="1:21" x14ac:dyDescent="0.25">
      <c r="A276">
        <v>273</v>
      </c>
      <c r="B276" s="8" t="s">
        <v>298</v>
      </c>
      <c r="C276" t="s">
        <v>19</v>
      </c>
      <c r="D276" s="3">
        <v>0</v>
      </c>
      <c r="E276" s="3">
        <v>360.13369999999998</v>
      </c>
      <c r="F276" s="3">
        <v>360.13369999999998</v>
      </c>
      <c r="G276" s="7">
        <v>360.13369999999998</v>
      </c>
      <c r="H276" s="1">
        <v>-24.014469999999999</v>
      </c>
      <c r="I276" s="1">
        <v>-24.014469999999999</v>
      </c>
      <c r="J276" s="6">
        <v>-24.014469999999999</v>
      </c>
      <c r="K276" s="1">
        <v>242.751</v>
      </c>
      <c r="L276" s="1">
        <v>242.751</v>
      </c>
      <c r="M276" s="6">
        <v>242.751</v>
      </c>
      <c r="N276" s="4">
        <v>0</v>
      </c>
      <c r="O276" s="4">
        <v>0</v>
      </c>
      <c r="P276" s="77">
        <v>0</v>
      </c>
      <c r="Q276" s="1">
        <v>2.9919880000000001</v>
      </c>
      <c r="R276" s="1">
        <v>2.9919880000000001</v>
      </c>
      <c r="S276" s="6">
        <v>2.9919880000000001</v>
      </c>
      <c r="T276" s="77">
        <v>0</v>
      </c>
      <c r="U276" s="77">
        <v>0</v>
      </c>
    </row>
    <row r="277" spans="1:21" x14ac:dyDescent="0.25">
      <c r="A277">
        <v>274</v>
      </c>
      <c r="B277" s="8" t="s">
        <v>299</v>
      </c>
      <c r="C277" t="s">
        <v>21</v>
      </c>
      <c r="D277" s="3">
        <v>3.287363</v>
      </c>
      <c r="E277" s="3">
        <v>361.38229999999999</v>
      </c>
      <c r="F277" s="3">
        <v>364.66969999999998</v>
      </c>
      <c r="G277" s="7">
        <v>363.02600000000001</v>
      </c>
      <c r="H277" s="1">
        <v>-22.77974</v>
      </c>
      <c r="I277" s="1">
        <v>-19.520689999999998</v>
      </c>
      <c r="J277" s="6">
        <v>-21.150210000000001</v>
      </c>
      <c r="K277" s="1">
        <v>242.93709999999999</v>
      </c>
      <c r="L277" s="1">
        <v>243.36609999999999</v>
      </c>
      <c r="M277" s="6">
        <v>243.1516</v>
      </c>
      <c r="N277" s="4">
        <v>0</v>
      </c>
      <c r="O277" s="4">
        <v>0</v>
      </c>
      <c r="P277" s="77">
        <v>0</v>
      </c>
      <c r="Q277" s="1">
        <v>2.9919880000000001</v>
      </c>
      <c r="R277" s="1">
        <v>3.0293890000000001</v>
      </c>
      <c r="S277" s="6">
        <v>3.0106890000000002</v>
      </c>
      <c r="T277" s="5">
        <v>0</v>
      </c>
      <c r="U277" s="5">
        <v>0</v>
      </c>
    </row>
    <row r="278" spans="1:21" x14ac:dyDescent="0.25">
      <c r="A278">
        <v>275</v>
      </c>
      <c r="B278" s="8" t="s">
        <v>300</v>
      </c>
      <c r="C278" t="s">
        <v>19</v>
      </c>
      <c r="D278" s="3">
        <v>0</v>
      </c>
      <c r="E278" s="3">
        <v>365.01729999999998</v>
      </c>
      <c r="F278" s="3">
        <v>365.01729999999998</v>
      </c>
      <c r="G278" s="7">
        <v>365.01729999999998</v>
      </c>
      <c r="H278" s="1">
        <v>-19.175249999999998</v>
      </c>
      <c r="I278" s="1">
        <v>-19.175249999999998</v>
      </c>
      <c r="J278" s="6">
        <v>-19.175249999999998</v>
      </c>
      <c r="K278" s="1">
        <v>243.405</v>
      </c>
      <c r="L278" s="1">
        <v>243.405</v>
      </c>
      <c r="M278" s="6">
        <v>243.405</v>
      </c>
      <c r="N278" s="4">
        <v>0</v>
      </c>
      <c r="O278" s="4">
        <v>0</v>
      </c>
      <c r="P278" s="77">
        <v>0</v>
      </c>
      <c r="Q278" s="1">
        <v>3.0293890000000001</v>
      </c>
      <c r="R278" s="1">
        <v>3.0293890000000001</v>
      </c>
      <c r="S278" s="6">
        <v>3.0293890000000001</v>
      </c>
      <c r="T278" s="77">
        <v>0</v>
      </c>
      <c r="U278" s="77">
        <v>0</v>
      </c>
    </row>
    <row r="279" spans="1:21" x14ac:dyDescent="0.25">
      <c r="A279">
        <v>276</v>
      </c>
      <c r="B279" s="8" t="s">
        <v>301</v>
      </c>
      <c r="C279" t="s">
        <v>28</v>
      </c>
      <c r="D279" s="3">
        <v>0.6</v>
      </c>
      <c r="E279" s="3">
        <v>365.06369999999998</v>
      </c>
      <c r="F279" s="3">
        <v>365.66370000000001</v>
      </c>
      <c r="G279" s="7">
        <v>365.36369999999999</v>
      </c>
      <c r="H279" s="1">
        <v>-19.12914</v>
      </c>
      <c r="I279" s="1">
        <v>-18.532920000000001</v>
      </c>
      <c r="J279" s="6">
        <v>-18.831029999999998</v>
      </c>
      <c r="K279" s="1">
        <v>243.4102</v>
      </c>
      <c r="L279" s="1">
        <v>243.47739999999999</v>
      </c>
      <c r="M279" s="6">
        <v>243.44380000000001</v>
      </c>
      <c r="N279" s="4">
        <v>0</v>
      </c>
      <c r="O279" s="4">
        <v>0</v>
      </c>
      <c r="P279" s="77">
        <v>0</v>
      </c>
      <c r="Q279" s="1">
        <v>3.0293890000000001</v>
      </c>
      <c r="R279" s="1">
        <v>3.0293890000000001</v>
      </c>
      <c r="S279" s="6">
        <v>3.0293890000000001</v>
      </c>
      <c r="T279" s="5">
        <v>0</v>
      </c>
      <c r="U279" s="5">
        <v>0</v>
      </c>
    </row>
    <row r="280" spans="1:21" x14ac:dyDescent="0.25">
      <c r="A280">
        <v>277</v>
      </c>
      <c r="B280" s="8" t="s">
        <v>302</v>
      </c>
      <c r="C280" t="s">
        <v>108</v>
      </c>
      <c r="D280" s="3">
        <v>0.27200000000000002</v>
      </c>
      <c r="E280" s="3">
        <v>365.74560000000002</v>
      </c>
      <c r="F280" s="3">
        <v>366.01760000000002</v>
      </c>
      <c r="G280" s="7">
        <v>365.88159999999999</v>
      </c>
      <c r="H280" s="1">
        <v>-18.451530000000002</v>
      </c>
      <c r="I280" s="1">
        <v>-18.181239999999999</v>
      </c>
      <c r="J280" s="6">
        <v>-18.316389999999998</v>
      </c>
      <c r="K280" s="1">
        <v>243.48660000000001</v>
      </c>
      <c r="L280" s="1">
        <v>243.517</v>
      </c>
      <c r="M280" s="6">
        <v>243.5018</v>
      </c>
      <c r="N280" s="4">
        <v>0</v>
      </c>
      <c r="O280" s="4">
        <v>0</v>
      </c>
      <c r="P280" s="77">
        <v>0</v>
      </c>
      <c r="Q280" s="1">
        <v>3.0293890000000001</v>
      </c>
      <c r="R280" s="1">
        <v>3.0293890000000001</v>
      </c>
      <c r="S280" s="6">
        <v>3.0293890000000001</v>
      </c>
      <c r="T280" s="77">
        <v>0</v>
      </c>
      <c r="U280" s="77">
        <v>0</v>
      </c>
    </row>
    <row r="281" spans="1:21" x14ac:dyDescent="0.25">
      <c r="A281">
        <v>278</v>
      </c>
      <c r="B281" s="8" t="s">
        <v>303</v>
      </c>
      <c r="C281" t="s">
        <v>21</v>
      </c>
      <c r="D281" s="3">
        <v>3.177222</v>
      </c>
      <c r="E281" s="3">
        <v>367.22919999999999</v>
      </c>
      <c r="F281" s="3">
        <v>370.40640000000002</v>
      </c>
      <c r="G281" s="7">
        <v>368.81779999999998</v>
      </c>
      <c r="H281" s="1">
        <v>-16.97728</v>
      </c>
      <c r="I281" s="1">
        <v>-13.80818</v>
      </c>
      <c r="J281" s="6">
        <v>-15.39273</v>
      </c>
      <c r="K281" s="1">
        <v>243.65270000000001</v>
      </c>
      <c r="L281" s="1">
        <v>243.864</v>
      </c>
      <c r="M281" s="6">
        <v>243.75829999999999</v>
      </c>
      <c r="N281" s="4">
        <v>0</v>
      </c>
      <c r="O281" s="4">
        <v>0</v>
      </c>
      <c r="P281" s="77">
        <v>0</v>
      </c>
      <c r="Q281" s="1">
        <v>3.0293890000000001</v>
      </c>
      <c r="R281" s="1">
        <v>3.120644</v>
      </c>
      <c r="S281" s="6">
        <v>3.0750160000000002</v>
      </c>
      <c r="T281" s="5">
        <v>0</v>
      </c>
      <c r="U281" s="5">
        <v>0</v>
      </c>
    </row>
    <row r="282" spans="1:21" x14ac:dyDescent="0.25">
      <c r="A282">
        <v>279</v>
      </c>
      <c r="B282" s="8" t="s">
        <v>304</v>
      </c>
      <c r="C282" t="s">
        <v>19</v>
      </c>
      <c r="D282" s="3">
        <v>0</v>
      </c>
      <c r="E282" s="3">
        <v>371.20780000000002</v>
      </c>
      <c r="F282" s="3">
        <v>371.20780000000002</v>
      </c>
      <c r="G282" s="7">
        <v>371.20780000000002</v>
      </c>
      <c r="H282" s="1">
        <v>-13.00703</v>
      </c>
      <c r="I282" s="1">
        <v>-13.00703</v>
      </c>
      <c r="J282" s="6">
        <v>-13.00703</v>
      </c>
      <c r="K282" s="1">
        <v>243.88079999999999</v>
      </c>
      <c r="L282" s="1">
        <v>243.88079999999999</v>
      </c>
      <c r="M282" s="6">
        <v>243.88079999999999</v>
      </c>
      <c r="N282" s="4">
        <v>0</v>
      </c>
      <c r="O282" s="4">
        <v>0</v>
      </c>
      <c r="P282" s="77">
        <v>0</v>
      </c>
      <c r="Q282" s="1">
        <v>3.120644</v>
      </c>
      <c r="R282" s="1">
        <v>3.120644</v>
      </c>
      <c r="S282" s="6">
        <v>3.120644</v>
      </c>
      <c r="T282" s="77">
        <v>0</v>
      </c>
      <c r="U282" s="77">
        <v>0</v>
      </c>
    </row>
    <row r="283" spans="1:21" x14ac:dyDescent="0.25">
      <c r="A283">
        <v>280</v>
      </c>
      <c r="B283" s="8" t="s">
        <v>305</v>
      </c>
      <c r="C283" t="s">
        <v>28</v>
      </c>
      <c r="D283" s="3">
        <v>0.6</v>
      </c>
      <c r="E283" s="3">
        <v>371.37279999999998</v>
      </c>
      <c r="F283" s="3">
        <v>371.97280000000001</v>
      </c>
      <c r="G283" s="7">
        <v>371.6728</v>
      </c>
      <c r="H283" s="1">
        <v>-12.84206</v>
      </c>
      <c r="I283" s="1">
        <v>-12.242190000000001</v>
      </c>
      <c r="J283" s="6">
        <v>-12.54213</v>
      </c>
      <c r="K283" s="1">
        <v>243.88419999999999</v>
      </c>
      <c r="L283" s="1">
        <v>243.89680000000001</v>
      </c>
      <c r="M283" s="6">
        <v>243.8905</v>
      </c>
      <c r="N283" s="4">
        <v>0</v>
      </c>
      <c r="O283" s="4">
        <v>0</v>
      </c>
      <c r="P283" s="77">
        <v>0</v>
      </c>
      <c r="Q283" s="1">
        <v>3.120644</v>
      </c>
      <c r="R283" s="1">
        <v>3.120644</v>
      </c>
      <c r="S283" s="6">
        <v>3.120644</v>
      </c>
      <c r="T283" s="5">
        <v>0</v>
      </c>
      <c r="U283" s="5">
        <v>0</v>
      </c>
    </row>
    <row r="284" spans="1:21" x14ac:dyDescent="0.25">
      <c r="A284">
        <v>281</v>
      </c>
      <c r="B284" s="8" t="s">
        <v>306</v>
      </c>
      <c r="C284" t="s">
        <v>21</v>
      </c>
      <c r="D284" s="3">
        <v>2.9453680000000002</v>
      </c>
      <c r="E284" s="3">
        <v>372.29829999999998</v>
      </c>
      <c r="F284" s="3">
        <v>375.24369999999999</v>
      </c>
      <c r="G284" s="7">
        <v>373.77100000000002</v>
      </c>
      <c r="H284" s="1">
        <v>-11.916729999999999</v>
      </c>
      <c r="I284" s="1">
        <v>-8.9715790000000002</v>
      </c>
      <c r="J284" s="6">
        <v>-10.44415</v>
      </c>
      <c r="K284" s="1">
        <v>243.90360000000001</v>
      </c>
      <c r="L284" s="1">
        <v>243.93440000000001</v>
      </c>
      <c r="M284" s="6">
        <v>243.91890000000001</v>
      </c>
      <c r="N284" s="4">
        <v>0</v>
      </c>
      <c r="O284" s="4">
        <v>0</v>
      </c>
      <c r="P284" s="77">
        <v>0</v>
      </c>
      <c r="Q284" s="1">
        <v>3.120644</v>
      </c>
      <c r="R284" s="1">
        <v>3.141588</v>
      </c>
      <c r="S284" s="6">
        <v>3.131116</v>
      </c>
      <c r="T284" s="77">
        <v>0</v>
      </c>
      <c r="U284" s="77">
        <v>0</v>
      </c>
    </row>
    <row r="285" spans="1:21" x14ac:dyDescent="0.25">
      <c r="A285">
        <v>282</v>
      </c>
      <c r="B285" s="8" t="s">
        <v>307</v>
      </c>
      <c r="C285" t="s">
        <v>19</v>
      </c>
      <c r="D285" s="3">
        <v>0</v>
      </c>
      <c r="E285" s="3">
        <v>375.95409999999998</v>
      </c>
      <c r="F285" s="3">
        <v>375.95409999999998</v>
      </c>
      <c r="G285" s="7">
        <v>375.95409999999998</v>
      </c>
      <c r="H285" s="1">
        <v>-8.261196</v>
      </c>
      <c r="I285" s="1">
        <v>-8.261196</v>
      </c>
      <c r="J285" s="6">
        <v>-8.261196</v>
      </c>
      <c r="K285" s="1">
        <v>243.93440000000001</v>
      </c>
      <c r="L285" s="1">
        <v>243.93440000000001</v>
      </c>
      <c r="M285" s="6">
        <v>243.93440000000001</v>
      </c>
      <c r="N285" s="4">
        <v>0</v>
      </c>
      <c r="O285" s="4">
        <v>0</v>
      </c>
      <c r="P285" s="77">
        <v>0</v>
      </c>
      <c r="Q285" s="1">
        <v>3.141588</v>
      </c>
      <c r="R285" s="1">
        <v>3.141588</v>
      </c>
      <c r="S285" s="6">
        <v>3.141588</v>
      </c>
      <c r="T285" s="5">
        <v>0</v>
      </c>
      <c r="U285" s="5">
        <v>0</v>
      </c>
    </row>
    <row r="286" spans="1:21" x14ac:dyDescent="0.25">
      <c r="A286">
        <v>283</v>
      </c>
      <c r="B286" s="8" t="s">
        <v>308</v>
      </c>
      <c r="C286" t="s">
        <v>25</v>
      </c>
      <c r="D286" s="3">
        <v>0.24448</v>
      </c>
      <c r="E286" s="3">
        <v>376.24610000000001</v>
      </c>
      <c r="F286" s="3">
        <v>376.4905</v>
      </c>
      <c r="G286" s="7">
        <v>376.36829999999998</v>
      </c>
      <c r="H286" s="1">
        <v>-7.9691960000000002</v>
      </c>
      <c r="I286" s="1">
        <v>-7.7247159999999999</v>
      </c>
      <c r="J286" s="6">
        <v>-7.8469559999999996</v>
      </c>
      <c r="K286" s="1">
        <v>243.93440000000001</v>
      </c>
      <c r="L286" s="1">
        <v>243.93440000000001</v>
      </c>
      <c r="M286" s="6">
        <v>243.93440000000001</v>
      </c>
      <c r="N286" s="4">
        <v>0</v>
      </c>
      <c r="O286" s="4">
        <v>0</v>
      </c>
      <c r="P286" s="77">
        <v>0</v>
      </c>
      <c r="Q286" s="1">
        <v>3.141588</v>
      </c>
      <c r="R286" s="1">
        <v>3.141588</v>
      </c>
      <c r="S286" s="6">
        <v>3.141588</v>
      </c>
      <c r="T286" s="77">
        <v>0</v>
      </c>
      <c r="U286" s="77">
        <v>0</v>
      </c>
    </row>
    <row r="287" spans="1:21" x14ac:dyDescent="0.25">
      <c r="A287">
        <v>284</v>
      </c>
      <c r="B287" s="8" t="s">
        <v>309</v>
      </c>
      <c r="C287" t="s">
        <v>28</v>
      </c>
      <c r="D287" s="3">
        <v>0.17269999999999999</v>
      </c>
      <c r="E287" s="3">
        <v>376.81509999999997</v>
      </c>
      <c r="F287" s="3">
        <v>376.98779999999999</v>
      </c>
      <c r="G287" s="7">
        <v>376.90140000000002</v>
      </c>
      <c r="H287" s="1">
        <v>-7.4001960000000002</v>
      </c>
      <c r="I287" s="1">
        <v>-7.2274960000000004</v>
      </c>
      <c r="J287" s="6">
        <v>-7.3138459999999998</v>
      </c>
      <c r="K287" s="1">
        <v>243.93440000000001</v>
      </c>
      <c r="L287" s="1">
        <v>243.93440000000001</v>
      </c>
      <c r="M287" s="6">
        <v>243.93440000000001</v>
      </c>
      <c r="N287" s="4">
        <v>0</v>
      </c>
      <c r="O287" s="4">
        <v>0</v>
      </c>
      <c r="P287" s="77">
        <v>0</v>
      </c>
      <c r="Q287" s="1">
        <v>3.141588</v>
      </c>
      <c r="R287" s="1">
        <v>3.141588</v>
      </c>
      <c r="S287" s="6">
        <v>3.141588</v>
      </c>
      <c r="T287" s="5">
        <v>0</v>
      </c>
      <c r="U287" s="5">
        <v>0</v>
      </c>
    </row>
    <row r="288" spans="1:21" x14ac:dyDescent="0.25">
      <c r="A288">
        <v>285</v>
      </c>
      <c r="B288" s="8" t="s">
        <v>310</v>
      </c>
      <c r="C288" t="s">
        <v>108</v>
      </c>
      <c r="D288" s="3">
        <v>0.27200000000000002</v>
      </c>
      <c r="E288" s="3">
        <v>377.6728</v>
      </c>
      <c r="F288" s="3">
        <v>377.94479999999999</v>
      </c>
      <c r="G288" s="7">
        <v>377.80880000000002</v>
      </c>
      <c r="H288" s="1">
        <v>-6.5424249999999997</v>
      </c>
      <c r="I288" s="1">
        <v>-6.2704250000000004</v>
      </c>
      <c r="J288" s="6">
        <v>-6.4064249999999996</v>
      </c>
      <c r="K288" s="1">
        <v>243.93440000000001</v>
      </c>
      <c r="L288" s="1">
        <v>243.93440000000001</v>
      </c>
      <c r="M288" s="6">
        <v>243.93440000000001</v>
      </c>
      <c r="N288" s="4">
        <v>0</v>
      </c>
      <c r="O288" s="4">
        <v>0</v>
      </c>
      <c r="P288" s="77">
        <v>0</v>
      </c>
      <c r="Q288" s="1">
        <v>3.141588</v>
      </c>
      <c r="R288" s="1">
        <v>3.141588</v>
      </c>
      <c r="S288" s="6">
        <v>3.141588</v>
      </c>
      <c r="T288" s="77">
        <v>0</v>
      </c>
      <c r="U288" s="77">
        <v>0</v>
      </c>
    </row>
    <row r="289" spans="1:21" x14ac:dyDescent="0.25">
      <c r="A289">
        <v>286</v>
      </c>
      <c r="B289" s="8" t="s">
        <v>311</v>
      </c>
      <c r="C289" t="s">
        <v>28</v>
      </c>
      <c r="D289" s="3">
        <v>0.6</v>
      </c>
      <c r="E289" s="3">
        <v>378.62990000000002</v>
      </c>
      <c r="F289" s="3">
        <v>379.22989999999999</v>
      </c>
      <c r="G289" s="7">
        <v>378.92989999999998</v>
      </c>
      <c r="H289" s="1">
        <v>-5.5853539999999997</v>
      </c>
      <c r="I289" s="1">
        <v>-4.9853540000000001</v>
      </c>
      <c r="J289" s="6">
        <v>-5.2853539999999999</v>
      </c>
      <c r="K289" s="1">
        <v>243.93440000000001</v>
      </c>
      <c r="L289" s="1">
        <v>243.93440000000001</v>
      </c>
      <c r="M289" s="6">
        <v>243.93440000000001</v>
      </c>
      <c r="N289" s="4">
        <v>0</v>
      </c>
      <c r="O289" s="4">
        <v>0</v>
      </c>
      <c r="P289" s="77">
        <v>0</v>
      </c>
      <c r="Q289" s="1">
        <v>3.141588</v>
      </c>
      <c r="R289" s="1">
        <v>3.141588</v>
      </c>
      <c r="S289" s="6">
        <v>3.141588</v>
      </c>
      <c r="T289" s="5">
        <v>0</v>
      </c>
      <c r="U289" s="5">
        <v>0</v>
      </c>
    </row>
    <row r="290" spans="1:21" x14ac:dyDescent="0.25">
      <c r="A290">
        <v>287</v>
      </c>
      <c r="B290" s="8" t="s">
        <v>312</v>
      </c>
      <c r="C290" t="s">
        <v>19</v>
      </c>
      <c r="D290" s="3">
        <v>0</v>
      </c>
      <c r="E290" s="3">
        <v>379.68419999999998</v>
      </c>
      <c r="F290" s="3">
        <v>379.68419999999998</v>
      </c>
      <c r="G290" s="7">
        <v>379.68419999999998</v>
      </c>
      <c r="H290" s="1">
        <v>-4.531034</v>
      </c>
      <c r="I290" s="1">
        <v>-4.531034</v>
      </c>
      <c r="J290" s="6">
        <v>-4.531034</v>
      </c>
      <c r="K290" s="1">
        <v>243.93440000000001</v>
      </c>
      <c r="L290" s="1">
        <v>243.93440000000001</v>
      </c>
      <c r="M290" s="6">
        <v>243.93440000000001</v>
      </c>
      <c r="N290" s="4">
        <v>0</v>
      </c>
      <c r="O290" s="4">
        <v>0</v>
      </c>
      <c r="P290" s="77">
        <v>0</v>
      </c>
      <c r="Q290" s="1">
        <v>3.141588</v>
      </c>
      <c r="R290" s="1">
        <v>3.141588</v>
      </c>
      <c r="S290" s="6">
        <v>3.141588</v>
      </c>
      <c r="T290" s="77">
        <v>0</v>
      </c>
      <c r="U290" s="77">
        <v>0</v>
      </c>
    </row>
    <row r="291" spans="1:21" x14ac:dyDescent="0.25">
      <c r="A291">
        <v>288</v>
      </c>
      <c r="B291" s="8" t="s">
        <v>313</v>
      </c>
      <c r="C291" t="s">
        <v>25</v>
      </c>
      <c r="D291" s="3">
        <v>0.21851860000000001</v>
      </c>
      <c r="E291" s="3">
        <v>380.82650000000001</v>
      </c>
      <c r="F291" s="3">
        <v>381.04500000000002</v>
      </c>
      <c r="G291" s="7">
        <v>380.9357</v>
      </c>
      <c r="H291" s="1">
        <v>-3.388776</v>
      </c>
      <c r="I291" s="1">
        <v>-3.1702569999999999</v>
      </c>
      <c r="J291" s="6">
        <v>-3.2795160000000001</v>
      </c>
      <c r="K291" s="1">
        <v>243.93440000000001</v>
      </c>
      <c r="L291" s="1">
        <v>243.93440000000001</v>
      </c>
      <c r="M291" s="6">
        <v>243.93440000000001</v>
      </c>
      <c r="N291" s="4">
        <v>0</v>
      </c>
      <c r="O291" s="4">
        <v>0</v>
      </c>
      <c r="P291" s="77">
        <v>0</v>
      </c>
      <c r="Q291" s="1">
        <v>3.141588</v>
      </c>
      <c r="R291" s="1">
        <v>3.141588</v>
      </c>
      <c r="S291" s="6">
        <v>3.141588</v>
      </c>
      <c r="T291" s="5">
        <v>0</v>
      </c>
      <c r="U291" s="5">
        <v>0</v>
      </c>
    </row>
    <row r="292" spans="1:21" x14ac:dyDescent="0.25">
      <c r="A292">
        <v>289</v>
      </c>
      <c r="B292" s="8" t="s">
        <v>314</v>
      </c>
      <c r="C292" t="s">
        <v>19</v>
      </c>
      <c r="D292" s="3">
        <v>0</v>
      </c>
      <c r="E292" s="3">
        <v>381.04500000000002</v>
      </c>
      <c r="F292" s="3">
        <v>381.04500000000002</v>
      </c>
      <c r="G292" s="7">
        <v>381.04500000000002</v>
      </c>
      <c r="H292" s="1">
        <v>-3.1702569999999999</v>
      </c>
      <c r="I292" s="1">
        <v>-3.1702569999999999</v>
      </c>
      <c r="J292" s="6">
        <v>-3.1702569999999999</v>
      </c>
      <c r="K292" s="1">
        <v>243.93440000000001</v>
      </c>
      <c r="L292" s="1">
        <v>243.93440000000001</v>
      </c>
      <c r="M292" s="6">
        <v>243.93440000000001</v>
      </c>
      <c r="N292" s="4">
        <v>0</v>
      </c>
      <c r="O292" s="4">
        <v>0</v>
      </c>
      <c r="P292" s="77">
        <v>0</v>
      </c>
      <c r="Q292" s="1">
        <v>3.141588</v>
      </c>
      <c r="R292" s="1">
        <v>3.141588</v>
      </c>
      <c r="S292" s="6">
        <v>3.141588</v>
      </c>
      <c r="T292" s="77">
        <v>0</v>
      </c>
      <c r="U292" s="77">
        <v>0</v>
      </c>
    </row>
    <row r="293" spans="1:21" x14ac:dyDescent="0.25">
      <c r="A293">
        <v>290</v>
      </c>
      <c r="B293" s="8" t="s">
        <v>315</v>
      </c>
      <c r="C293" t="s">
        <v>25</v>
      </c>
      <c r="D293" s="3">
        <v>0.1243814</v>
      </c>
      <c r="E293" s="3">
        <v>381.04500000000002</v>
      </c>
      <c r="F293" s="3">
        <v>381.1694</v>
      </c>
      <c r="G293" s="7">
        <v>381.10719999999998</v>
      </c>
      <c r="H293" s="1">
        <v>-3.1702569999999999</v>
      </c>
      <c r="I293" s="1">
        <v>-3.0458759999999998</v>
      </c>
      <c r="J293" s="6">
        <v>-3.108066</v>
      </c>
      <c r="K293" s="1">
        <v>243.93440000000001</v>
      </c>
      <c r="L293" s="1">
        <v>243.93440000000001</v>
      </c>
      <c r="M293" s="6">
        <v>243.93440000000001</v>
      </c>
      <c r="N293" s="4">
        <v>0</v>
      </c>
      <c r="O293" s="4">
        <v>0</v>
      </c>
      <c r="P293" s="77">
        <v>0</v>
      </c>
      <c r="Q293" s="1">
        <v>3.141588</v>
      </c>
      <c r="R293" s="1">
        <v>3.141588</v>
      </c>
      <c r="S293" s="6">
        <v>3.141588</v>
      </c>
      <c r="T293" s="5">
        <v>0</v>
      </c>
      <c r="U293" s="5">
        <v>0</v>
      </c>
    </row>
    <row r="294" spans="1:21" x14ac:dyDescent="0.25">
      <c r="A294">
        <v>291</v>
      </c>
      <c r="B294" s="8" t="s">
        <v>316</v>
      </c>
      <c r="C294" t="s">
        <v>25</v>
      </c>
      <c r="D294" s="3">
        <v>0.22326860000000001</v>
      </c>
      <c r="E294" s="3">
        <v>381.55669999999998</v>
      </c>
      <c r="F294" s="3">
        <v>381.78</v>
      </c>
      <c r="G294" s="7">
        <v>381.66840000000002</v>
      </c>
      <c r="H294" s="1">
        <v>-2.6585260000000002</v>
      </c>
      <c r="I294" s="1">
        <v>-2.435257</v>
      </c>
      <c r="J294" s="6">
        <v>-2.546891</v>
      </c>
      <c r="K294" s="1">
        <v>243.93440000000001</v>
      </c>
      <c r="L294" s="1">
        <v>243.93440000000001</v>
      </c>
      <c r="M294" s="6">
        <v>243.93440000000001</v>
      </c>
      <c r="N294" s="4">
        <v>0</v>
      </c>
      <c r="O294" s="4">
        <v>0</v>
      </c>
      <c r="P294" s="77">
        <v>0</v>
      </c>
      <c r="Q294" s="1">
        <v>3.141588</v>
      </c>
      <c r="R294" s="1">
        <v>3.141588</v>
      </c>
      <c r="S294" s="6">
        <v>3.141588</v>
      </c>
      <c r="T294" s="77">
        <v>0</v>
      </c>
      <c r="U294" s="77">
        <v>0</v>
      </c>
    </row>
    <row r="295" spans="1:21" x14ac:dyDescent="0.25">
      <c r="A295">
        <v>292</v>
      </c>
      <c r="B295" s="8" t="s">
        <v>317</v>
      </c>
      <c r="C295" t="s">
        <v>19</v>
      </c>
      <c r="D295" s="3">
        <v>0</v>
      </c>
      <c r="E295" s="3">
        <v>381.78</v>
      </c>
      <c r="F295" s="3">
        <v>381.78</v>
      </c>
      <c r="G295" s="7">
        <v>381.78</v>
      </c>
      <c r="H295" s="1">
        <v>-2.435257</v>
      </c>
      <c r="I295" s="1">
        <v>-2.435257</v>
      </c>
      <c r="J295" s="6">
        <v>-2.435257</v>
      </c>
      <c r="K295" s="1">
        <v>243.93440000000001</v>
      </c>
      <c r="L295" s="1">
        <v>243.93440000000001</v>
      </c>
      <c r="M295" s="6">
        <v>243.93440000000001</v>
      </c>
      <c r="N295" s="4">
        <v>0</v>
      </c>
      <c r="O295" s="4">
        <v>0</v>
      </c>
      <c r="P295" s="77">
        <v>0</v>
      </c>
      <c r="Q295" s="1">
        <v>3.141588</v>
      </c>
      <c r="R295" s="1">
        <v>3.141588</v>
      </c>
      <c r="S295" s="6">
        <v>3.141588</v>
      </c>
      <c r="T295" s="5">
        <v>0</v>
      </c>
      <c r="U295" s="5">
        <v>0</v>
      </c>
    </row>
    <row r="296" spans="1:21" x14ac:dyDescent="0.25">
      <c r="A296">
        <v>293</v>
      </c>
      <c r="B296" s="8" t="s">
        <v>318</v>
      </c>
      <c r="C296" t="s">
        <v>25</v>
      </c>
      <c r="D296" s="3">
        <v>0.1196314</v>
      </c>
      <c r="E296" s="3">
        <v>381.78</v>
      </c>
      <c r="F296" s="3">
        <v>381.89960000000002</v>
      </c>
      <c r="G296" s="7">
        <v>381.83980000000003</v>
      </c>
      <c r="H296" s="1">
        <v>-2.435257</v>
      </c>
      <c r="I296" s="1">
        <v>-2.315626</v>
      </c>
      <c r="J296" s="6">
        <v>-2.3754409999999999</v>
      </c>
      <c r="K296" s="1">
        <v>243.93440000000001</v>
      </c>
      <c r="L296" s="1">
        <v>243.93440000000001</v>
      </c>
      <c r="M296" s="6">
        <v>243.93440000000001</v>
      </c>
      <c r="N296" s="4">
        <v>0</v>
      </c>
      <c r="O296" s="4">
        <v>0</v>
      </c>
      <c r="P296" s="77">
        <v>0</v>
      </c>
      <c r="Q296" s="1">
        <v>3.141588</v>
      </c>
      <c r="R296" s="1">
        <v>3.141588</v>
      </c>
      <c r="S296" s="6">
        <v>3.141588</v>
      </c>
      <c r="T296" s="77">
        <v>0</v>
      </c>
      <c r="U296" s="77">
        <v>0</v>
      </c>
    </row>
    <row r="297" spans="1:21" x14ac:dyDescent="0.25">
      <c r="A297">
        <v>294</v>
      </c>
      <c r="B297" s="8" t="s">
        <v>319</v>
      </c>
      <c r="C297" t="s">
        <v>25</v>
      </c>
      <c r="D297" s="3">
        <v>0.22484860000000001</v>
      </c>
      <c r="E297" s="3">
        <v>382.29020000000003</v>
      </c>
      <c r="F297" s="3">
        <v>382.51499999999999</v>
      </c>
      <c r="G297" s="7">
        <v>382.40260000000001</v>
      </c>
      <c r="H297" s="1">
        <v>-1.925106</v>
      </c>
      <c r="I297" s="1">
        <v>-1.7002569999999999</v>
      </c>
      <c r="J297" s="6">
        <v>-1.812681</v>
      </c>
      <c r="K297" s="1">
        <v>243.93440000000001</v>
      </c>
      <c r="L297" s="1">
        <v>243.93440000000001</v>
      </c>
      <c r="M297" s="6">
        <v>243.93440000000001</v>
      </c>
      <c r="N297" s="4">
        <v>0</v>
      </c>
      <c r="O297" s="4">
        <v>0</v>
      </c>
      <c r="P297" s="77">
        <v>0</v>
      </c>
      <c r="Q297" s="1">
        <v>3.141588</v>
      </c>
      <c r="R297" s="1">
        <v>3.141588</v>
      </c>
      <c r="S297" s="6">
        <v>3.141588</v>
      </c>
      <c r="T297" s="5">
        <v>0</v>
      </c>
      <c r="U297" s="5">
        <v>0</v>
      </c>
    </row>
    <row r="298" spans="1:21" x14ac:dyDescent="0.25">
      <c r="A298">
        <v>295</v>
      </c>
      <c r="B298" s="8" t="s">
        <v>320</v>
      </c>
      <c r="C298" t="s">
        <v>19</v>
      </c>
      <c r="D298" s="3">
        <v>0</v>
      </c>
      <c r="E298" s="3">
        <v>382.51499999999999</v>
      </c>
      <c r="F298" s="3">
        <v>382.51499999999999</v>
      </c>
      <c r="G298" s="7">
        <v>382.51499999999999</v>
      </c>
      <c r="H298" s="1">
        <v>-1.7002569999999999</v>
      </c>
      <c r="I298" s="1">
        <v>-1.7002569999999999</v>
      </c>
      <c r="J298" s="6">
        <v>-1.7002569999999999</v>
      </c>
      <c r="K298" s="1">
        <v>243.93440000000001</v>
      </c>
      <c r="L298" s="1">
        <v>243.93440000000001</v>
      </c>
      <c r="M298" s="6">
        <v>243.93440000000001</v>
      </c>
      <c r="N298" s="4">
        <v>0</v>
      </c>
      <c r="O298" s="4">
        <v>0</v>
      </c>
      <c r="P298" s="77">
        <v>0</v>
      </c>
      <c r="Q298" s="1">
        <v>3.141588</v>
      </c>
      <c r="R298" s="1">
        <v>3.141588</v>
      </c>
      <c r="S298" s="6">
        <v>3.141588</v>
      </c>
      <c r="T298" s="77">
        <v>0</v>
      </c>
      <c r="U298" s="77">
        <v>0</v>
      </c>
    </row>
    <row r="299" spans="1:21" x14ac:dyDescent="0.25">
      <c r="A299">
        <v>296</v>
      </c>
      <c r="B299" s="8" t="s">
        <v>321</v>
      </c>
      <c r="C299" t="s">
        <v>25</v>
      </c>
      <c r="D299" s="3">
        <v>0.1180514</v>
      </c>
      <c r="E299" s="3">
        <v>382.51499999999999</v>
      </c>
      <c r="F299" s="3">
        <v>382.63310000000001</v>
      </c>
      <c r="G299" s="7">
        <v>382.57400000000001</v>
      </c>
      <c r="H299" s="1">
        <v>-1.7002569999999999</v>
      </c>
      <c r="I299" s="1">
        <v>-1.582206</v>
      </c>
      <c r="J299" s="6">
        <v>-1.6412310000000001</v>
      </c>
      <c r="K299" s="1">
        <v>243.93440000000001</v>
      </c>
      <c r="L299" s="1">
        <v>243.93440000000001</v>
      </c>
      <c r="M299" s="6">
        <v>243.93440000000001</v>
      </c>
      <c r="N299" s="4">
        <v>0</v>
      </c>
      <c r="O299" s="4">
        <v>0</v>
      </c>
      <c r="P299" s="77">
        <v>0</v>
      </c>
      <c r="Q299" s="1">
        <v>3.141588</v>
      </c>
      <c r="R299" s="1">
        <v>3.141588</v>
      </c>
      <c r="S299" s="6">
        <v>3.141588</v>
      </c>
      <c r="T299" s="5">
        <v>0</v>
      </c>
      <c r="U299" s="5">
        <v>0</v>
      </c>
    </row>
    <row r="300" spans="1:21" x14ac:dyDescent="0.25">
      <c r="A300">
        <v>297</v>
      </c>
      <c r="B300" s="8" t="s">
        <v>322</v>
      </c>
      <c r="C300" t="s">
        <v>25</v>
      </c>
      <c r="D300" s="3">
        <v>0.21665860000000001</v>
      </c>
      <c r="E300" s="3">
        <v>383.0283</v>
      </c>
      <c r="F300" s="3">
        <v>383.245</v>
      </c>
      <c r="G300" s="7">
        <v>383.13670000000002</v>
      </c>
      <c r="H300" s="1">
        <v>-1.1869160000000001</v>
      </c>
      <c r="I300" s="1">
        <v>-0.97025729999999999</v>
      </c>
      <c r="J300" s="6">
        <v>-1.078586</v>
      </c>
      <c r="K300" s="1">
        <v>243.93440000000001</v>
      </c>
      <c r="L300" s="1">
        <v>243.93430000000001</v>
      </c>
      <c r="M300" s="6">
        <v>243.93440000000001</v>
      </c>
      <c r="N300" s="4">
        <v>0</v>
      </c>
      <c r="O300" s="4">
        <v>0</v>
      </c>
      <c r="P300" s="77">
        <v>0</v>
      </c>
      <c r="Q300" s="1">
        <v>3.141588</v>
      </c>
      <c r="R300" s="1">
        <v>3.141588</v>
      </c>
      <c r="S300" s="6">
        <v>3.141588</v>
      </c>
      <c r="T300" s="77">
        <v>0</v>
      </c>
      <c r="U300" s="77">
        <v>0</v>
      </c>
    </row>
    <row r="301" spans="1:21" x14ac:dyDescent="0.25">
      <c r="A301">
        <v>298</v>
      </c>
      <c r="B301" s="8" t="s">
        <v>323</v>
      </c>
      <c r="C301" t="s">
        <v>19</v>
      </c>
      <c r="D301" s="3">
        <v>0</v>
      </c>
      <c r="E301" s="3">
        <v>383.245</v>
      </c>
      <c r="F301" s="3">
        <v>383.245</v>
      </c>
      <c r="G301" s="7">
        <v>383.245</v>
      </c>
      <c r="H301" s="1">
        <v>-0.97025729999999999</v>
      </c>
      <c r="I301" s="1">
        <v>-0.97025729999999999</v>
      </c>
      <c r="J301" s="6">
        <v>-0.97025729999999999</v>
      </c>
      <c r="K301" s="1">
        <v>243.93430000000001</v>
      </c>
      <c r="L301" s="1">
        <v>243.93430000000001</v>
      </c>
      <c r="M301" s="6">
        <v>243.93430000000001</v>
      </c>
      <c r="N301" s="4">
        <v>0</v>
      </c>
      <c r="O301" s="4">
        <v>0</v>
      </c>
      <c r="P301" s="77">
        <v>0</v>
      </c>
      <c r="Q301" s="1">
        <v>3.141588</v>
      </c>
      <c r="R301" s="1">
        <v>3.141588</v>
      </c>
      <c r="S301" s="6">
        <v>3.141588</v>
      </c>
      <c r="T301" s="5">
        <v>0</v>
      </c>
      <c r="U301" s="5">
        <v>0</v>
      </c>
    </row>
    <row r="302" spans="1:21" x14ac:dyDescent="0.25">
      <c r="A302">
        <v>299</v>
      </c>
      <c r="B302" s="8" t="s">
        <v>324</v>
      </c>
      <c r="C302" t="s">
        <v>25</v>
      </c>
      <c r="D302" s="3">
        <v>0.1262414</v>
      </c>
      <c r="E302" s="3">
        <v>383.245</v>
      </c>
      <c r="F302" s="3">
        <v>383.37119999999999</v>
      </c>
      <c r="G302" s="7">
        <v>383.30810000000002</v>
      </c>
      <c r="H302" s="1">
        <v>-0.97025729999999999</v>
      </c>
      <c r="I302" s="1">
        <v>-0.84401579999999998</v>
      </c>
      <c r="J302" s="6">
        <v>-0.90713650000000001</v>
      </c>
      <c r="K302" s="1">
        <v>243.93430000000001</v>
      </c>
      <c r="L302" s="1">
        <v>243.93430000000001</v>
      </c>
      <c r="M302" s="6">
        <v>243.93430000000001</v>
      </c>
      <c r="N302" s="4">
        <v>0</v>
      </c>
      <c r="O302" s="4">
        <v>0</v>
      </c>
      <c r="P302" s="77">
        <v>0</v>
      </c>
      <c r="Q302" s="1">
        <v>3.141588</v>
      </c>
      <c r="R302" s="1">
        <v>3.141588</v>
      </c>
      <c r="S302" s="6">
        <v>3.141588</v>
      </c>
      <c r="T302" s="77">
        <v>0</v>
      </c>
      <c r="U302" s="77">
        <v>0</v>
      </c>
    </row>
    <row r="303" spans="1:21" x14ac:dyDescent="0.25">
      <c r="A303">
        <v>300</v>
      </c>
      <c r="B303" s="8" t="s">
        <v>325</v>
      </c>
      <c r="C303" t="s">
        <v>28</v>
      </c>
      <c r="D303" s="3">
        <v>0.47786060000000002</v>
      </c>
      <c r="E303" s="3">
        <v>383.73509999999999</v>
      </c>
      <c r="F303" s="3">
        <v>384.21300000000002</v>
      </c>
      <c r="G303" s="7">
        <v>383.97410000000002</v>
      </c>
      <c r="H303" s="1">
        <v>-0.48011779999999998</v>
      </c>
      <c r="I303" s="1">
        <v>-2.2572389999999999E-3</v>
      </c>
      <c r="J303" s="6">
        <v>-0.2411875</v>
      </c>
      <c r="K303" s="1">
        <v>243.93430000000001</v>
      </c>
      <c r="L303" s="1">
        <v>243.93430000000001</v>
      </c>
      <c r="M303" s="6">
        <v>243.93430000000001</v>
      </c>
      <c r="N303" s="4">
        <v>0</v>
      </c>
      <c r="O303" s="4">
        <v>0</v>
      </c>
      <c r="P303" s="77">
        <v>0</v>
      </c>
      <c r="Q303" s="1">
        <v>3.141588</v>
      </c>
      <c r="R303" s="1">
        <v>3.141588</v>
      </c>
      <c r="S303" s="6">
        <v>3.141588</v>
      </c>
      <c r="T303" s="5">
        <v>0</v>
      </c>
      <c r="U303" s="5">
        <v>0</v>
      </c>
    </row>
    <row r="304" spans="1:21" x14ac:dyDescent="0.25">
      <c r="A304">
        <v>301</v>
      </c>
      <c r="B304" s="8" t="s">
        <v>326</v>
      </c>
      <c r="C304" t="s">
        <v>19</v>
      </c>
      <c r="D304" s="3">
        <v>0</v>
      </c>
      <c r="E304" s="3">
        <v>384.21300000000002</v>
      </c>
      <c r="F304" s="3">
        <v>384.21300000000002</v>
      </c>
      <c r="G304" s="7">
        <v>384.21300000000002</v>
      </c>
      <c r="H304" s="1">
        <v>-2.2572389999999999E-3</v>
      </c>
      <c r="I304" s="1">
        <v>-2.2572389999999999E-3</v>
      </c>
      <c r="J304" s="6">
        <v>-2.2572389999999999E-3</v>
      </c>
      <c r="K304" s="1">
        <v>243.93430000000001</v>
      </c>
      <c r="L304" s="1">
        <v>243.93430000000001</v>
      </c>
      <c r="M304" s="6">
        <v>243.93430000000001</v>
      </c>
      <c r="N304" s="4">
        <v>0</v>
      </c>
      <c r="O304" s="4">
        <v>0</v>
      </c>
      <c r="P304" s="77">
        <v>0</v>
      </c>
      <c r="Q304" s="1">
        <v>3.141588</v>
      </c>
      <c r="R304" s="1">
        <v>3.141588</v>
      </c>
      <c r="S304" s="6">
        <v>3.141588</v>
      </c>
      <c r="T304" s="77">
        <v>0</v>
      </c>
      <c r="U304" s="77">
        <v>0</v>
      </c>
    </row>
    <row r="305" spans="1:21" x14ac:dyDescent="0.25">
      <c r="A305">
        <v>302</v>
      </c>
      <c r="B305" s="8" t="s">
        <v>327</v>
      </c>
      <c r="C305" t="s">
        <v>28</v>
      </c>
      <c r="D305" s="3">
        <v>0.47213939999999999</v>
      </c>
      <c r="E305" s="3">
        <v>384.21300000000002</v>
      </c>
      <c r="F305" s="3">
        <v>384.68509999999998</v>
      </c>
      <c r="G305" s="7">
        <v>384.44909999999999</v>
      </c>
      <c r="H305" s="1">
        <v>-2.2572389999999999E-3</v>
      </c>
      <c r="I305" s="1">
        <v>0.46988220000000003</v>
      </c>
      <c r="J305" s="6">
        <v>0.23381250000000001</v>
      </c>
      <c r="K305" s="1">
        <v>243.93430000000001</v>
      </c>
      <c r="L305" s="1">
        <v>243.93430000000001</v>
      </c>
      <c r="M305" s="6">
        <v>243.93430000000001</v>
      </c>
      <c r="N305" s="4">
        <v>0</v>
      </c>
      <c r="O305" s="4">
        <v>0</v>
      </c>
      <c r="P305" s="77">
        <v>0</v>
      </c>
      <c r="Q305" s="1">
        <v>3.141588</v>
      </c>
      <c r="R305" s="1">
        <v>3.141588</v>
      </c>
      <c r="S305" s="6">
        <v>3.141588</v>
      </c>
      <c r="T305" s="5">
        <v>0</v>
      </c>
      <c r="U305" s="5">
        <v>0</v>
      </c>
    </row>
    <row r="306" spans="1:21" x14ac:dyDescent="0.25">
      <c r="A306">
        <v>303</v>
      </c>
      <c r="B306" s="8" t="s">
        <v>328</v>
      </c>
      <c r="C306" t="s">
        <v>108</v>
      </c>
      <c r="D306" s="3">
        <v>0.27200000000000002</v>
      </c>
      <c r="E306" s="3">
        <v>384.7636</v>
      </c>
      <c r="F306" s="3">
        <v>385.03559999999999</v>
      </c>
      <c r="G306" s="7">
        <v>384.89960000000002</v>
      </c>
      <c r="H306" s="1">
        <v>0.54836119999999999</v>
      </c>
      <c r="I306" s="1">
        <v>0.82036120000000001</v>
      </c>
      <c r="J306" s="6">
        <v>0.6843612</v>
      </c>
      <c r="K306" s="1">
        <v>243.93430000000001</v>
      </c>
      <c r="L306" s="1">
        <v>243.93430000000001</v>
      </c>
      <c r="M306" s="6">
        <v>243.93430000000001</v>
      </c>
      <c r="N306" s="4">
        <v>0</v>
      </c>
      <c r="O306" s="4">
        <v>0</v>
      </c>
      <c r="P306" s="77">
        <v>0</v>
      </c>
      <c r="Q306" s="1">
        <v>3.141588</v>
      </c>
      <c r="R306" s="1">
        <v>3.141588</v>
      </c>
      <c r="S306" s="6">
        <v>3.141588</v>
      </c>
      <c r="T306" s="77">
        <v>0</v>
      </c>
      <c r="U306" s="77">
        <v>0</v>
      </c>
    </row>
    <row r="307" spans="1:21" x14ac:dyDescent="0.25">
      <c r="A307">
        <v>304</v>
      </c>
      <c r="B307" s="8" t="s">
        <v>329</v>
      </c>
      <c r="C307" t="s">
        <v>19</v>
      </c>
      <c r="D307" s="3">
        <v>0</v>
      </c>
      <c r="E307" s="3">
        <v>385.11410000000001</v>
      </c>
      <c r="F307" s="3">
        <v>385.11410000000001</v>
      </c>
      <c r="G307" s="7">
        <v>385.11410000000001</v>
      </c>
      <c r="H307" s="1">
        <v>0.89884019999999998</v>
      </c>
      <c r="I307" s="1">
        <v>0.89884019999999998</v>
      </c>
      <c r="J307" s="6">
        <v>0.89884019999999998</v>
      </c>
      <c r="K307" s="1">
        <v>243.93430000000001</v>
      </c>
      <c r="L307" s="1">
        <v>243.93430000000001</v>
      </c>
      <c r="M307" s="6">
        <v>243.93430000000001</v>
      </c>
      <c r="N307" s="4">
        <v>0</v>
      </c>
      <c r="O307" s="4">
        <v>0</v>
      </c>
      <c r="P307" s="77">
        <v>0</v>
      </c>
      <c r="Q307" s="1">
        <v>3.141588</v>
      </c>
      <c r="R307" s="1">
        <v>3.141588</v>
      </c>
      <c r="S307" s="6">
        <v>3.141588</v>
      </c>
      <c r="T307" s="5">
        <v>0</v>
      </c>
      <c r="U307" s="5">
        <v>0</v>
      </c>
    </row>
    <row r="308" spans="1:21" x14ac:dyDescent="0.25">
      <c r="A308">
        <v>305</v>
      </c>
      <c r="B308" s="8" t="s">
        <v>330</v>
      </c>
      <c r="C308" t="s">
        <v>25</v>
      </c>
      <c r="D308" s="3">
        <v>0.17269999999999999</v>
      </c>
      <c r="E308" s="3">
        <v>385.57069999999999</v>
      </c>
      <c r="F308" s="3">
        <v>385.74340000000001</v>
      </c>
      <c r="G308" s="7">
        <v>385.65699999999998</v>
      </c>
      <c r="H308" s="1">
        <v>1.35544</v>
      </c>
      <c r="I308" s="1">
        <v>1.5281400000000001</v>
      </c>
      <c r="J308" s="6">
        <v>1.4417899999999999</v>
      </c>
      <c r="K308" s="1">
        <v>243.93430000000001</v>
      </c>
      <c r="L308" s="1">
        <v>243.93430000000001</v>
      </c>
      <c r="M308" s="6">
        <v>243.93430000000001</v>
      </c>
      <c r="N308" s="4">
        <v>0</v>
      </c>
      <c r="O308" s="4">
        <v>0</v>
      </c>
      <c r="P308" s="77">
        <v>0</v>
      </c>
      <c r="Q308" s="1">
        <v>3.141588</v>
      </c>
      <c r="R308" s="1">
        <v>3.141588</v>
      </c>
      <c r="S308" s="6">
        <v>3.141588</v>
      </c>
      <c r="T308" s="77">
        <v>0</v>
      </c>
      <c r="U308" s="77">
        <v>0</v>
      </c>
    </row>
    <row r="309" spans="1:21" x14ac:dyDescent="0.25">
      <c r="A309">
        <v>306</v>
      </c>
      <c r="B309" s="8" t="s">
        <v>331</v>
      </c>
      <c r="C309" t="s">
        <v>19</v>
      </c>
      <c r="D309" s="3">
        <v>0</v>
      </c>
      <c r="E309" s="3">
        <v>386.31400000000002</v>
      </c>
      <c r="F309" s="3">
        <v>386.31400000000002</v>
      </c>
      <c r="G309" s="7">
        <v>386.31400000000002</v>
      </c>
      <c r="H309" s="1">
        <v>2.0987429999999998</v>
      </c>
      <c r="I309" s="1">
        <v>2.0987429999999998</v>
      </c>
      <c r="J309" s="6">
        <v>2.0987429999999998</v>
      </c>
      <c r="K309" s="1">
        <v>243.93430000000001</v>
      </c>
      <c r="L309" s="1">
        <v>243.93430000000001</v>
      </c>
      <c r="M309" s="6">
        <v>243.93430000000001</v>
      </c>
      <c r="N309" s="4">
        <v>0</v>
      </c>
      <c r="O309" s="4">
        <v>0</v>
      </c>
      <c r="P309" s="77">
        <v>0</v>
      </c>
      <c r="Q309" s="1">
        <v>3.141588</v>
      </c>
      <c r="R309" s="1">
        <v>3.141588</v>
      </c>
      <c r="S309" s="6">
        <v>3.141588</v>
      </c>
      <c r="T309" s="5">
        <v>0</v>
      </c>
      <c r="U309" s="5">
        <v>0</v>
      </c>
    </row>
    <row r="310" spans="1:21" x14ac:dyDescent="0.25">
      <c r="A310">
        <v>307</v>
      </c>
      <c r="B310" s="8" t="s">
        <v>332</v>
      </c>
      <c r="C310" t="s">
        <v>19</v>
      </c>
      <c r="D310" s="3">
        <v>0</v>
      </c>
      <c r="E310" s="3">
        <v>386.42599999999999</v>
      </c>
      <c r="F310" s="3">
        <v>386.42599999999999</v>
      </c>
      <c r="G310" s="7">
        <v>386.42599999999999</v>
      </c>
      <c r="H310" s="1">
        <v>2.2107429999999999</v>
      </c>
      <c r="I310" s="1">
        <v>2.2107429999999999</v>
      </c>
      <c r="J310" s="6">
        <v>2.2107429999999999</v>
      </c>
      <c r="K310" s="1">
        <v>243.93430000000001</v>
      </c>
      <c r="L310" s="1">
        <v>243.93430000000001</v>
      </c>
      <c r="M310" s="6">
        <v>243.93430000000001</v>
      </c>
      <c r="N310" s="4">
        <v>0</v>
      </c>
      <c r="O310" s="4">
        <v>0</v>
      </c>
      <c r="P310" s="77">
        <v>0</v>
      </c>
      <c r="Q310" s="1">
        <v>3.141588</v>
      </c>
      <c r="R310" s="1">
        <v>3.141588</v>
      </c>
      <c r="S310" s="6">
        <v>3.141588</v>
      </c>
      <c r="T310" s="77">
        <v>0</v>
      </c>
      <c r="U310" s="77">
        <v>0</v>
      </c>
    </row>
    <row r="311" spans="1:21" x14ac:dyDescent="0.25">
      <c r="A311">
        <v>308</v>
      </c>
      <c r="B311" s="8" t="s">
        <v>333</v>
      </c>
      <c r="C311" t="s">
        <v>19</v>
      </c>
      <c r="D311" s="3">
        <v>0</v>
      </c>
      <c r="E311" s="3">
        <v>386.63</v>
      </c>
      <c r="F311" s="3">
        <v>386.63</v>
      </c>
      <c r="G311" s="7">
        <v>386.63</v>
      </c>
      <c r="H311" s="1">
        <v>2.4147430000000001</v>
      </c>
      <c r="I311" s="1">
        <v>2.4147430000000001</v>
      </c>
      <c r="J311" s="6">
        <v>2.4147430000000001</v>
      </c>
      <c r="K311" s="1">
        <v>243.93430000000001</v>
      </c>
      <c r="L311" s="1">
        <v>243.93430000000001</v>
      </c>
      <c r="M311" s="6">
        <v>243.93430000000001</v>
      </c>
      <c r="N311" s="4">
        <v>0</v>
      </c>
      <c r="O311" s="4">
        <v>0</v>
      </c>
      <c r="P311" s="77">
        <v>0</v>
      </c>
      <c r="Q311" s="1">
        <v>3.141588</v>
      </c>
      <c r="R311" s="1">
        <v>3.141588</v>
      </c>
      <c r="S311" s="6">
        <v>3.141588</v>
      </c>
      <c r="T311" s="5">
        <v>0</v>
      </c>
      <c r="U311" s="5">
        <v>0</v>
      </c>
    </row>
    <row r="312" spans="1:21" x14ac:dyDescent="0.25">
      <c r="A312">
        <v>309</v>
      </c>
      <c r="B312" s="8" t="s">
        <v>334</v>
      </c>
      <c r="C312" t="s">
        <v>19</v>
      </c>
      <c r="D312" s="3">
        <v>0</v>
      </c>
      <c r="E312" s="3">
        <v>388.05500000000001</v>
      </c>
      <c r="F312" s="3">
        <v>388.05500000000001</v>
      </c>
      <c r="G312" s="7">
        <v>388.05500000000001</v>
      </c>
      <c r="H312" s="1">
        <v>3.8397429999999999</v>
      </c>
      <c r="I312" s="1">
        <v>3.8397429999999999</v>
      </c>
      <c r="J312" s="6">
        <v>3.8397429999999999</v>
      </c>
      <c r="K312" s="1">
        <v>243.93430000000001</v>
      </c>
      <c r="L312" s="1">
        <v>243.93430000000001</v>
      </c>
      <c r="M312" s="6">
        <v>243.93430000000001</v>
      </c>
      <c r="N312" s="4">
        <v>0</v>
      </c>
      <c r="O312" s="4">
        <v>0</v>
      </c>
      <c r="P312" s="77">
        <v>0</v>
      </c>
      <c r="Q312" s="1">
        <v>3.141588</v>
      </c>
      <c r="R312" s="1">
        <v>3.141588</v>
      </c>
      <c r="S312" s="6">
        <v>3.141588</v>
      </c>
      <c r="T312" s="77">
        <v>0</v>
      </c>
      <c r="U312" s="77">
        <v>0</v>
      </c>
    </row>
    <row r="313" spans="1:21" x14ac:dyDescent="0.25">
      <c r="A313">
        <v>310</v>
      </c>
      <c r="B313" s="8" t="s">
        <v>335</v>
      </c>
      <c r="C313" t="s">
        <v>19</v>
      </c>
      <c r="D313" s="3">
        <v>0</v>
      </c>
      <c r="E313" s="3">
        <v>389.04849999999999</v>
      </c>
      <c r="F313" s="3">
        <v>389.04849999999999</v>
      </c>
      <c r="G313" s="7">
        <v>389.04849999999999</v>
      </c>
      <c r="H313" s="1">
        <v>4.833272</v>
      </c>
      <c r="I313" s="1">
        <v>4.833272</v>
      </c>
      <c r="J313" s="6">
        <v>4.833272</v>
      </c>
      <c r="K313" s="1">
        <v>243.93430000000001</v>
      </c>
      <c r="L313" s="1">
        <v>243.93430000000001</v>
      </c>
      <c r="M313" s="6">
        <v>243.93430000000001</v>
      </c>
      <c r="N313" s="4">
        <v>0</v>
      </c>
      <c r="O313" s="4">
        <v>0</v>
      </c>
      <c r="P313" s="77">
        <v>0</v>
      </c>
      <c r="Q313" s="1">
        <v>3.141588</v>
      </c>
      <c r="R313" s="1">
        <v>3.141588</v>
      </c>
      <c r="S313" s="6">
        <v>3.141588</v>
      </c>
      <c r="T313" s="5">
        <v>0</v>
      </c>
      <c r="U313" s="5">
        <v>0</v>
      </c>
    </row>
    <row r="314" spans="1:21" x14ac:dyDescent="0.25">
      <c r="A314">
        <v>311</v>
      </c>
      <c r="B314" s="8" t="s">
        <v>336</v>
      </c>
      <c r="C314" t="s">
        <v>28</v>
      </c>
      <c r="D314" s="3">
        <v>0.6</v>
      </c>
      <c r="E314" s="3">
        <v>389.2158</v>
      </c>
      <c r="F314" s="3">
        <v>389.81580000000002</v>
      </c>
      <c r="G314" s="7">
        <v>389.51580000000001</v>
      </c>
      <c r="H314" s="1">
        <v>5.0005920000000001</v>
      </c>
      <c r="I314" s="1">
        <v>5.6005919999999998</v>
      </c>
      <c r="J314" s="6">
        <v>5.300592</v>
      </c>
      <c r="K314" s="1">
        <v>243.93430000000001</v>
      </c>
      <c r="L314" s="1">
        <v>243.93430000000001</v>
      </c>
      <c r="M314" s="6">
        <v>243.93430000000001</v>
      </c>
      <c r="N314" s="4">
        <v>0</v>
      </c>
      <c r="O314" s="4">
        <v>0</v>
      </c>
      <c r="P314" s="77">
        <v>0</v>
      </c>
      <c r="Q314" s="1">
        <v>3.141588</v>
      </c>
      <c r="R314" s="1">
        <v>3.141588</v>
      </c>
      <c r="S314" s="6">
        <v>3.141588</v>
      </c>
      <c r="T314" s="77">
        <v>0</v>
      </c>
      <c r="U314" s="77">
        <v>0</v>
      </c>
    </row>
    <row r="315" spans="1:21" x14ac:dyDescent="0.25">
      <c r="A315">
        <v>312</v>
      </c>
      <c r="B315" s="8" t="s">
        <v>337</v>
      </c>
      <c r="C315" t="s">
        <v>108</v>
      </c>
      <c r="D315" s="3">
        <v>0.27200000000000002</v>
      </c>
      <c r="E315" s="3">
        <v>390.3578</v>
      </c>
      <c r="F315" s="3">
        <v>390.62979999999999</v>
      </c>
      <c r="G315" s="7">
        <v>390.49380000000002</v>
      </c>
      <c r="H315" s="1">
        <v>6.1425770000000002</v>
      </c>
      <c r="I315" s="1">
        <v>6.4145770000000004</v>
      </c>
      <c r="J315" s="6">
        <v>6.2785770000000003</v>
      </c>
      <c r="K315" s="1">
        <v>243.93430000000001</v>
      </c>
      <c r="L315" s="1">
        <v>243.93430000000001</v>
      </c>
      <c r="M315" s="6">
        <v>243.93430000000001</v>
      </c>
      <c r="N315" s="4">
        <v>0</v>
      </c>
      <c r="O315" s="4">
        <v>0</v>
      </c>
      <c r="P315" s="77">
        <v>0</v>
      </c>
      <c r="Q315" s="1">
        <v>3.141588</v>
      </c>
      <c r="R315" s="1">
        <v>3.141588</v>
      </c>
      <c r="S315" s="6">
        <v>3.141588</v>
      </c>
      <c r="T315" s="5">
        <v>0</v>
      </c>
      <c r="U315" s="5">
        <v>0</v>
      </c>
    </row>
    <row r="316" spans="1:21" x14ac:dyDescent="0.25">
      <c r="A316">
        <v>313</v>
      </c>
      <c r="B316" s="8" t="s">
        <v>338</v>
      </c>
      <c r="C316" t="s">
        <v>28</v>
      </c>
      <c r="D316" s="3">
        <v>0.17269999999999999</v>
      </c>
      <c r="E316" s="3">
        <v>391.17180000000002</v>
      </c>
      <c r="F316" s="3">
        <v>391.34449999999998</v>
      </c>
      <c r="G316" s="7">
        <v>391.25819999999999</v>
      </c>
      <c r="H316" s="1">
        <v>6.9565619999999999</v>
      </c>
      <c r="I316" s="1">
        <v>7.1292619999999998</v>
      </c>
      <c r="J316" s="6">
        <v>7.0429120000000003</v>
      </c>
      <c r="K316" s="1">
        <v>243.93430000000001</v>
      </c>
      <c r="L316" s="1">
        <v>243.93430000000001</v>
      </c>
      <c r="M316" s="6">
        <v>243.93430000000001</v>
      </c>
      <c r="N316" s="4">
        <v>0</v>
      </c>
      <c r="O316" s="4">
        <v>0</v>
      </c>
      <c r="P316" s="77">
        <v>0</v>
      </c>
      <c r="Q316" s="1">
        <v>3.141588</v>
      </c>
      <c r="R316" s="1">
        <v>3.141588</v>
      </c>
      <c r="S316" s="6">
        <v>3.141588</v>
      </c>
      <c r="T316" s="77">
        <v>0</v>
      </c>
      <c r="U316" s="77">
        <v>0</v>
      </c>
    </row>
    <row r="317" spans="1:21" x14ac:dyDescent="0.25">
      <c r="A317">
        <v>314</v>
      </c>
      <c r="B317" s="8" t="s">
        <v>339</v>
      </c>
      <c r="C317" t="s">
        <v>25</v>
      </c>
      <c r="D317" s="3">
        <v>0.24765000000000001</v>
      </c>
      <c r="E317" s="3">
        <v>391.61689999999999</v>
      </c>
      <c r="F317" s="3">
        <v>391.8646</v>
      </c>
      <c r="G317" s="7">
        <v>391.74079999999998</v>
      </c>
      <c r="H317" s="1">
        <v>7.4016869999999999</v>
      </c>
      <c r="I317" s="1">
        <v>7.6493370000000001</v>
      </c>
      <c r="J317" s="6">
        <v>7.525512</v>
      </c>
      <c r="K317" s="1">
        <v>243.93430000000001</v>
      </c>
      <c r="L317" s="1">
        <v>243.93430000000001</v>
      </c>
      <c r="M317" s="6">
        <v>243.93430000000001</v>
      </c>
      <c r="N317" s="4">
        <v>0</v>
      </c>
      <c r="O317" s="4">
        <v>0</v>
      </c>
      <c r="P317" s="77">
        <v>0</v>
      </c>
      <c r="Q317" s="1">
        <v>3.141588</v>
      </c>
      <c r="R317" s="1">
        <v>3.141588</v>
      </c>
      <c r="S317" s="6">
        <v>3.141588</v>
      </c>
      <c r="T317" s="5">
        <v>0</v>
      </c>
      <c r="U317" s="5">
        <v>0</v>
      </c>
    </row>
    <row r="318" spans="1:21" x14ac:dyDescent="0.25">
      <c r="A318">
        <v>315</v>
      </c>
      <c r="B318" s="8" t="s">
        <v>340</v>
      </c>
      <c r="C318" t="s">
        <v>19</v>
      </c>
      <c r="D318" s="3">
        <v>0</v>
      </c>
      <c r="E318" s="3">
        <v>392.22019999999998</v>
      </c>
      <c r="F318" s="3">
        <v>392.22019999999998</v>
      </c>
      <c r="G318" s="7">
        <v>392.22019999999998</v>
      </c>
      <c r="H318" s="1">
        <v>8.0049119999999991</v>
      </c>
      <c r="I318" s="1">
        <v>8.0049119999999991</v>
      </c>
      <c r="J318" s="6">
        <v>8.0049119999999991</v>
      </c>
      <c r="K318" s="1">
        <v>243.93440000000001</v>
      </c>
      <c r="L318" s="1">
        <v>243.93440000000001</v>
      </c>
      <c r="M318" s="6">
        <v>243.93440000000001</v>
      </c>
      <c r="N318" s="4">
        <v>0</v>
      </c>
      <c r="O318" s="4">
        <v>0</v>
      </c>
      <c r="P318" s="77">
        <v>0</v>
      </c>
      <c r="Q318" s="1">
        <v>3.141588</v>
      </c>
      <c r="R318" s="1">
        <v>3.141588</v>
      </c>
      <c r="S318" s="6">
        <v>3.141588</v>
      </c>
      <c r="T318" s="77">
        <v>0</v>
      </c>
      <c r="U318" s="77">
        <v>0</v>
      </c>
    </row>
    <row r="319" spans="1:21" x14ac:dyDescent="0.25">
      <c r="A319">
        <v>316</v>
      </c>
      <c r="B319" s="8" t="s">
        <v>341</v>
      </c>
      <c r="C319" t="s">
        <v>21</v>
      </c>
      <c r="D319" s="3">
        <v>2.9453680000000002</v>
      </c>
      <c r="E319" s="3">
        <v>393.18790000000001</v>
      </c>
      <c r="F319" s="3">
        <v>396.13319999999999</v>
      </c>
      <c r="G319" s="7">
        <v>394.66050000000001</v>
      </c>
      <c r="H319" s="1">
        <v>8.9726029999999994</v>
      </c>
      <c r="I319" s="1">
        <v>11.917759999999999</v>
      </c>
      <c r="J319" s="6">
        <v>10.445180000000001</v>
      </c>
      <c r="K319" s="1">
        <v>243.93440000000001</v>
      </c>
      <c r="L319" s="1">
        <v>243.9034</v>
      </c>
      <c r="M319" s="6">
        <v>243.9188</v>
      </c>
      <c r="N319" s="4">
        <v>0</v>
      </c>
      <c r="O319" s="4">
        <v>0</v>
      </c>
      <c r="P319" s="77">
        <v>0</v>
      </c>
      <c r="Q319" s="1">
        <v>3.141588</v>
      </c>
      <c r="R319" s="1">
        <v>3.1625320000000001</v>
      </c>
      <c r="S319" s="6">
        <v>3.1520600000000001</v>
      </c>
      <c r="T319" s="5">
        <v>0</v>
      </c>
      <c r="U319" s="5">
        <v>0</v>
      </c>
    </row>
    <row r="320" spans="1:21" x14ac:dyDescent="0.25">
      <c r="A320">
        <v>317</v>
      </c>
      <c r="B320" s="8" t="s">
        <v>342</v>
      </c>
      <c r="C320" t="s">
        <v>19</v>
      </c>
      <c r="D320" s="3">
        <v>0</v>
      </c>
      <c r="E320" s="3">
        <v>396.80279999999999</v>
      </c>
      <c r="F320" s="3">
        <v>396.80279999999999</v>
      </c>
      <c r="G320" s="7">
        <v>396.80279999999999</v>
      </c>
      <c r="H320" s="1">
        <v>12.587199999999999</v>
      </c>
      <c r="I320" s="1">
        <v>12.587199999999999</v>
      </c>
      <c r="J320" s="6">
        <v>12.587199999999999</v>
      </c>
      <c r="K320" s="1">
        <v>243.88939999999999</v>
      </c>
      <c r="L320" s="1">
        <v>243.88939999999999</v>
      </c>
      <c r="M320" s="6">
        <v>243.88939999999999</v>
      </c>
      <c r="N320" s="4">
        <v>0</v>
      </c>
      <c r="O320" s="4">
        <v>0</v>
      </c>
      <c r="P320" s="77">
        <v>0</v>
      </c>
      <c r="Q320" s="1">
        <v>3.1625320000000001</v>
      </c>
      <c r="R320" s="1">
        <v>3.1625320000000001</v>
      </c>
      <c r="S320" s="6">
        <v>3.1625320000000001</v>
      </c>
      <c r="T320" s="77">
        <v>0</v>
      </c>
      <c r="U320" s="77">
        <v>0</v>
      </c>
    </row>
    <row r="321" spans="1:21" x14ac:dyDescent="0.25">
      <c r="A321">
        <v>318</v>
      </c>
      <c r="B321" s="8" t="s">
        <v>343</v>
      </c>
      <c r="C321" t="s">
        <v>28</v>
      </c>
      <c r="D321" s="3">
        <v>0.6</v>
      </c>
      <c r="E321" s="3">
        <v>396.92340000000002</v>
      </c>
      <c r="F321" s="3">
        <v>397.52339999999998</v>
      </c>
      <c r="G321" s="7">
        <v>397.22340000000003</v>
      </c>
      <c r="H321" s="1">
        <v>12.707750000000001</v>
      </c>
      <c r="I321" s="1">
        <v>13.30762</v>
      </c>
      <c r="J321" s="6">
        <v>13.007680000000001</v>
      </c>
      <c r="K321" s="1">
        <v>243.8869</v>
      </c>
      <c r="L321" s="1">
        <v>243.87430000000001</v>
      </c>
      <c r="M321" s="6">
        <v>243.88059999999999</v>
      </c>
      <c r="N321" s="4">
        <v>0</v>
      </c>
      <c r="O321" s="4">
        <v>0</v>
      </c>
      <c r="P321" s="77">
        <v>0</v>
      </c>
      <c r="Q321" s="1">
        <v>3.1625320000000001</v>
      </c>
      <c r="R321" s="1">
        <v>3.1625320000000001</v>
      </c>
      <c r="S321" s="6">
        <v>3.1625320000000001</v>
      </c>
      <c r="T321" s="5">
        <v>0</v>
      </c>
      <c r="U321" s="5">
        <v>0</v>
      </c>
    </row>
    <row r="322" spans="1:21" x14ac:dyDescent="0.25">
      <c r="A322">
        <v>319</v>
      </c>
      <c r="B322" s="8" t="s">
        <v>344</v>
      </c>
      <c r="C322" t="s">
        <v>21</v>
      </c>
      <c r="D322" s="3">
        <v>3.177222</v>
      </c>
      <c r="E322" s="3">
        <v>398.02510000000001</v>
      </c>
      <c r="F322" s="3">
        <v>401.20240000000001</v>
      </c>
      <c r="G322" s="7">
        <v>399.61369999999999</v>
      </c>
      <c r="H322" s="1">
        <v>13.80925</v>
      </c>
      <c r="I322" s="1">
        <v>16.97832</v>
      </c>
      <c r="J322" s="6">
        <v>15.393789999999999</v>
      </c>
      <c r="K322" s="1">
        <v>243.8638</v>
      </c>
      <c r="L322" s="1">
        <v>243.6525</v>
      </c>
      <c r="M322" s="6">
        <v>243.75819999999999</v>
      </c>
      <c r="N322" s="4">
        <v>0</v>
      </c>
      <c r="O322" s="4">
        <v>0</v>
      </c>
      <c r="P322" s="77">
        <v>0</v>
      </c>
      <c r="Q322" s="1">
        <v>3.1625320000000001</v>
      </c>
      <c r="R322" s="1">
        <v>3.253787</v>
      </c>
      <c r="S322" s="6">
        <v>3.2081590000000002</v>
      </c>
      <c r="T322" s="77">
        <v>0</v>
      </c>
      <c r="U322" s="77">
        <v>0</v>
      </c>
    </row>
    <row r="323" spans="1:21" x14ac:dyDescent="0.25">
      <c r="A323">
        <v>320</v>
      </c>
      <c r="B323" s="8" t="s">
        <v>345</v>
      </c>
      <c r="C323" t="s">
        <v>19</v>
      </c>
      <c r="D323" s="3">
        <v>0</v>
      </c>
      <c r="E323" s="3">
        <v>401.64359999999999</v>
      </c>
      <c r="F323" s="3">
        <v>401.64359999999999</v>
      </c>
      <c r="G323" s="7">
        <v>401.64359999999999</v>
      </c>
      <c r="H323" s="1">
        <v>17.416799999999999</v>
      </c>
      <c r="I323" s="1">
        <v>17.416799999999999</v>
      </c>
      <c r="J323" s="6">
        <v>17.416799999999999</v>
      </c>
      <c r="K323" s="1">
        <v>243.60310000000001</v>
      </c>
      <c r="L323" s="1">
        <v>243.60310000000001</v>
      </c>
      <c r="M323" s="6">
        <v>243.60310000000001</v>
      </c>
      <c r="N323" s="4">
        <v>0</v>
      </c>
      <c r="O323" s="4">
        <v>0</v>
      </c>
      <c r="P323" s="77">
        <v>0</v>
      </c>
      <c r="Q323" s="1">
        <v>3.253787</v>
      </c>
      <c r="R323" s="1">
        <v>3.253787</v>
      </c>
      <c r="S323" s="6">
        <v>3.253787</v>
      </c>
      <c r="T323" s="5">
        <v>0</v>
      </c>
      <c r="U323" s="5">
        <v>0</v>
      </c>
    </row>
    <row r="324" spans="1:21" x14ac:dyDescent="0.25">
      <c r="A324">
        <v>321</v>
      </c>
      <c r="B324" s="8" t="s">
        <v>346</v>
      </c>
      <c r="C324" t="s">
        <v>108</v>
      </c>
      <c r="D324" s="3">
        <v>0.27200000000000002</v>
      </c>
      <c r="E324" s="3">
        <v>401.9701</v>
      </c>
      <c r="F324" s="3">
        <v>402.24209999999999</v>
      </c>
      <c r="G324" s="7">
        <v>402.10610000000003</v>
      </c>
      <c r="H324" s="1">
        <v>17.741250000000001</v>
      </c>
      <c r="I324" s="1">
        <v>18.01154</v>
      </c>
      <c r="J324" s="6">
        <v>17.876390000000001</v>
      </c>
      <c r="K324" s="1">
        <v>243.56659999999999</v>
      </c>
      <c r="L324" s="1">
        <v>243.5361</v>
      </c>
      <c r="M324" s="6">
        <v>243.5514</v>
      </c>
      <c r="N324" s="4">
        <v>0</v>
      </c>
      <c r="O324" s="4">
        <v>0</v>
      </c>
      <c r="P324" s="77">
        <v>0</v>
      </c>
      <c r="Q324" s="1">
        <v>3.253787</v>
      </c>
      <c r="R324" s="1">
        <v>3.253787</v>
      </c>
      <c r="S324" s="6">
        <v>3.253787</v>
      </c>
      <c r="T324" s="77">
        <v>0</v>
      </c>
      <c r="U324" s="77">
        <v>0</v>
      </c>
    </row>
    <row r="325" spans="1:21" x14ac:dyDescent="0.25">
      <c r="A325">
        <v>322</v>
      </c>
      <c r="B325" s="8" t="s">
        <v>347</v>
      </c>
      <c r="C325" t="s">
        <v>28</v>
      </c>
      <c r="D325" s="3">
        <v>0.6</v>
      </c>
      <c r="E325" s="3">
        <v>402.30799999999999</v>
      </c>
      <c r="F325" s="3">
        <v>402.90800000000002</v>
      </c>
      <c r="G325" s="7">
        <v>402.608</v>
      </c>
      <c r="H325" s="1">
        <v>18.077020000000001</v>
      </c>
      <c r="I325" s="1">
        <v>18.673249999999999</v>
      </c>
      <c r="J325" s="6">
        <v>18.375139999999998</v>
      </c>
      <c r="K325" s="1">
        <v>243.52879999999999</v>
      </c>
      <c r="L325" s="1">
        <v>243.4616</v>
      </c>
      <c r="M325" s="6">
        <v>243.49520000000001</v>
      </c>
      <c r="N325" s="4">
        <v>0</v>
      </c>
      <c r="O325" s="4">
        <v>0</v>
      </c>
      <c r="P325" s="77">
        <v>0</v>
      </c>
      <c r="Q325" s="1">
        <v>3.253787</v>
      </c>
      <c r="R325" s="1">
        <v>3.253787</v>
      </c>
      <c r="S325" s="6">
        <v>3.253787</v>
      </c>
      <c r="T325" s="5">
        <v>0</v>
      </c>
      <c r="U325" s="5">
        <v>0</v>
      </c>
    </row>
    <row r="326" spans="1:21" x14ac:dyDescent="0.25">
      <c r="A326">
        <v>323</v>
      </c>
      <c r="B326" s="8" t="s">
        <v>348</v>
      </c>
      <c r="C326" t="s">
        <v>28</v>
      </c>
      <c r="D326" s="3">
        <v>0.152</v>
      </c>
      <c r="E326" s="3">
        <v>403.28739999999999</v>
      </c>
      <c r="F326" s="3">
        <v>403.43939999999998</v>
      </c>
      <c r="G326" s="7">
        <v>403.36340000000001</v>
      </c>
      <c r="H326" s="1">
        <v>19.050270000000001</v>
      </c>
      <c r="I326" s="1">
        <v>19.201309999999999</v>
      </c>
      <c r="J326" s="6">
        <v>19.125789999999999</v>
      </c>
      <c r="K326" s="1">
        <v>243.41909999999999</v>
      </c>
      <c r="L326" s="1">
        <v>243.40209999999999</v>
      </c>
      <c r="M326" s="6">
        <v>243.41059999999999</v>
      </c>
      <c r="N326" s="4">
        <v>0</v>
      </c>
      <c r="O326" s="4">
        <v>0</v>
      </c>
      <c r="P326" s="77">
        <v>0</v>
      </c>
      <c r="Q326" s="1">
        <v>3.253787</v>
      </c>
      <c r="R326" s="1">
        <v>3.253787</v>
      </c>
      <c r="S326" s="6">
        <v>3.253787</v>
      </c>
      <c r="T326" s="77">
        <v>0</v>
      </c>
      <c r="U326" s="77">
        <v>0</v>
      </c>
    </row>
    <row r="327" spans="1:21" x14ac:dyDescent="0.25">
      <c r="A327">
        <v>324</v>
      </c>
      <c r="B327" s="8" t="s">
        <v>349</v>
      </c>
      <c r="C327" t="s">
        <v>21</v>
      </c>
      <c r="D327" s="3">
        <v>3.287363</v>
      </c>
      <c r="E327" s="3">
        <v>403.76190000000003</v>
      </c>
      <c r="F327" s="3">
        <v>407.04930000000002</v>
      </c>
      <c r="G327" s="7">
        <v>405.40559999999999</v>
      </c>
      <c r="H327" s="1">
        <v>19.52177</v>
      </c>
      <c r="I327" s="1">
        <v>22.780819999999999</v>
      </c>
      <c r="J327" s="6">
        <v>21.151289999999999</v>
      </c>
      <c r="K327" s="1">
        <v>243.36600000000001</v>
      </c>
      <c r="L327" s="1">
        <v>242.93680000000001</v>
      </c>
      <c r="M327" s="6">
        <v>243.1514</v>
      </c>
      <c r="N327" s="4">
        <v>0</v>
      </c>
      <c r="O327" s="4">
        <v>0</v>
      </c>
      <c r="P327" s="77">
        <v>0</v>
      </c>
      <c r="Q327" s="1">
        <v>3.253787</v>
      </c>
      <c r="R327" s="1">
        <v>3.2911869999999999</v>
      </c>
      <c r="S327" s="6">
        <v>3.2724869999999999</v>
      </c>
      <c r="T327" s="5">
        <v>0</v>
      </c>
      <c r="U327" s="5">
        <v>0</v>
      </c>
    </row>
    <row r="328" spans="1:21" x14ac:dyDescent="0.25">
      <c r="A328">
        <v>325</v>
      </c>
      <c r="B328" s="8" t="s">
        <v>350</v>
      </c>
      <c r="C328" t="s">
        <v>19</v>
      </c>
      <c r="D328" s="3">
        <v>0</v>
      </c>
      <c r="E328" s="3">
        <v>408.2867</v>
      </c>
      <c r="F328" s="3">
        <v>408.2867</v>
      </c>
      <c r="G328" s="7">
        <v>408.2867</v>
      </c>
      <c r="H328" s="1">
        <v>24.00441</v>
      </c>
      <c r="I328" s="1">
        <v>24.00441</v>
      </c>
      <c r="J328" s="6">
        <v>24.00441</v>
      </c>
      <c r="K328" s="1">
        <v>242.75239999999999</v>
      </c>
      <c r="L328" s="1">
        <v>242.75239999999999</v>
      </c>
      <c r="M328" s="6">
        <v>242.75239999999999</v>
      </c>
      <c r="N328" s="4">
        <v>0</v>
      </c>
      <c r="O328" s="4">
        <v>0</v>
      </c>
      <c r="P328" s="77">
        <v>0</v>
      </c>
      <c r="Q328" s="1">
        <v>3.2911869999999999</v>
      </c>
      <c r="R328" s="1">
        <v>3.2911869999999999</v>
      </c>
      <c r="S328" s="6">
        <v>3.2911869999999999</v>
      </c>
      <c r="T328" s="77">
        <v>0</v>
      </c>
      <c r="U328" s="77">
        <v>0</v>
      </c>
    </row>
    <row r="329" spans="1:21" x14ac:dyDescent="0.25">
      <c r="A329">
        <v>326</v>
      </c>
      <c r="B329" s="8" t="s">
        <v>351</v>
      </c>
      <c r="C329" t="s">
        <v>28</v>
      </c>
      <c r="D329" s="3">
        <v>0.6</v>
      </c>
      <c r="E329" s="3">
        <v>408.37540000000001</v>
      </c>
      <c r="F329" s="3">
        <v>408.97539999999998</v>
      </c>
      <c r="G329" s="7">
        <v>408.67540000000002</v>
      </c>
      <c r="H329" s="1">
        <v>24.092120000000001</v>
      </c>
      <c r="I329" s="1">
        <v>24.685410000000001</v>
      </c>
      <c r="J329" s="6">
        <v>24.388770000000001</v>
      </c>
      <c r="K329" s="1">
        <v>242.73920000000001</v>
      </c>
      <c r="L329" s="1">
        <v>242.6498</v>
      </c>
      <c r="M329" s="6">
        <v>242.69450000000001</v>
      </c>
      <c r="N329" s="4">
        <v>0</v>
      </c>
      <c r="O329" s="4">
        <v>0</v>
      </c>
      <c r="P329" s="77">
        <v>0</v>
      </c>
      <c r="Q329" s="1">
        <v>3.2911869999999999</v>
      </c>
      <c r="R329" s="1">
        <v>3.2911869999999999</v>
      </c>
      <c r="S329" s="6">
        <v>3.2911869999999999</v>
      </c>
      <c r="T329" s="5">
        <v>0</v>
      </c>
      <c r="U329" s="5">
        <v>0</v>
      </c>
    </row>
    <row r="330" spans="1:21" x14ac:dyDescent="0.25">
      <c r="A330">
        <v>327</v>
      </c>
      <c r="B330" s="8" t="s">
        <v>352</v>
      </c>
      <c r="C330" t="s">
        <v>21</v>
      </c>
      <c r="D330" s="3">
        <v>6.5752889999999997</v>
      </c>
      <c r="E330" s="3">
        <v>409.15800000000002</v>
      </c>
      <c r="F330" s="3">
        <v>415.73320000000001</v>
      </c>
      <c r="G330" s="7">
        <v>412.44560000000001</v>
      </c>
      <c r="H330" s="1">
        <v>24.865960000000001</v>
      </c>
      <c r="I330" s="1">
        <v>31.299250000000001</v>
      </c>
      <c r="J330" s="6">
        <v>28.082609999999999</v>
      </c>
      <c r="K330" s="1">
        <v>242.62260000000001</v>
      </c>
      <c r="L330" s="1">
        <v>241.28020000000001</v>
      </c>
      <c r="M330" s="6">
        <v>241.95140000000001</v>
      </c>
      <c r="N330" s="4">
        <v>0</v>
      </c>
      <c r="O330" s="4">
        <v>0</v>
      </c>
      <c r="P330" s="77">
        <v>0</v>
      </c>
      <c r="Q330" s="1">
        <v>3.2911869999999999</v>
      </c>
      <c r="R330" s="1">
        <v>3.4033880000000001</v>
      </c>
      <c r="S330" s="6">
        <v>3.3472870000000001</v>
      </c>
      <c r="T330" s="77">
        <v>0</v>
      </c>
      <c r="U330" s="77">
        <v>0</v>
      </c>
    </row>
    <row r="331" spans="1:21" x14ac:dyDescent="0.25">
      <c r="A331">
        <v>328</v>
      </c>
      <c r="B331" s="8" t="s">
        <v>353</v>
      </c>
      <c r="C331" t="s">
        <v>108</v>
      </c>
      <c r="D331" s="3">
        <v>0.27200000000000002</v>
      </c>
      <c r="E331" s="3">
        <v>416.2704</v>
      </c>
      <c r="F331" s="3">
        <v>416.54239999999999</v>
      </c>
      <c r="G331" s="7">
        <v>416.40640000000002</v>
      </c>
      <c r="H331" s="1">
        <v>31.818100000000001</v>
      </c>
      <c r="I331" s="1">
        <v>32.080829999999999</v>
      </c>
      <c r="J331" s="6">
        <v>31.949459999999998</v>
      </c>
      <c r="K331" s="1">
        <v>241.1412</v>
      </c>
      <c r="L331" s="1">
        <v>241.07079999999999</v>
      </c>
      <c r="M331" s="6">
        <v>241.10599999999999</v>
      </c>
      <c r="N331" s="4">
        <v>0</v>
      </c>
      <c r="O331" s="4">
        <v>0</v>
      </c>
      <c r="P331" s="77">
        <v>0</v>
      </c>
      <c r="Q331" s="1">
        <v>3.4033880000000001</v>
      </c>
      <c r="R331" s="1">
        <v>3.4033880000000001</v>
      </c>
      <c r="S331" s="6">
        <v>3.4033880000000001</v>
      </c>
      <c r="T331" s="5">
        <v>0</v>
      </c>
      <c r="U331" s="5">
        <v>0</v>
      </c>
    </row>
    <row r="332" spans="1:21" x14ac:dyDescent="0.25">
      <c r="A332">
        <v>329</v>
      </c>
      <c r="B332" s="8" t="s">
        <v>354</v>
      </c>
      <c r="C332" t="s">
        <v>28</v>
      </c>
      <c r="D332" s="3">
        <v>0.6</v>
      </c>
      <c r="E332" s="3">
        <v>416.60629999999998</v>
      </c>
      <c r="F332" s="3">
        <v>417.2063</v>
      </c>
      <c r="G332" s="7">
        <v>416.90629999999999</v>
      </c>
      <c r="H332" s="1">
        <v>32.14255</v>
      </c>
      <c r="I332" s="1">
        <v>32.722110000000001</v>
      </c>
      <c r="J332" s="6">
        <v>32.43233</v>
      </c>
      <c r="K332" s="1">
        <v>241.05420000000001</v>
      </c>
      <c r="L332" s="1">
        <v>240.8989</v>
      </c>
      <c r="M332" s="6">
        <v>240.97659999999999</v>
      </c>
      <c r="N332" s="4">
        <v>0</v>
      </c>
      <c r="O332" s="4">
        <v>0</v>
      </c>
      <c r="P332" s="77">
        <v>0</v>
      </c>
      <c r="Q332" s="1">
        <v>3.4033880000000001</v>
      </c>
      <c r="R332" s="1">
        <v>3.4033880000000001</v>
      </c>
      <c r="S332" s="6">
        <v>3.4033880000000001</v>
      </c>
      <c r="T332" s="77">
        <v>0</v>
      </c>
      <c r="U332" s="77">
        <v>0</v>
      </c>
    </row>
    <row r="333" spans="1:21" x14ac:dyDescent="0.25">
      <c r="A333">
        <v>330</v>
      </c>
      <c r="B333" s="8" t="s">
        <v>355</v>
      </c>
      <c r="C333" t="s">
        <v>19</v>
      </c>
      <c r="D333" s="3">
        <v>0</v>
      </c>
      <c r="E333" s="3">
        <v>417.27769999999998</v>
      </c>
      <c r="F333" s="3">
        <v>417.27769999999998</v>
      </c>
      <c r="G333" s="7">
        <v>417.27769999999998</v>
      </c>
      <c r="H333" s="1">
        <v>32.791080000000001</v>
      </c>
      <c r="I333" s="1">
        <v>32.791080000000001</v>
      </c>
      <c r="J333" s="6">
        <v>32.791080000000001</v>
      </c>
      <c r="K333" s="1">
        <v>240.88050000000001</v>
      </c>
      <c r="L333" s="1">
        <v>240.88050000000001</v>
      </c>
      <c r="M333" s="6">
        <v>240.88050000000001</v>
      </c>
      <c r="N333" s="4">
        <v>0</v>
      </c>
      <c r="O333" s="4">
        <v>0</v>
      </c>
      <c r="P333" s="77">
        <v>0</v>
      </c>
      <c r="Q333" s="1">
        <v>3.4033880000000001</v>
      </c>
      <c r="R333" s="1">
        <v>3.4033880000000001</v>
      </c>
      <c r="S333" s="6">
        <v>3.4033880000000001</v>
      </c>
      <c r="T333" s="5">
        <v>0</v>
      </c>
      <c r="U333" s="5">
        <v>0</v>
      </c>
    </row>
    <row r="334" spans="1:21" x14ac:dyDescent="0.25">
      <c r="A334">
        <v>331</v>
      </c>
      <c r="B334" s="8" t="s">
        <v>356</v>
      </c>
      <c r="C334" t="s">
        <v>289</v>
      </c>
      <c r="D334" s="3">
        <v>2.2749999999999999</v>
      </c>
      <c r="E334" s="3">
        <v>417.3313</v>
      </c>
      <c r="F334" s="3">
        <v>419.60629999999998</v>
      </c>
      <c r="G334" s="7">
        <v>418.46879999999999</v>
      </c>
      <c r="H334" s="1">
        <v>32.842849999999999</v>
      </c>
      <c r="I334" s="1">
        <v>35.040320000000001</v>
      </c>
      <c r="J334" s="6">
        <v>33.941580000000002</v>
      </c>
      <c r="K334" s="1">
        <v>240.86660000000001</v>
      </c>
      <c r="L334" s="1">
        <v>240.27780000000001</v>
      </c>
      <c r="M334" s="6">
        <v>240.57220000000001</v>
      </c>
      <c r="N334" s="4">
        <v>0</v>
      </c>
      <c r="O334" s="4">
        <v>0</v>
      </c>
      <c r="P334" s="77">
        <v>0</v>
      </c>
      <c r="Q334" s="1">
        <v>3.4033880000000001</v>
      </c>
      <c r="R334" s="1">
        <v>3.4033880000000001</v>
      </c>
      <c r="S334" s="6">
        <v>3.4033880000000001</v>
      </c>
      <c r="T334" s="77">
        <v>0</v>
      </c>
      <c r="U334" s="77">
        <v>0</v>
      </c>
    </row>
    <row r="335" spans="1:21" x14ac:dyDescent="0.25">
      <c r="A335">
        <v>332</v>
      </c>
      <c r="B335" s="8" t="s">
        <v>357</v>
      </c>
      <c r="C335" t="s">
        <v>19</v>
      </c>
      <c r="D335" s="3">
        <v>0</v>
      </c>
      <c r="E335" s="3">
        <v>419.60629999999998</v>
      </c>
      <c r="F335" s="3">
        <v>419.60629999999998</v>
      </c>
      <c r="G335" s="7">
        <v>419.60629999999998</v>
      </c>
      <c r="H335" s="1">
        <v>35.040320000000001</v>
      </c>
      <c r="I335" s="1">
        <v>35.040320000000001</v>
      </c>
      <c r="J335" s="6">
        <v>35.040320000000001</v>
      </c>
      <c r="K335" s="1">
        <v>240.27780000000001</v>
      </c>
      <c r="L335" s="1">
        <v>240.27780000000001</v>
      </c>
      <c r="M335" s="6">
        <v>240.27780000000001</v>
      </c>
      <c r="N335" s="4">
        <v>0</v>
      </c>
      <c r="O335" s="4">
        <v>0</v>
      </c>
      <c r="P335" s="77">
        <v>0</v>
      </c>
      <c r="Q335" s="1">
        <v>3.4033880000000001</v>
      </c>
      <c r="R335" s="1">
        <v>3.4033880000000001</v>
      </c>
      <c r="S335" s="6">
        <v>3.4033880000000001</v>
      </c>
      <c r="T335" s="5">
        <v>0</v>
      </c>
      <c r="U335" s="5">
        <v>0</v>
      </c>
    </row>
    <row r="336" spans="1:21" x14ac:dyDescent="0.25">
      <c r="A336">
        <v>333</v>
      </c>
      <c r="B336" s="8" t="s">
        <v>358</v>
      </c>
      <c r="C336" t="s">
        <v>19</v>
      </c>
      <c r="D336" s="3">
        <v>0</v>
      </c>
      <c r="E336" s="3">
        <v>419.60629999999998</v>
      </c>
      <c r="F336" s="3">
        <v>419.60629999999998</v>
      </c>
      <c r="G336" s="7">
        <v>419.60629999999998</v>
      </c>
      <c r="H336" s="1">
        <v>35.040320000000001</v>
      </c>
      <c r="I336" s="1">
        <v>35.040320000000001</v>
      </c>
      <c r="J336" s="6">
        <v>35.040320000000001</v>
      </c>
      <c r="K336" s="1">
        <v>240.27780000000001</v>
      </c>
      <c r="L336" s="1">
        <v>240.27780000000001</v>
      </c>
      <c r="M336" s="6">
        <v>240.27780000000001</v>
      </c>
      <c r="N336" s="4">
        <v>0</v>
      </c>
      <c r="O336" s="4">
        <v>0</v>
      </c>
      <c r="P336" s="77">
        <v>0</v>
      </c>
      <c r="Q336" s="1">
        <v>3.4033880000000001</v>
      </c>
      <c r="R336" s="1">
        <v>3.4033880000000001</v>
      </c>
      <c r="S336" s="6">
        <v>3.4033880000000001</v>
      </c>
      <c r="T336" s="77">
        <v>0</v>
      </c>
      <c r="U336" s="77">
        <v>0</v>
      </c>
    </row>
    <row r="337" spans="1:21" x14ac:dyDescent="0.25">
      <c r="A337">
        <v>334</v>
      </c>
      <c r="B337" s="8" t="s">
        <v>359</v>
      </c>
      <c r="C337" t="s">
        <v>289</v>
      </c>
      <c r="D337" s="3">
        <v>2.2749999999999999</v>
      </c>
      <c r="E337" s="3">
        <v>419.60629999999998</v>
      </c>
      <c r="F337" s="3">
        <v>421.88130000000001</v>
      </c>
      <c r="G337" s="7">
        <v>420.74380000000002</v>
      </c>
      <c r="H337" s="1">
        <v>35.040320000000001</v>
      </c>
      <c r="I337" s="1">
        <v>37.237810000000003</v>
      </c>
      <c r="J337" s="6">
        <v>36.139069999999997</v>
      </c>
      <c r="K337" s="1">
        <v>240.27780000000001</v>
      </c>
      <c r="L337" s="1">
        <v>239.68899999999999</v>
      </c>
      <c r="M337" s="6">
        <v>239.98339999999999</v>
      </c>
      <c r="N337" s="4">
        <v>0</v>
      </c>
      <c r="O337" s="4">
        <v>0</v>
      </c>
      <c r="P337" s="77">
        <v>0</v>
      </c>
      <c r="Q337" s="1">
        <v>3.4033880000000001</v>
      </c>
      <c r="R337" s="1">
        <v>3.4033880000000001</v>
      </c>
      <c r="S337" s="6">
        <v>3.4033880000000001</v>
      </c>
      <c r="T337" s="5">
        <v>0</v>
      </c>
      <c r="U337" s="5">
        <v>0</v>
      </c>
    </row>
    <row r="338" spans="1:21" x14ac:dyDescent="0.25">
      <c r="A338">
        <v>335</v>
      </c>
      <c r="B338" s="8" t="s">
        <v>360</v>
      </c>
      <c r="C338" t="s">
        <v>19</v>
      </c>
      <c r="D338" s="3">
        <v>0</v>
      </c>
      <c r="E338" s="3">
        <v>422.584</v>
      </c>
      <c r="F338" s="3">
        <v>422.584</v>
      </c>
      <c r="G338" s="7">
        <v>422.584</v>
      </c>
      <c r="H338" s="1">
        <v>37.91657</v>
      </c>
      <c r="I338" s="1">
        <v>37.91657</v>
      </c>
      <c r="J338" s="6">
        <v>37.91657</v>
      </c>
      <c r="K338" s="1">
        <v>239.50710000000001</v>
      </c>
      <c r="L338" s="1">
        <v>239.50710000000001</v>
      </c>
      <c r="M338" s="6">
        <v>239.50710000000001</v>
      </c>
      <c r="N338" s="4">
        <v>0</v>
      </c>
      <c r="O338" s="4">
        <v>0</v>
      </c>
      <c r="P338" s="77">
        <v>0</v>
      </c>
      <c r="Q338" s="1">
        <v>3.4033880000000001</v>
      </c>
      <c r="R338" s="1">
        <v>3.4033880000000001</v>
      </c>
      <c r="S338" s="6">
        <v>3.4033880000000001</v>
      </c>
      <c r="T338" s="77">
        <v>0</v>
      </c>
      <c r="U338" s="77">
        <v>0</v>
      </c>
    </row>
    <row r="339" spans="1:21" x14ac:dyDescent="0.25">
      <c r="A339">
        <v>336</v>
      </c>
      <c r="B339" s="8" t="s">
        <v>361</v>
      </c>
      <c r="C339" t="s">
        <v>108</v>
      </c>
      <c r="D339" s="3">
        <v>0.27200000000000002</v>
      </c>
      <c r="E339" s="3">
        <v>422.61</v>
      </c>
      <c r="F339" s="3">
        <v>422.88200000000001</v>
      </c>
      <c r="G339" s="7">
        <v>422.74599999999998</v>
      </c>
      <c r="H339" s="1">
        <v>37.941679999999998</v>
      </c>
      <c r="I339" s="1">
        <v>38.204410000000003</v>
      </c>
      <c r="J339" s="6">
        <v>38.073050000000002</v>
      </c>
      <c r="K339" s="1">
        <v>239.50040000000001</v>
      </c>
      <c r="L339" s="1">
        <v>239.43</v>
      </c>
      <c r="M339" s="6">
        <v>239.46520000000001</v>
      </c>
      <c r="N339" s="4">
        <v>0</v>
      </c>
      <c r="O339" s="4">
        <v>0</v>
      </c>
      <c r="P339" s="77">
        <v>0</v>
      </c>
      <c r="Q339" s="1">
        <v>3.4033880000000001</v>
      </c>
      <c r="R339" s="1">
        <v>3.4033880000000001</v>
      </c>
      <c r="S339" s="6">
        <v>3.4033880000000001</v>
      </c>
      <c r="T339" s="5">
        <v>0</v>
      </c>
      <c r="U339" s="5">
        <v>0</v>
      </c>
    </row>
    <row r="340" spans="1:21" x14ac:dyDescent="0.25">
      <c r="A340">
        <v>337</v>
      </c>
      <c r="B340" s="8" t="s">
        <v>362</v>
      </c>
      <c r="C340" t="s">
        <v>28</v>
      </c>
      <c r="D340" s="3">
        <v>0.6</v>
      </c>
      <c r="E340" s="3">
        <v>422.9461</v>
      </c>
      <c r="F340" s="3">
        <v>423.54610000000002</v>
      </c>
      <c r="G340" s="7">
        <v>423.24610000000001</v>
      </c>
      <c r="H340" s="1">
        <v>38.266330000000004</v>
      </c>
      <c r="I340" s="1">
        <v>38.845889999999997</v>
      </c>
      <c r="J340" s="6">
        <v>38.556109999999997</v>
      </c>
      <c r="K340" s="1">
        <v>239.4134</v>
      </c>
      <c r="L340" s="1">
        <v>239.25810000000001</v>
      </c>
      <c r="M340" s="6">
        <v>239.3357</v>
      </c>
      <c r="N340" s="4">
        <v>0</v>
      </c>
      <c r="O340" s="4">
        <v>0</v>
      </c>
      <c r="P340" s="77">
        <v>0</v>
      </c>
      <c r="Q340" s="1">
        <v>3.4033880000000001</v>
      </c>
      <c r="R340" s="1">
        <v>3.4033880000000001</v>
      </c>
      <c r="S340" s="6">
        <v>3.4033880000000001</v>
      </c>
      <c r="T340" s="77">
        <v>0</v>
      </c>
      <c r="U340" s="77">
        <v>0</v>
      </c>
    </row>
    <row r="341" spans="1:21" x14ac:dyDescent="0.25">
      <c r="A341">
        <v>338</v>
      </c>
      <c r="B341" s="8" t="s">
        <v>363</v>
      </c>
      <c r="C341" t="s">
        <v>21</v>
      </c>
      <c r="D341" s="3">
        <v>6.5752889999999997</v>
      </c>
      <c r="E341" s="3">
        <v>423.7287</v>
      </c>
      <c r="F341" s="3">
        <v>430.30399999999997</v>
      </c>
      <c r="G341" s="7">
        <v>427.0163</v>
      </c>
      <c r="H341" s="1">
        <v>39.02225</v>
      </c>
      <c r="I341" s="1">
        <v>45.264800000000001</v>
      </c>
      <c r="J341" s="6">
        <v>42.143520000000002</v>
      </c>
      <c r="K341" s="1">
        <v>239.21080000000001</v>
      </c>
      <c r="L341" s="1">
        <v>237.1566</v>
      </c>
      <c r="M341" s="6">
        <v>238.18369999999999</v>
      </c>
      <c r="N341" s="4">
        <v>0</v>
      </c>
      <c r="O341" s="4">
        <v>0</v>
      </c>
      <c r="P341" s="77">
        <v>0</v>
      </c>
      <c r="Q341" s="1">
        <v>3.4033880000000001</v>
      </c>
      <c r="R341" s="1">
        <v>3.5155880000000002</v>
      </c>
      <c r="S341" s="6">
        <v>3.4594879999999999</v>
      </c>
      <c r="T341" s="5">
        <v>0</v>
      </c>
      <c r="U341" s="5">
        <v>0</v>
      </c>
    </row>
    <row r="342" spans="1:21" x14ac:dyDescent="0.25">
      <c r="A342">
        <v>339</v>
      </c>
      <c r="B342" t="s">
        <v>364</v>
      </c>
      <c r="C342" t="s">
        <v>28</v>
      </c>
      <c r="D342" s="3">
        <v>0.6</v>
      </c>
      <c r="E342" s="3">
        <v>430.75470000000001</v>
      </c>
      <c r="F342" s="3">
        <v>431.35469999999998</v>
      </c>
      <c r="G342" s="7">
        <v>431.05470000000003</v>
      </c>
      <c r="H342" s="1">
        <v>45.684379999999997</v>
      </c>
      <c r="I342" s="1">
        <v>46.242910000000002</v>
      </c>
      <c r="J342" s="6">
        <v>45.963650000000001</v>
      </c>
      <c r="K342" s="1">
        <v>236.99189999999999</v>
      </c>
      <c r="L342" s="1">
        <v>236.77269999999999</v>
      </c>
      <c r="M342" s="6">
        <v>236.88229999999999</v>
      </c>
      <c r="N342" s="4">
        <v>0</v>
      </c>
      <c r="O342" s="4">
        <v>0</v>
      </c>
      <c r="P342" s="4">
        <v>0</v>
      </c>
      <c r="Q342" s="1">
        <v>3.5155880000000002</v>
      </c>
      <c r="R342" s="1">
        <v>3.5155880000000002</v>
      </c>
      <c r="S342" s="6">
        <v>3.5155880000000002</v>
      </c>
      <c r="T342" s="4">
        <v>0</v>
      </c>
      <c r="U342" s="4">
        <v>0</v>
      </c>
    </row>
    <row r="343" spans="1:21" x14ac:dyDescent="0.25">
      <c r="A343">
        <v>340</v>
      </c>
      <c r="B343" t="s">
        <v>365</v>
      </c>
      <c r="C343" t="s">
        <v>19</v>
      </c>
      <c r="D343" s="3">
        <v>0</v>
      </c>
      <c r="E343" s="3">
        <v>431.40309999999999</v>
      </c>
      <c r="F343" s="3">
        <v>431.40309999999999</v>
      </c>
      <c r="G343" s="7">
        <v>431.40309999999999</v>
      </c>
      <c r="H343" s="1">
        <v>46.287959999999998</v>
      </c>
      <c r="I343" s="1">
        <v>46.287959999999998</v>
      </c>
      <c r="J343" s="6">
        <v>46.287959999999998</v>
      </c>
      <c r="K343" s="1">
        <v>236.755</v>
      </c>
      <c r="L343" s="1">
        <v>236.755</v>
      </c>
      <c r="M343" s="6">
        <v>236.755</v>
      </c>
      <c r="N343" s="4">
        <v>0</v>
      </c>
      <c r="O343" s="4">
        <v>0</v>
      </c>
      <c r="P343" s="4">
        <v>0</v>
      </c>
      <c r="Q343" s="1">
        <v>3.5155880000000002</v>
      </c>
      <c r="R343" s="1">
        <v>3.5155880000000002</v>
      </c>
      <c r="S343" s="6">
        <v>3.5155880000000002</v>
      </c>
      <c r="T343">
        <v>0</v>
      </c>
      <c r="U343">
        <v>0</v>
      </c>
    </row>
    <row r="344" spans="1:21" x14ac:dyDescent="0.25">
      <c r="A344">
        <v>341</v>
      </c>
      <c r="B344" t="s">
        <v>366</v>
      </c>
      <c r="C344" t="s">
        <v>19</v>
      </c>
      <c r="D344" s="3">
        <v>0</v>
      </c>
      <c r="E344" s="3">
        <v>432.46820000000002</v>
      </c>
      <c r="F344" s="3">
        <v>432.46820000000002</v>
      </c>
      <c r="G344" s="7">
        <v>432.46820000000002</v>
      </c>
      <c r="H344" s="1">
        <v>47.279389999999999</v>
      </c>
      <c r="I344" s="1">
        <v>47.279389999999999</v>
      </c>
      <c r="J344" s="6">
        <v>47.279389999999999</v>
      </c>
      <c r="K344" s="1">
        <v>236.36590000000001</v>
      </c>
      <c r="L344" s="1">
        <v>236.36590000000001</v>
      </c>
      <c r="M344" s="6">
        <v>236.36590000000001</v>
      </c>
      <c r="N344" s="4">
        <v>0</v>
      </c>
      <c r="O344" s="4">
        <v>0</v>
      </c>
      <c r="P344" s="4">
        <v>0</v>
      </c>
      <c r="Q344" s="1">
        <v>3.5155880000000002</v>
      </c>
      <c r="R344" s="1">
        <v>3.5155880000000002</v>
      </c>
      <c r="S344" s="6">
        <v>3.5155880000000002</v>
      </c>
      <c r="T344" s="4">
        <v>0</v>
      </c>
      <c r="U344" s="4">
        <v>0</v>
      </c>
    </row>
    <row r="345" spans="1:21" x14ac:dyDescent="0.25">
      <c r="A345">
        <v>342</v>
      </c>
      <c r="B345" t="s">
        <v>367</v>
      </c>
      <c r="C345" t="s">
        <v>19</v>
      </c>
      <c r="D345" s="3">
        <v>0</v>
      </c>
      <c r="E345" s="3">
        <v>432.89019999999999</v>
      </c>
      <c r="F345" s="3">
        <v>432.89019999999999</v>
      </c>
      <c r="G345" s="7">
        <v>432.89019999999999</v>
      </c>
      <c r="H345" s="1">
        <v>47.672220000000003</v>
      </c>
      <c r="I345" s="1">
        <v>47.672220000000003</v>
      </c>
      <c r="J345" s="6">
        <v>47.672220000000003</v>
      </c>
      <c r="K345" s="1">
        <v>236.21180000000001</v>
      </c>
      <c r="L345" s="1">
        <v>236.21180000000001</v>
      </c>
      <c r="M345" s="6">
        <v>236.21180000000001</v>
      </c>
      <c r="N345" s="4">
        <v>0</v>
      </c>
      <c r="O345" s="4">
        <v>0</v>
      </c>
      <c r="P345" s="4">
        <v>0</v>
      </c>
      <c r="Q345" s="1">
        <v>3.5155880000000002</v>
      </c>
      <c r="R345" s="1">
        <v>3.5155880000000002</v>
      </c>
      <c r="S345" s="6">
        <v>3.5155880000000002</v>
      </c>
      <c r="T345">
        <v>0</v>
      </c>
      <c r="U345">
        <v>0</v>
      </c>
    </row>
    <row r="346" spans="1:21" x14ac:dyDescent="0.25">
      <c r="A346">
        <v>343</v>
      </c>
      <c r="B346" t="s">
        <v>368</v>
      </c>
      <c r="C346" t="s">
        <v>19</v>
      </c>
      <c r="D346" s="3">
        <v>0</v>
      </c>
      <c r="E346" s="3">
        <v>433.57819999999998</v>
      </c>
      <c r="F346" s="3">
        <v>433.57819999999998</v>
      </c>
      <c r="G346" s="7">
        <v>433.57819999999998</v>
      </c>
      <c r="H346" s="1">
        <v>48.312660000000001</v>
      </c>
      <c r="I346" s="1">
        <v>48.312660000000001</v>
      </c>
      <c r="J346" s="6">
        <v>48.312660000000001</v>
      </c>
      <c r="K346" s="1">
        <v>235.96039999999999</v>
      </c>
      <c r="L346" s="1">
        <v>235.96039999999999</v>
      </c>
      <c r="M346" s="6">
        <v>235.96039999999999</v>
      </c>
      <c r="N346" s="4">
        <v>0</v>
      </c>
      <c r="O346" s="4">
        <v>0</v>
      </c>
      <c r="P346" s="4">
        <v>0</v>
      </c>
      <c r="Q346" s="1">
        <v>3.5155880000000002</v>
      </c>
      <c r="R346" s="1">
        <v>3.5155880000000002</v>
      </c>
      <c r="S346" s="6">
        <v>3.5155880000000002</v>
      </c>
      <c r="T346" s="4">
        <v>0</v>
      </c>
      <c r="U346" s="4">
        <v>0</v>
      </c>
    </row>
    <row r="347" spans="1:21" x14ac:dyDescent="0.25">
      <c r="A347">
        <v>344</v>
      </c>
      <c r="B347" t="s">
        <v>369</v>
      </c>
      <c r="C347" t="s">
        <v>108</v>
      </c>
      <c r="D347" s="3">
        <v>0.27200000000000002</v>
      </c>
      <c r="E347" s="3">
        <v>433.61360000000002</v>
      </c>
      <c r="F347" s="3">
        <v>433.88560000000001</v>
      </c>
      <c r="G347" s="7">
        <v>433.74959999999999</v>
      </c>
      <c r="H347" s="1">
        <v>48.345610000000001</v>
      </c>
      <c r="I347" s="1">
        <v>48.59881</v>
      </c>
      <c r="J347" s="6">
        <v>48.472209999999997</v>
      </c>
      <c r="K347" s="1">
        <v>235.94749999999999</v>
      </c>
      <c r="L347" s="1">
        <v>235.84809999999999</v>
      </c>
      <c r="M347" s="6">
        <v>235.89779999999999</v>
      </c>
      <c r="N347" s="4">
        <v>0</v>
      </c>
      <c r="O347" s="4">
        <v>0</v>
      </c>
      <c r="P347" s="4">
        <v>0</v>
      </c>
      <c r="Q347" s="1">
        <v>3.5155880000000002</v>
      </c>
      <c r="R347" s="1">
        <v>3.5155880000000002</v>
      </c>
      <c r="S347" s="6">
        <v>3.5155880000000002</v>
      </c>
      <c r="T347">
        <v>0</v>
      </c>
      <c r="U347">
        <v>0</v>
      </c>
    </row>
    <row r="348" spans="1:21" x14ac:dyDescent="0.25">
      <c r="A348">
        <v>345</v>
      </c>
      <c r="B348" t="s">
        <v>370</v>
      </c>
      <c r="C348" t="s">
        <v>28</v>
      </c>
      <c r="D348" s="3">
        <v>0.6</v>
      </c>
      <c r="E348" s="3">
        <v>433.94959999999998</v>
      </c>
      <c r="F348" s="3">
        <v>434.5496</v>
      </c>
      <c r="G348" s="7">
        <v>434.24959999999999</v>
      </c>
      <c r="H348" s="1">
        <v>48.658389999999997</v>
      </c>
      <c r="I348" s="1">
        <v>49.216909999999999</v>
      </c>
      <c r="J348" s="6">
        <v>48.937649999999998</v>
      </c>
      <c r="K348" s="1">
        <v>235.82470000000001</v>
      </c>
      <c r="L348" s="1">
        <v>235.60550000000001</v>
      </c>
      <c r="M348" s="6">
        <v>235.71510000000001</v>
      </c>
      <c r="N348" s="4">
        <v>0</v>
      </c>
      <c r="O348" s="4">
        <v>0</v>
      </c>
      <c r="P348" s="4">
        <v>0</v>
      </c>
      <c r="Q348" s="1">
        <v>3.5155880000000002</v>
      </c>
      <c r="R348" s="1">
        <v>3.5155880000000002</v>
      </c>
      <c r="S348" s="6">
        <v>3.5155880000000002</v>
      </c>
      <c r="T348" s="4">
        <v>0</v>
      </c>
      <c r="U348" s="4">
        <v>0</v>
      </c>
    </row>
    <row r="349" spans="1:21" x14ac:dyDescent="0.25">
      <c r="A349">
        <v>346</v>
      </c>
      <c r="B349" t="s">
        <v>371</v>
      </c>
      <c r="C349" t="s">
        <v>21</v>
      </c>
      <c r="D349" s="3">
        <v>6.5742620000000001</v>
      </c>
      <c r="E349" s="3">
        <v>434.70670000000001</v>
      </c>
      <c r="F349" s="3">
        <v>441.28100000000001</v>
      </c>
      <c r="G349" s="7">
        <v>437.99380000000002</v>
      </c>
      <c r="H349" s="1">
        <v>49.36318</v>
      </c>
      <c r="I349" s="1">
        <v>55.387479999999996</v>
      </c>
      <c r="J349" s="6">
        <v>52.375320000000002</v>
      </c>
      <c r="K349" s="1">
        <v>235.54810000000001</v>
      </c>
      <c r="L349" s="1">
        <v>232.91970000000001</v>
      </c>
      <c r="M349" s="6">
        <v>234.2338</v>
      </c>
      <c r="N349" s="4">
        <v>0</v>
      </c>
      <c r="O349" s="4">
        <v>0</v>
      </c>
      <c r="P349" s="4">
        <v>0</v>
      </c>
      <c r="Q349" s="1">
        <v>3.5155880000000002</v>
      </c>
      <c r="R349" s="1">
        <v>3.5903870000000002</v>
      </c>
      <c r="S349" s="6">
        <v>3.552988</v>
      </c>
      <c r="T349">
        <v>0</v>
      </c>
      <c r="U349">
        <v>0</v>
      </c>
    </row>
    <row r="350" spans="1:21" x14ac:dyDescent="0.25">
      <c r="A350">
        <v>347</v>
      </c>
      <c r="B350" t="s">
        <v>372</v>
      </c>
      <c r="C350" t="s">
        <v>19</v>
      </c>
      <c r="D350" s="3">
        <v>0</v>
      </c>
      <c r="E350" s="3">
        <v>441.78370000000001</v>
      </c>
      <c r="F350" s="3">
        <v>441.78370000000001</v>
      </c>
      <c r="G350" s="7">
        <v>441.78370000000001</v>
      </c>
      <c r="H350" s="1">
        <v>55.84037</v>
      </c>
      <c r="I350" s="1">
        <v>55.84037</v>
      </c>
      <c r="J350" s="6">
        <v>55.84037</v>
      </c>
      <c r="K350" s="1">
        <v>232.70160000000001</v>
      </c>
      <c r="L350" s="1">
        <v>232.70160000000001</v>
      </c>
      <c r="M350" s="6">
        <v>232.70160000000001</v>
      </c>
      <c r="N350" s="4">
        <v>0</v>
      </c>
      <c r="O350" s="4">
        <v>0</v>
      </c>
      <c r="P350" s="4">
        <v>0</v>
      </c>
      <c r="Q350" s="1">
        <v>3.5903870000000002</v>
      </c>
      <c r="R350" s="1">
        <v>3.5903870000000002</v>
      </c>
      <c r="S350" s="6">
        <v>3.5903870000000002</v>
      </c>
      <c r="T350" s="4">
        <v>0</v>
      </c>
      <c r="U350" s="4">
        <v>0</v>
      </c>
    </row>
    <row r="351" spans="1:21" x14ac:dyDescent="0.25">
      <c r="A351">
        <v>348</v>
      </c>
      <c r="B351" t="s">
        <v>373</v>
      </c>
      <c r="C351" t="s">
        <v>108</v>
      </c>
      <c r="D351" s="3">
        <v>0.27200000000000002</v>
      </c>
      <c r="E351" s="3">
        <v>441.8211</v>
      </c>
      <c r="F351" s="3">
        <v>442.09309999999999</v>
      </c>
      <c r="G351" s="7">
        <v>441.95710000000003</v>
      </c>
      <c r="H351" s="1">
        <v>55.874070000000003</v>
      </c>
      <c r="I351" s="1">
        <v>56.119129999999998</v>
      </c>
      <c r="J351" s="6">
        <v>55.996600000000001</v>
      </c>
      <c r="K351" s="1">
        <v>232.68530000000001</v>
      </c>
      <c r="L351" s="1">
        <v>232.56729999999999</v>
      </c>
      <c r="M351" s="6">
        <v>232.62629999999999</v>
      </c>
      <c r="N351" s="4">
        <v>0</v>
      </c>
      <c r="O351" s="4">
        <v>0</v>
      </c>
      <c r="P351" s="4">
        <v>0</v>
      </c>
      <c r="Q351" s="1">
        <v>3.5903870000000002</v>
      </c>
      <c r="R351" s="1">
        <v>3.5903870000000002</v>
      </c>
      <c r="S351" s="6">
        <v>3.5903870000000002</v>
      </c>
      <c r="T351">
        <v>0</v>
      </c>
      <c r="U351">
        <v>0</v>
      </c>
    </row>
    <row r="352" spans="1:21" x14ac:dyDescent="0.25">
      <c r="A352">
        <v>349</v>
      </c>
      <c r="B352" t="s">
        <v>374</v>
      </c>
      <c r="C352" t="s">
        <v>28</v>
      </c>
      <c r="D352" s="3">
        <v>0.6</v>
      </c>
      <c r="E352" s="3">
        <v>442.15410000000003</v>
      </c>
      <c r="F352" s="3">
        <v>442.75409999999999</v>
      </c>
      <c r="G352" s="7">
        <v>442.45409999999998</v>
      </c>
      <c r="H352" s="1">
        <v>56.17409</v>
      </c>
      <c r="I352" s="1">
        <v>56.714669999999998</v>
      </c>
      <c r="J352" s="6">
        <v>56.444380000000002</v>
      </c>
      <c r="K352" s="1">
        <v>232.54079999999999</v>
      </c>
      <c r="L352" s="1">
        <v>232.28049999999999</v>
      </c>
      <c r="M352" s="6">
        <v>232.41069999999999</v>
      </c>
      <c r="N352" s="4">
        <v>0</v>
      </c>
      <c r="O352" s="4">
        <v>0</v>
      </c>
      <c r="P352" s="4">
        <v>0</v>
      </c>
      <c r="Q352" s="1">
        <v>3.5903870000000002</v>
      </c>
      <c r="R352" s="1">
        <v>3.5903870000000002</v>
      </c>
      <c r="S352" s="6">
        <v>3.5903870000000002</v>
      </c>
      <c r="T352" s="4">
        <v>0</v>
      </c>
      <c r="U352" s="4">
        <v>0</v>
      </c>
    </row>
    <row r="353" spans="1:21" x14ac:dyDescent="0.25">
      <c r="A353">
        <v>350</v>
      </c>
      <c r="B353" t="s">
        <v>375</v>
      </c>
      <c r="C353" t="s">
        <v>21</v>
      </c>
      <c r="D353" s="3">
        <v>6.5742620000000001</v>
      </c>
      <c r="E353" s="3">
        <v>442.91120000000001</v>
      </c>
      <c r="F353" s="3">
        <v>449.48540000000003</v>
      </c>
      <c r="G353" s="7">
        <v>446.19830000000002</v>
      </c>
      <c r="H353" s="1">
        <v>56.856229999999996</v>
      </c>
      <c r="I353" s="1">
        <v>62.667279999999998</v>
      </c>
      <c r="J353" s="6">
        <v>59.761760000000002</v>
      </c>
      <c r="K353" s="1">
        <v>232.2123</v>
      </c>
      <c r="L353" s="1">
        <v>229.14099999999999</v>
      </c>
      <c r="M353" s="6">
        <v>230.67670000000001</v>
      </c>
      <c r="N353" s="4">
        <v>0</v>
      </c>
      <c r="O353" s="4">
        <v>0</v>
      </c>
      <c r="P353" s="4">
        <v>0</v>
      </c>
      <c r="Q353" s="1">
        <v>3.5903870000000002</v>
      </c>
      <c r="R353" s="1">
        <v>3.665187</v>
      </c>
      <c r="S353" s="6">
        <v>3.6277870000000001</v>
      </c>
      <c r="T353">
        <v>0</v>
      </c>
      <c r="U353">
        <v>0</v>
      </c>
    </row>
    <row r="354" spans="1:21" x14ac:dyDescent="0.25">
      <c r="A354">
        <v>351</v>
      </c>
      <c r="B354" t="s">
        <v>376</v>
      </c>
      <c r="C354" t="s">
        <v>19</v>
      </c>
      <c r="D354" s="3">
        <v>0</v>
      </c>
      <c r="E354" s="3">
        <v>449.97399999999999</v>
      </c>
      <c r="F354" s="3">
        <v>449.97399999999999</v>
      </c>
      <c r="G354" s="7">
        <v>449.97399999999999</v>
      </c>
      <c r="H354" s="1">
        <v>63.090359999999997</v>
      </c>
      <c r="I354" s="1">
        <v>63.090359999999997</v>
      </c>
      <c r="J354" s="6">
        <v>63.090359999999997</v>
      </c>
      <c r="K354" s="1">
        <v>228.89680000000001</v>
      </c>
      <c r="L354" s="1">
        <v>228.89680000000001</v>
      </c>
      <c r="M354" s="6">
        <v>228.89680000000001</v>
      </c>
      <c r="N354" s="4">
        <v>0</v>
      </c>
      <c r="O354" s="4">
        <v>0</v>
      </c>
      <c r="P354" s="4">
        <v>0</v>
      </c>
      <c r="Q354" s="1">
        <v>3.665187</v>
      </c>
      <c r="R354" s="1">
        <v>3.665187</v>
      </c>
      <c r="S354" s="6">
        <v>3.665187</v>
      </c>
      <c r="T354" s="4">
        <v>0</v>
      </c>
      <c r="U354" s="4">
        <v>0</v>
      </c>
    </row>
    <row r="355" spans="1:21" x14ac:dyDescent="0.25">
      <c r="A355">
        <v>352</v>
      </c>
      <c r="B355" t="s">
        <v>377</v>
      </c>
      <c r="C355" t="s">
        <v>108</v>
      </c>
      <c r="D355" s="3">
        <v>0.27200000000000002</v>
      </c>
      <c r="E355" s="3">
        <v>450.02269999999999</v>
      </c>
      <c r="F355" s="3">
        <v>450.29469999999998</v>
      </c>
      <c r="G355" s="7">
        <v>450.15870000000001</v>
      </c>
      <c r="H355" s="1">
        <v>63.132539999999999</v>
      </c>
      <c r="I355" s="1">
        <v>63.368099999999998</v>
      </c>
      <c r="J355" s="6">
        <v>63.250320000000002</v>
      </c>
      <c r="K355" s="1">
        <v>228.8724</v>
      </c>
      <c r="L355" s="1">
        <v>228.7364</v>
      </c>
      <c r="M355" s="6">
        <v>228.80439999999999</v>
      </c>
      <c r="N355" s="4">
        <v>0</v>
      </c>
      <c r="O355" s="4">
        <v>0</v>
      </c>
      <c r="P355" s="4">
        <v>0</v>
      </c>
      <c r="Q355" s="1">
        <v>3.665187</v>
      </c>
      <c r="R355" s="1">
        <v>3.665187</v>
      </c>
      <c r="S355" s="6">
        <v>3.665187</v>
      </c>
      <c r="T355">
        <v>0</v>
      </c>
      <c r="U355">
        <v>0</v>
      </c>
    </row>
    <row r="356" spans="1:21" x14ac:dyDescent="0.25">
      <c r="A356">
        <v>353</v>
      </c>
      <c r="B356" t="s">
        <v>378</v>
      </c>
      <c r="C356" t="s">
        <v>28</v>
      </c>
      <c r="D356" s="3">
        <v>0.6</v>
      </c>
      <c r="E356" s="3">
        <v>450.35849999999999</v>
      </c>
      <c r="F356" s="3">
        <v>450.95850000000002</v>
      </c>
      <c r="G356" s="7">
        <v>450.6585</v>
      </c>
      <c r="H356" s="1">
        <v>63.423349999999999</v>
      </c>
      <c r="I356" s="1">
        <v>63.942959999999999</v>
      </c>
      <c r="J356" s="6">
        <v>63.683160000000001</v>
      </c>
      <c r="K356" s="1">
        <v>228.7045</v>
      </c>
      <c r="L356" s="1">
        <v>228.40450000000001</v>
      </c>
      <c r="M356" s="6">
        <v>228.55449999999999</v>
      </c>
      <c r="N356" s="4">
        <v>0</v>
      </c>
      <c r="O356" s="4">
        <v>0</v>
      </c>
      <c r="P356" s="4">
        <v>0</v>
      </c>
      <c r="Q356" s="1">
        <v>3.665187</v>
      </c>
      <c r="R356" s="1">
        <v>3.665187</v>
      </c>
      <c r="S356" s="6">
        <v>3.665187</v>
      </c>
      <c r="T356" s="4">
        <v>0</v>
      </c>
      <c r="U356" s="4">
        <v>0</v>
      </c>
    </row>
    <row r="357" spans="1:21" x14ac:dyDescent="0.25">
      <c r="A357">
        <v>354</v>
      </c>
      <c r="B357" t="s">
        <v>379</v>
      </c>
      <c r="C357" t="s">
        <v>21</v>
      </c>
      <c r="D357" s="3">
        <v>6.5742620000000001</v>
      </c>
      <c r="E357" s="3">
        <v>451.11559999999997</v>
      </c>
      <c r="F357" s="3">
        <v>457.68990000000002</v>
      </c>
      <c r="G357" s="7">
        <v>454.40280000000001</v>
      </c>
      <c r="H357" s="1">
        <v>64.079040000000006</v>
      </c>
      <c r="I357" s="1">
        <v>69.644310000000004</v>
      </c>
      <c r="J357" s="6">
        <v>66.861680000000007</v>
      </c>
      <c r="K357" s="1">
        <v>228.32599999999999</v>
      </c>
      <c r="L357" s="1">
        <v>224.82910000000001</v>
      </c>
      <c r="M357" s="6">
        <v>226.57749999999999</v>
      </c>
      <c r="N357" s="4">
        <v>0</v>
      </c>
      <c r="O357" s="4">
        <v>0</v>
      </c>
      <c r="P357" s="4">
        <v>0</v>
      </c>
      <c r="Q357" s="1">
        <v>3.665187</v>
      </c>
      <c r="R357" s="1">
        <v>3.7399870000000002</v>
      </c>
      <c r="S357" s="6">
        <v>3.7025869999999999</v>
      </c>
      <c r="T357">
        <v>0</v>
      </c>
      <c r="U357">
        <v>0</v>
      </c>
    </row>
    <row r="358" spans="1:21" x14ac:dyDescent="0.25">
      <c r="A358">
        <v>355</v>
      </c>
      <c r="B358" t="s">
        <v>380</v>
      </c>
      <c r="C358" t="s">
        <v>19</v>
      </c>
      <c r="D358" s="3">
        <v>0</v>
      </c>
      <c r="E358" s="3">
        <v>458.17860000000002</v>
      </c>
      <c r="F358" s="3">
        <v>458.17860000000002</v>
      </c>
      <c r="G358" s="7">
        <v>458.17860000000002</v>
      </c>
      <c r="H358" s="1">
        <v>70.04813</v>
      </c>
      <c r="I358" s="1">
        <v>70.04813</v>
      </c>
      <c r="J358" s="6">
        <v>70.04813</v>
      </c>
      <c r="K358" s="1">
        <v>224.5538</v>
      </c>
      <c r="L358" s="1">
        <v>224.5538</v>
      </c>
      <c r="M358" s="6">
        <v>224.5538</v>
      </c>
      <c r="N358" s="4">
        <v>0</v>
      </c>
      <c r="O358" s="4">
        <v>0</v>
      </c>
      <c r="P358" s="4">
        <v>0</v>
      </c>
      <c r="Q358" s="1">
        <v>3.7399870000000002</v>
      </c>
      <c r="R358" s="1">
        <v>3.7399870000000002</v>
      </c>
      <c r="S358" s="6">
        <v>3.7399870000000002</v>
      </c>
      <c r="T358" s="4">
        <v>0</v>
      </c>
      <c r="U358" s="4">
        <v>0</v>
      </c>
    </row>
    <row r="359" spans="1:21" x14ac:dyDescent="0.25">
      <c r="A359">
        <v>356</v>
      </c>
      <c r="B359" t="s">
        <v>381</v>
      </c>
      <c r="C359" t="s">
        <v>108</v>
      </c>
      <c r="D359" s="3">
        <v>0.27200000000000002</v>
      </c>
      <c r="E359" s="3">
        <v>458.226</v>
      </c>
      <c r="F359" s="3">
        <v>458.49799999999999</v>
      </c>
      <c r="G359" s="7">
        <v>458.36200000000002</v>
      </c>
      <c r="H359" s="1">
        <v>70.087289999999996</v>
      </c>
      <c r="I359" s="1">
        <v>70.312029999999993</v>
      </c>
      <c r="J359" s="6">
        <v>70.199659999999994</v>
      </c>
      <c r="K359" s="1">
        <v>224.52709999999999</v>
      </c>
      <c r="L359" s="1">
        <v>224.37379999999999</v>
      </c>
      <c r="M359" s="6">
        <v>224.4504</v>
      </c>
      <c r="N359" s="4">
        <v>0</v>
      </c>
      <c r="O359" s="4">
        <v>0</v>
      </c>
      <c r="P359" s="4">
        <v>0</v>
      </c>
      <c r="Q359" s="1">
        <v>3.7399870000000002</v>
      </c>
      <c r="R359" s="1">
        <v>3.7399870000000002</v>
      </c>
      <c r="S359" s="6">
        <v>3.7399870000000002</v>
      </c>
      <c r="T359">
        <v>0</v>
      </c>
      <c r="U359">
        <v>0</v>
      </c>
    </row>
    <row r="360" spans="1:21" x14ac:dyDescent="0.25">
      <c r="A360">
        <v>357</v>
      </c>
      <c r="B360" t="s">
        <v>382</v>
      </c>
      <c r="C360" t="s">
        <v>28</v>
      </c>
      <c r="D360" s="3">
        <v>0.6</v>
      </c>
      <c r="E360" s="3">
        <v>458.56290000000001</v>
      </c>
      <c r="F360" s="3">
        <v>459.16289999999998</v>
      </c>
      <c r="G360" s="7">
        <v>458.86290000000002</v>
      </c>
      <c r="H360" s="1">
        <v>70.365650000000002</v>
      </c>
      <c r="I360" s="1">
        <v>70.861400000000003</v>
      </c>
      <c r="J360" s="6">
        <v>70.613529999999997</v>
      </c>
      <c r="K360" s="1">
        <v>224.3373</v>
      </c>
      <c r="L360" s="1">
        <v>223.99930000000001</v>
      </c>
      <c r="M360" s="6">
        <v>224.16829999999999</v>
      </c>
      <c r="N360" s="4">
        <v>0</v>
      </c>
      <c r="O360" s="4">
        <v>0</v>
      </c>
      <c r="P360" s="4">
        <v>0</v>
      </c>
      <c r="Q360" s="1">
        <v>3.7399870000000002</v>
      </c>
      <c r="R360" s="1">
        <v>3.7399870000000002</v>
      </c>
      <c r="S360" s="6">
        <v>3.7399870000000002</v>
      </c>
      <c r="T360" s="4">
        <v>0</v>
      </c>
      <c r="U360" s="4">
        <v>0</v>
      </c>
    </row>
    <row r="361" spans="1:21" x14ac:dyDescent="0.25">
      <c r="A361">
        <v>358</v>
      </c>
      <c r="B361" t="s">
        <v>383</v>
      </c>
      <c r="C361" t="s">
        <v>21</v>
      </c>
      <c r="D361" s="3">
        <v>6.5742620000000001</v>
      </c>
      <c r="E361" s="3">
        <v>459.32010000000002</v>
      </c>
      <c r="F361" s="3">
        <v>465.89429999999999</v>
      </c>
      <c r="G361" s="7">
        <v>462.60719999999998</v>
      </c>
      <c r="H361" s="1">
        <v>70.991230000000002</v>
      </c>
      <c r="I361" s="1">
        <v>76.279610000000005</v>
      </c>
      <c r="J361" s="6">
        <v>73.635419999999996</v>
      </c>
      <c r="K361" s="1">
        <v>223.91079999999999</v>
      </c>
      <c r="L361" s="1">
        <v>220.0077</v>
      </c>
      <c r="M361" s="6">
        <v>221.95920000000001</v>
      </c>
      <c r="N361" s="4">
        <v>0</v>
      </c>
      <c r="O361" s="4">
        <v>0</v>
      </c>
      <c r="P361" s="4">
        <v>0</v>
      </c>
      <c r="Q361" s="1">
        <v>3.7399870000000002</v>
      </c>
      <c r="R361" s="1">
        <v>3.8147869999999999</v>
      </c>
      <c r="S361" s="6">
        <v>3.7773870000000001</v>
      </c>
      <c r="T361">
        <v>0</v>
      </c>
      <c r="U361">
        <v>0</v>
      </c>
    </row>
    <row r="362" spans="1:21" x14ac:dyDescent="0.25">
      <c r="A362">
        <v>359</v>
      </c>
      <c r="B362" t="s">
        <v>384</v>
      </c>
      <c r="C362" t="s">
        <v>19</v>
      </c>
      <c r="D362" s="3">
        <v>0</v>
      </c>
      <c r="E362" s="3">
        <v>466.38310000000001</v>
      </c>
      <c r="F362" s="3">
        <v>466.38310000000001</v>
      </c>
      <c r="G362" s="7">
        <v>466.38310000000001</v>
      </c>
      <c r="H362" s="1">
        <v>76.661720000000003</v>
      </c>
      <c r="I362" s="1">
        <v>76.661720000000003</v>
      </c>
      <c r="J362" s="6">
        <v>76.661720000000003</v>
      </c>
      <c r="K362" s="1">
        <v>219.703</v>
      </c>
      <c r="L362" s="1">
        <v>219.703</v>
      </c>
      <c r="M362" s="6">
        <v>219.703</v>
      </c>
      <c r="N362" s="4">
        <v>0</v>
      </c>
      <c r="O362" s="4">
        <v>0</v>
      </c>
      <c r="P362" s="4">
        <v>0</v>
      </c>
      <c r="Q362" s="1">
        <v>3.8147869999999999</v>
      </c>
      <c r="R362" s="1">
        <v>3.8147869999999999</v>
      </c>
      <c r="S362" s="6">
        <v>3.8147869999999999</v>
      </c>
      <c r="T362" s="4">
        <v>0</v>
      </c>
      <c r="U362" s="4">
        <v>0</v>
      </c>
    </row>
    <row r="363" spans="1:21" x14ac:dyDescent="0.25">
      <c r="A363">
        <v>360</v>
      </c>
      <c r="B363" t="s">
        <v>385</v>
      </c>
      <c r="C363" t="s">
        <v>108</v>
      </c>
      <c r="D363" s="3">
        <v>0.27200000000000002</v>
      </c>
      <c r="E363" s="3">
        <v>466.43009999999998</v>
      </c>
      <c r="F363" s="3">
        <v>466.70209999999997</v>
      </c>
      <c r="G363" s="7">
        <v>466.56610000000001</v>
      </c>
      <c r="H363" s="1">
        <v>76.69847</v>
      </c>
      <c r="I363" s="1">
        <v>76.911119999999997</v>
      </c>
      <c r="J363" s="6">
        <v>76.804789999999997</v>
      </c>
      <c r="K363" s="1">
        <v>219.6737</v>
      </c>
      <c r="L363" s="1">
        <v>219.50409999999999</v>
      </c>
      <c r="M363" s="6">
        <v>219.5889</v>
      </c>
      <c r="N363" s="4">
        <v>0</v>
      </c>
      <c r="O363" s="4">
        <v>0</v>
      </c>
      <c r="P363" s="4">
        <v>0</v>
      </c>
      <c r="Q363" s="1">
        <v>3.8147869999999999</v>
      </c>
      <c r="R363" s="1">
        <v>3.8147869999999999</v>
      </c>
      <c r="S363" s="6">
        <v>3.8147869999999999</v>
      </c>
      <c r="T363">
        <v>0</v>
      </c>
      <c r="U363">
        <v>0</v>
      </c>
    </row>
    <row r="364" spans="1:21" x14ac:dyDescent="0.25">
      <c r="A364">
        <v>361</v>
      </c>
      <c r="B364" t="s">
        <v>386</v>
      </c>
      <c r="C364" t="s">
        <v>28</v>
      </c>
      <c r="D364" s="3">
        <v>0.6</v>
      </c>
      <c r="E364" s="3">
        <v>466.76740000000001</v>
      </c>
      <c r="F364" s="3">
        <v>467.36739999999998</v>
      </c>
      <c r="G364" s="7">
        <v>467.06740000000002</v>
      </c>
      <c r="H364" s="1">
        <v>76.96217</v>
      </c>
      <c r="I364" s="1">
        <v>77.431269999999998</v>
      </c>
      <c r="J364" s="6">
        <v>77.196719999999999</v>
      </c>
      <c r="K364" s="1">
        <v>219.4633</v>
      </c>
      <c r="L364" s="1">
        <v>219.08930000000001</v>
      </c>
      <c r="M364" s="6">
        <v>219.27629999999999</v>
      </c>
      <c r="N364" s="4">
        <v>0</v>
      </c>
      <c r="O364" s="4">
        <v>0</v>
      </c>
      <c r="P364" s="4">
        <v>0</v>
      </c>
      <c r="Q364" s="1">
        <v>3.8147869999999999</v>
      </c>
      <c r="R364" s="1">
        <v>3.8147869999999999</v>
      </c>
      <c r="S364" s="6">
        <v>3.8147869999999999</v>
      </c>
      <c r="T364" s="4">
        <v>0</v>
      </c>
      <c r="U364" s="4">
        <v>0</v>
      </c>
    </row>
    <row r="365" spans="1:21" x14ac:dyDescent="0.25">
      <c r="A365">
        <v>362</v>
      </c>
      <c r="B365" t="s">
        <v>387</v>
      </c>
      <c r="C365" t="s">
        <v>21</v>
      </c>
      <c r="D365" s="3">
        <v>6.5742620000000001</v>
      </c>
      <c r="E365" s="3">
        <v>467.52449999999999</v>
      </c>
      <c r="F365" s="3">
        <v>474.09879999999998</v>
      </c>
      <c r="G365" s="7">
        <v>470.8116</v>
      </c>
      <c r="H365" s="1">
        <v>77.554119999999998</v>
      </c>
      <c r="I365" s="1">
        <v>82.536050000000003</v>
      </c>
      <c r="J365" s="6">
        <v>80.045079999999999</v>
      </c>
      <c r="K365" s="1">
        <v>218.9913</v>
      </c>
      <c r="L365" s="1">
        <v>214.70400000000001</v>
      </c>
      <c r="M365" s="6">
        <v>216.8476</v>
      </c>
      <c r="N365" s="4">
        <v>0</v>
      </c>
      <c r="O365" s="4">
        <v>0</v>
      </c>
      <c r="P365" s="4">
        <v>0</v>
      </c>
      <c r="Q365" s="1">
        <v>3.8147869999999999</v>
      </c>
      <c r="R365" s="1">
        <v>3.889586</v>
      </c>
      <c r="S365" s="6">
        <v>3.8521869999999998</v>
      </c>
      <c r="T365">
        <v>0</v>
      </c>
      <c r="U365">
        <v>0</v>
      </c>
    </row>
    <row r="366" spans="1:21" x14ac:dyDescent="0.25">
      <c r="A366">
        <v>363</v>
      </c>
      <c r="B366" t="s">
        <v>388</v>
      </c>
      <c r="C366" t="s">
        <v>25</v>
      </c>
      <c r="D366" s="3">
        <v>0.22900000000000001</v>
      </c>
      <c r="E366" s="3">
        <v>474.4624</v>
      </c>
      <c r="F366" s="3">
        <v>474.69139999999999</v>
      </c>
      <c r="G366" s="7">
        <v>474.57690000000002</v>
      </c>
      <c r="H366" s="1">
        <v>82.802620000000005</v>
      </c>
      <c r="I366" s="1">
        <v>82.970479999999995</v>
      </c>
      <c r="J366" s="6">
        <v>82.886539999999997</v>
      </c>
      <c r="K366" s="1">
        <v>214.45660000000001</v>
      </c>
      <c r="L366" s="1">
        <v>214.30080000000001</v>
      </c>
      <c r="M366" s="6">
        <v>214.37870000000001</v>
      </c>
      <c r="N366" s="4">
        <v>0</v>
      </c>
      <c r="O366" s="4">
        <v>0</v>
      </c>
      <c r="P366" s="4">
        <v>0</v>
      </c>
      <c r="Q366" s="1">
        <v>3.889586</v>
      </c>
      <c r="R366" s="1">
        <v>3.889586</v>
      </c>
      <c r="S366" s="6">
        <v>3.889586</v>
      </c>
      <c r="T366" s="4">
        <v>0</v>
      </c>
      <c r="U366" s="4">
        <v>0</v>
      </c>
    </row>
    <row r="367" spans="1:21" x14ac:dyDescent="0.25">
      <c r="A367">
        <v>364</v>
      </c>
      <c r="B367" t="s">
        <v>389</v>
      </c>
      <c r="C367" t="s">
        <v>19</v>
      </c>
      <c r="D367" s="3">
        <v>0</v>
      </c>
      <c r="E367" s="3">
        <v>474.82040000000001</v>
      </c>
      <c r="F367" s="3">
        <v>474.82040000000001</v>
      </c>
      <c r="G367" s="7">
        <v>474.82040000000001</v>
      </c>
      <c r="H367" s="1">
        <v>83.065039999999996</v>
      </c>
      <c r="I367" s="1">
        <v>83.065039999999996</v>
      </c>
      <c r="J367" s="6">
        <v>83.065039999999996</v>
      </c>
      <c r="K367" s="1">
        <v>214.2131</v>
      </c>
      <c r="L367" s="1">
        <v>214.2131</v>
      </c>
      <c r="M367" s="6">
        <v>214.2131</v>
      </c>
      <c r="N367" s="4">
        <v>0</v>
      </c>
      <c r="O367" s="4">
        <v>0</v>
      </c>
      <c r="P367" s="4">
        <v>0</v>
      </c>
      <c r="Q367" s="1">
        <v>3.889586</v>
      </c>
      <c r="R367" s="1">
        <v>3.889586</v>
      </c>
      <c r="S367" s="6">
        <v>3.889586</v>
      </c>
      <c r="T367">
        <v>0</v>
      </c>
      <c r="U367">
        <v>0</v>
      </c>
    </row>
    <row r="368" spans="1:21" x14ac:dyDescent="0.25">
      <c r="A368">
        <v>365</v>
      </c>
      <c r="B368" t="s">
        <v>390</v>
      </c>
      <c r="C368" t="s">
        <v>108</v>
      </c>
      <c r="D368" s="3">
        <v>0.27200000000000002</v>
      </c>
      <c r="E368" s="3">
        <v>474.86309999999997</v>
      </c>
      <c r="F368" s="3">
        <v>475.13510000000002</v>
      </c>
      <c r="G368" s="7">
        <v>474.9991</v>
      </c>
      <c r="H368" s="1">
        <v>83.096339999999998</v>
      </c>
      <c r="I368" s="1">
        <v>83.295739999999995</v>
      </c>
      <c r="J368" s="6">
        <v>83.196039999999996</v>
      </c>
      <c r="K368" s="1">
        <v>214.1841</v>
      </c>
      <c r="L368" s="1">
        <v>213.999</v>
      </c>
      <c r="M368" s="6">
        <v>214.0916</v>
      </c>
      <c r="N368" s="4">
        <v>0</v>
      </c>
      <c r="O368" s="4">
        <v>0</v>
      </c>
      <c r="P368" s="4">
        <v>0</v>
      </c>
      <c r="Q368" s="1">
        <v>3.889586</v>
      </c>
      <c r="R368" s="1">
        <v>3.889586</v>
      </c>
      <c r="S368" s="6">
        <v>3.889586</v>
      </c>
      <c r="T368" s="4">
        <v>0</v>
      </c>
      <c r="U368" s="4">
        <v>0</v>
      </c>
    </row>
    <row r="369" spans="1:21" x14ac:dyDescent="0.25">
      <c r="A369">
        <v>366</v>
      </c>
      <c r="B369" t="s">
        <v>391</v>
      </c>
      <c r="C369" t="s">
        <v>28</v>
      </c>
      <c r="D369" s="3">
        <v>0.6</v>
      </c>
      <c r="E369" s="3">
        <v>475.1968</v>
      </c>
      <c r="F369" s="3">
        <v>475.79680000000002</v>
      </c>
      <c r="G369" s="7">
        <v>475.49680000000001</v>
      </c>
      <c r="H369" s="1">
        <v>83.340969999999999</v>
      </c>
      <c r="I369" s="1">
        <v>83.780799999999999</v>
      </c>
      <c r="J369" s="6">
        <v>83.560879999999997</v>
      </c>
      <c r="K369" s="1">
        <v>213.9571</v>
      </c>
      <c r="L369" s="1">
        <v>213.54900000000001</v>
      </c>
      <c r="M369" s="6">
        <v>213.75299999999999</v>
      </c>
      <c r="N369" s="4">
        <v>0</v>
      </c>
      <c r="O369" s="4">
        <v>0</v>
      </c>
      <c r="P369" s="4">
        <v>0</v>
      </c>
      <c r="Q369" s="1">
        <v>3.889586</v>
      </c>
      <c r="R369" s="1">
        <v>3.889586</v>
      </c>
      <c r="S369" s="6">
        <v>3.889586</v>
      </c>
      <c r="T369">
        <v>0</v>
      </c>
      <c r="U369">
        <v>0</v>
      </c>
    </row>
    <row r="370" spans="1:21" x14ac:dyDescent="0.25">
      <c r="A370">
        <v>367</v>
      </c>
      <c r="B370" t="s">
        <v>392</v>
      </c>
      <c r="C370" t="s">
        <v>21</v>
      </c>
      <c r="D370" s="3">
        <v>6.5742620000000001</v>
      </c>
      <c r="E370" s="3">
        <v>475.95389999999998</v>
      </c>
      <c r="F370" s="3">
        <v>482.52820000000003</v>
      </c>
      <c r="G370" s="7">
        <v>479.24110000000002</v>
      </c>
      <c r="H370" s="1">
        <v>83.895979999999994</v>
      </c>
      <c r="I370" s="1">
        <v>88.543580000000006</v>
      </c>
      <c r="J370" s="6">
        <v>86.21978</v>
      </c>
      <c r="K370" s="1">
        <v>213.44210000000001</v>
      </c>
      <c r="L370" s="1">
        <v>208.7945</v>
      </c>
      <c r="M370" s="6">
        <v>211.1183</v>
      </c>
      <c r="N370" s="4">
        <v>0</v>
      </c>
      <c r="O370" s="4">
        <v>0</v>
      </c>
      <c r="P370" s="4">
        <v>0</v>
      </c>
      <c r="Q370" s="1">
        <v>3.889586</v>
      </c>
      <c r="R370" s="1">
        <v>3.9643860000000002</v>
      </c>
      <c r="S370" s="6">
        <v>3.9269859999999999</v>
      </c>
      <c r="T370" s="4">
        <v>0</v>
      </c>
      <c r="U370" s="4">
        <v>0</v>
      </c>
    </row>
    <row r="371" spans="1:21" x14ac:dyDescent="0.25">
      <c r="A371">
        <v>368</v>
      </c>
      <c r="B371" t="s">
        <v>393</v>
      </c>
      <c r="C371" t="s">
        <v>19</v>
      </c>
      <c r="D371" s="3">
        <v>0</v>
      </c>
      <c r="E371" s="3">
        <v>483.01659999999998</v>
      </c>
      <c r="F371" s="3">
        <v>483.01659999999998</v>
      </c>
      <c r="G371" s="7">
        <v>483.01659999999998</v>
      </c>
      <c r="H371" s="1">
        <v>88.875780000000006</v>
      </c>
      <c r="I371" s="1">
        <v>88.875780000000006</v>
      </c>
      <c r="J371" s="6">
        <v>88.875780000000006</v>
      </c>
      <c r="K371" s="1">
        <v>208.43639999999999</v>
      </c>
      <c r="L371" s="1">
        <v>208.43639999999999</v>
      </c>
      <c r="M371" s="6">
        <v>208.43639999999999</v>
      </c>
      <c r="N371" s="4">
        <v>0</v>
      </c>
      <c r="O371" s="4">
        <v>0</v>
      </c>
      <c r="P371" s="4">
        <v>0</v>
      </c>
      <c r="Q371" s="1">
        <v>3.9643860000000002</v>
      </c>
      <c r="R371" s="1">
        <v>3.9643860000000002</v>
      </c>
      <c r="S371" s="6">
        <v>3.9643860000000002</v>
      </c>
      <c r="T371">
        <v>0</v>
      </c>
      <c r="U371">
        <v>0</v>
      </c>
    </row>
    <row r="372" spans="1:21" x14ac:dyDescent="0.25">
      <c r="A372">
        <v>369</v>
      </c>
      <c r="B372" t="s">
        <v>394</v>
      </c>
      <c r="C372" t="s">
        <v>108</v>
      </c>
      <c r="D372" s="3">
        <v>0.27200000000000002</v>
      </c>
      <c r="E372" s="3">
        <v>483.06509999999997</v>
      </c>
      <c r="F372" s="3">
        <v>483.33710000000002</v>
      </c>
      <c r="G372" s="7">
        <v>483.2011</v>
      </c>
      <c r="H372" s="1">
        <v>88.908770000000004</v>
      </c>
      <c r="I372" s="1">
        <v>89.093779999999995</v>
      </c>
      <c r="J372" s="6">
        <v>89.001279999999994</v>
      </c>
      <c r="K372" s="1">
        <v>208.40090000000001</v>
      </c>
      <c r="L372" s="1">
        <v>208.20150000000001</v>
      </c>
      <c r="M372" s="6">
        <v>208.30119999999999</v>
      </c>
      <c r="N372" s="4">
        <v>0</v>
      </c>
      <c r="O372" s="4">
        <v>0</v>
      </c>
      <c r="P372" s="4">
        <v>0</v>
      </c>
      <c r="Q372" s="1">
        <v>3.9643860000000002</v>
      </c>
      <c r="R372" s="1">
        <v>3.9643860000000002</v>
      </c>
      <c r="S372" s="6">
        <v>3.9643860000000002</v>
      </c>
      <c r="T372" s="4">
        <v>0</v>
      </c>
      <c r="U372" s="4">
        <v>0</v>
      </c>
    </row>
    <row r="373" spans="1:21" x14ac:dyDescent="0.25">
      <c r="A373">
        <v>370</v>
      </c>
      <c r="B373" t="s">
        <v>395</v>
      </c>
      <c r="C373" t="s">
        <v>28</v>
      </c>
      <c r="D373" s="3">
        <v>0.6</v>
      </c>
      <c r="E373" s="3">
        <v>483.40120000000002</v>
      </c>
      <c r="F373" s="3">
        <v>484.00119999999998</v>
      </c>
      <c r="G373" s="7">
        <v>483.70119999999997</v>
      </c>
      <c r="H373" s="1">
        <v>89.137379999999993</v>
      </c>
      <c r="I373" s="1">
        <v>89.545479999999998</v>
      </c>
      <c r="J373" s="6">
        <v>89.341419999999999</v>
      </c>
      <c r="K373" s="1">
        <v>208.15450000000001</v>
      </c>
      <c r="L373" s="1">
        <v>207.71469999999999</v>
      </c>
      <c r="M373" s="6">
        <v>207.93459999999999</v>
      </c>
      <c r="N373" s="4">
        <v>0</v>
      </c>
      <c r="O373" s="4">
        <v>0</v>
      </c>
      <c r="P373" s="4">
        <v>0</v>
      </c>
      <c r="Q373" s="1">
        <v>3.9643860000000002</v>
      </c>
      <c r="R373" s="1">
        <v>3.9643860000000002</v>
      </c>
      <c r="S373" s="6">
        <v>3.9643860000000002</v>
      </c>
      <c r="T373">
        <v>0</v>
      </c>
      <c r="U373">
        <v>0</v>
      </c>
    </row>
    <row r="374" spans="1:21" x14ac:dyDescent="0.25">
      <c r="A374">
        <v>371</v>
      </c>
      <c r="B374" t="s">
        <v>396</v>
      </c>
      <c r="C374" t="s">
        <v>21</v>
      </c>
      <c r="D374" s="3">
        <v>6.5742620000000001</v>
      </c>
      <c r="E374" s="3">
        <v>484.1583</v>
      </c>
      <c r="F374" s="3">
        <v>490.73259999999999</v>
      </c>
      <c r="G374" s="7">
        <v>487.44549999999998</v>
      </c>
      <c r="H374" s="1">
        <v>89.652349999999998</v>
      </c>
      <c r="I374" s="1">
        <v>93.939629999999994</v>
      </c>
      <c r="J374" s="6">
        <v>91.796000000000006</v>
      </c>
      <c r="K374" s="1">
        <v>207.59950000000001</v>
      </c>
      <c r="L374" s="1">
        <v>202.61750000000001</v>
      </c>
      <c r="M374" s="6">
        <v>205.10849999999999</v>
      </c>
      <c r="N374" s="4">
        <v>0</v>
      </c>
      <c r="O374" s="4">
        <v>0</v>
      </c>
      <c r="P374" s="4">
        <v>0</v>
      </c>
      <c r="Q374" s="1">
        <v>3.9643860000000002</v>
      </c>
      <c r="R374" s="1">
        <v>4.0391859999999999</v>
      </c>
      <c r="S374" s="6">
        <v>4.0017860000000001</v>
      </c>
      <c r="T374" s="4">
        <v>0</v>
      </c>
      <c r="U374" s="4">
        <v>0</v>
      </c>
    </row>
    <row r="375" spans="1:21" x14ac:dyDescent="0.25">
      <c r="A375">
        <v>372</v>
      </c>
      <c r="B375" t="s">
        <v>397</v>
      </c>
      <c r="C375" t="s">
        <v>19</v>
      </c>
      <c r="D375" s="3">
        <v>0</v>
      </c>
      <c r="E375" s="3">
        <v>491.05430000000001</v>
      </c>
      <c r="F375" s="3">
        <v>491.05430000000001</v>
      </c>
      <c r="G375" s="7">
        <v>491.05430000000001</v>
      </c>
      <c r="H375" s="1">
        <v>94.140190000000004</v>
      </c>
      <c r="I375" s="1">
        <v>94.140190000000004</v>
      </c>
      <c r="J375" s="6">
        <v>94.140190000000004</v>
      </c>
      <c r="K375" s="1">
        <v>202.36600000000001</v>
      </c>
      <c r="L375" s="1">
        <v>202.36600000000001</v>
      </c>
      <c r="M375" s="6">
        <v>202.36600000000001</v>
      </c>
      <c r="N375" s="4">
        <v>0</v>
      </c>
      <c r="O375" s="4">
        <v>0</v>
      </c>
      <c r="P375" s="4">
        <v>0</v>
      </c>
      <c r="Q375" s="1">
        <v>4.0391859999999999</v>
      </c>
      <c r="R375" s="1">
        <v>4.0391859999999999</v>
      </c>
      <c r="S375" s="6">
        <v>4.0391859999999999</v>
      </c>
      <c r="T375">
        <v>0</v>
      </c>
      <c r="U375">
        <v>0</v>
      </c>
    </row>
    <row r="376" spans="1:21" x14ac:dyDescent="0.25">
      <c r="A376">
        <v>373</v>
      </c>
      <c r="B376" t="s">
        <v>398</v>
      </c>
      <c r="C376" t="s">
        <v>108</v>
      </c>
      <c r="D376" s="3">
        <v>0.27200000000000002</v>
      </c>
      <c r="E376" s="3">
        <v>491.08049999999997</v>
      </c>
      <c r="F376" s="3">
        <v>491.35250000000002</v>
      </c>
      <c r="G376" s="7">
        <v>491.2165</v>
      </c>
      <c r="H376" s="1">
        <v>94.15652</v>
      </c>
      <c r="I376" s="1">
        <v>94.32611</v>
      </c>
      <c r="J376" s="6">
        <v>94.241320000000002</v>
      </c>
      <c r="K376" s="1">
        <v>202.34549999999999</v>
      </c>
      <c r="L376" s="1">
        <v>202.13290000000001</v>
      </c>
      <c r="M376" s="6">
        <v>202.23920000000001</v>
      </c>
      <c r="N376" s="4">
        <v>0</v>
      </c>
      <c r="O376" s="4">
        <v>0</v>
      </c>
      <c r="P376" s="4">
        <v>0</v>
      </c>
      <c r="Q376" s="1">
        <v>4.0391859999999999</v>
      </c>
      <c r="R376" s="1">
        <v>4.0391859999999999</v>
      </c>
      <c r="S376" s="6">
        <v>4.0391859999999999</v>
      </c>
      <c r="T376" s="4">
        <v>0</v>
      </c>
      <c r="U376" s="4">
        <v>0</v>
      </c>
    </row>
    <row r="377" spans="1:21" x14ac:dyDescent="0.25">
      <c r="A377">
        <v>374</v>
      </c>
      <c r="B377" t="s">
        <v>399</v>
      </c>
      <c r="C377" t="s">
        <v>28</v>
      </c>
      <c r="D377" s="3">
        <v>0.6</v>
      </c>
      <c r="E377" s="3">
        <v>491.4162</v>
      </c>
      <c r="F377" s="3">
        <v>492.01620000000003</v>
      </c>
      <c r="G377" s="7">
        <v>491.71620000000001</v>
      </c>
      <c r="H377" s="1">
        <v>94.365830000000003</v>
      </c>
      <c r="I377" s="1">
        <v>94.739919999999998</v>
      </c>
      <c r="J377" s="6">
        <v>94.552869999999999</v>
      </c>
      <c r="K377" s="1">
        <v>202.0831</v>
      </c>
      <c r="L377" s="1">
        <v>201.614</v>
      </c>
      <c r="M377" s="6">
        <v>201.8485</v>
      </c>
      <c r="N377" s="4">
        <v>0</v>
      </c>
      <c r="O377" s="4">
        <v>0</v>
      </c>
      <c r="P377" s="4">
        <v>0</v>
      </c>
      <c r="Q377" s="1">
        <v>4.0391859999999999</v>
      </c>
      <c r="R377" s="1">
        <v>4.0391859999999999</v>
      </c>
      <c r="S377" s="6">
        <v>4.0391859999999999</v>
      </c>
      <c r="T377">
        <v>0</v>
      </c>
      <c r="U377">
        <v>0</v>
      </c>
    </row>
    <row r="378" spans="1:21" x14ac:dyDescent="0.25">
      <c r="A378">
        <v>375</v>
      </c>
      <c r="B378" t="s">
        <v>400</v>
      </c>
      <c r="C378" t="s">
        <v>25</v>
      </c>
      <c r="D378" s="3">
        <v>0.23019999999999999</v>
      </c>
      <c r="E378" s="3">
        <v>492.33890000000002</v>
      </c>
      <c r="F378" s="3">
        <v>492.56909999999999</v>
      </c>
      <c r="G378" s="7">
        <v>492.45400000000001</v>
      </c>
      <c r="H378" s="1">
        <v>94.941119999999998</v>
      </c>
      <c r="I378" s="1">
        <v>95.084639999999993</v>
      </c>
      <c r="J378" s="6">
        <v>95.012879999999996</v>
      </c>
      <c r="K378" s="1">
        <v>201.36170000000001</v>
      </c>
      <c r="L378" s="1">
        <v>201.18170000000001</v>
      </c>
      <c r="M378" s="6">
        <v>201.27170000000001</v>
      </c>
      <c r="N378" s="4">
        <v>0</v>
      </c>
      <c r="O378" s="4">
        <v>0</v>
      </c>
      <c r="P378" s="4">
        <v>0</v>
      </c>
      <c r="Q378" s="1">
        <v>4.0391859999999999</v>
      </c>
      <c r="R378" s="1">
        <v>4.0391859999999999</v>
      </c>
      <c r="S378" s="6">
        <v>4.0391859999999999</v>
      </c>
      <c r="T378" s="4">
        <v>0</v>
      </c>
      <c r="U378" s="4">
        <v>0</v>
      </c>
    </row>
    <row r="379" spans="1:21" x14ac:dyDescent="0.25">
      <c r="A379">
        <v>376</v>
      </c>
      <c r="B379" t="s">
        <v>401</v>
      </c>
      <c r="C379" t="s">
        <v>25</v>
      </c>
      <c r="D379" s="3">
        <v>0.51119999999999999</v>
      </c>
      <c r="E379" s="3">
        <v>492.68810000000002</v>
      </c>
      <c r="F379" s="3">
        <v>493.19929999999999</v>
      </c>
      <c r="G379" s="7">
        <v>492.94369999999998</v>
      </c>
      <c r="H379" s="1">
        <v>95.158839999999998</v>
      </c>
      <c r="I379" s="1">
        <v>95.477559999999997</v>
      </c>
      <c r="J379" s="6">
        <v>95.318209999999993</v>
      </c>
      <c r="K379" s="1">
        <v>201.08869999999999</v>
      </c>
      <c r="L379" s="1">
        <v>200.68899999999999</v>
      </c>
      <c r="M379" s="6">
        <v>200.8888</v>
      </c>
      <c r="N379" s="4">
        <v>0</v>
      </c>
      <c r="O379" s="4">
        <v>0</v>
      </c>
      <c r="P379" s="4">
        <v>0</v>
      </c>
      <c r="Q379" s="1">
        <v>4.0391859999999999</v>
      </c>
      <c r="R379" s="1">
        <v>4.0391859999999999</v>
      </c>
      <c r="S379" s="6">
        <v>4.0391859999999999</v>
      </c>
      <c r="T379">
        <v>0</v>
      </c>
      <c r="U379">
        <v>0</v>
      </c>
    </row>
    <row r="380" spans="1:21" x14ac:dyDescent="0.25">
      <c r="A380">
        <v>377</v>
      </c>
      <c r="B380" t="s">
        <v>402</v>
      </c>
      <c r="C380" t="s">
        <v>21</v>
      </c>
      <c r="D380" s="3">
        <v>6.5742620000000001</v>
      </c>
      <c r="E380" s="3">
        <v>494.78699999999998</v>
      </c>
      <c r="F380" s="3">
        <v>501.36130000000003</v>
      </c>
      <c r="G380" s="7">
        <v>498.07420000000002</v>
      </c>
      <c r="H380" s="1">
        <v>96.467519999999993</v>
      </c>
      <c r="I380" s="1">
        <v>100.37050000000001</v>
      </c>
      <c r="J380" s="6">
        <v>98.419020000000003</v>
      </c>
      <c r="K380" s="1">
        <v>199.44759999999999</v>
      </c>
      <c r="L380" s="1">
        <v>194.1592</v>
      </c>
      <c r="M380" s="6">
        <v>196.80340000000001</v>
      </c>
      <c r="N380" s="4">
        <v>0</v>
      </c>
      <c r="O380" s="4">
        <v>0</v>
      </c>
      <c r="P380" s="4">
        <v>0</v>
      </c>
      <c r="Q380" s="1">
        <v>4.0391859999999999</v>
      </c>
      <c r="R380" s="1">
        <v>4.1139859999999997</v>
      </c>
      <c r="S380" s="6">
        <v>4.0765859999999998</v>
      </c>
      <c r="T380" s="4">
        <v>0</v>
      </c>
      <c r="U380" s="4">
        <v>0</v>
      </c>
    </row>
    <row r="381" spans="1:21" x14ac:dyDescent="0.25">
      <c r="A381">
        <v>378</v>
      </c>
      <c r="B381" t="s">
        <v>403</v>
      </c>
      <c r="C381" t="s">
        <v>19</v>
      </c>
      <c r="D381" s="3">
        <v>0</v>
      </c>
      <c r="E381" s="3">
        <v>502.01679999999999</v>
      </c>
      <c r="F381" s="3">
        <v>502.01679999999999</v>
      </c>
      <c r="G381" s="7">
        <v>502.01679999999999</v>
      </c>
      <c r="H381" s="1">
        <v>100.7398</v>
      </c>
      <c r="I381" s="1">
        <v>100.7398</v>
      </c>
      <c r="J381" s="6">
        <v>100.7398</v>
      </c>
      <c r="K381" s="1">
        <v>193.61760000000001</v>
      </c>
      <c r="L381" s="1">
        <v>193.61760000000001</v>
      </c>
      <c r="M381" s="6">
        <v>193.61760000000001</v>
      </c>
      <c r="N381" s="4">
        <v>0</v>
      </c>
      <c r="O381" s="4">
        <v>0</v>
      </c>
      <c r="P381" s="4">
        <v>0</v>
      </c>
      <c r="Q381" s="1">
        <v>4.1139859999999997</v>
      </c>
      <c r="R381" s="1">
        <v>4.1139859999999997</v>
      </c>
      <c r="S381" s="6">
        <v>4.1139859999999997</v>
      </c>
      <c r="T381">
        <v>0</v>
      </c>
      <c r="U381">
        <v>0</v>
      </c>
    </row>
    <row r="382" spans="1:21" x14ac:dyDescent="0.25">
      <c r="A382">
        <v>379</v>
      </c>
      <c r="B382" t="s">
        <v>404</v>
      </c>
      <c r="C382" t="s">
        <v>108</v>
      </c>
      <c r="D382" s="3">
        <v>0.27200000000000002</v>
      </c>
      <c r="E382" s="3">
        <v>502.05340000000001</v>
      </c>
      <c r="F382" s="3">
        <v>502.3254</v>
      </c>
      <c r="G382" s="7">
        <v>502.18939999999998</v>
      </c>
      <c r="H382" s="1">
        <v>100.7604</v>
      </c>
      <c r="I382" s="1">
        <v>100.9136</v>
      </c>
      <c r="J382" s="6">
        <v>100.837</v>
      </c>
      <c r="K382" s="1">
        <v>193.5874</v>
      </c>
      <c r="L382" s="1">
        <v>193.36259999999999</v>
      </c>
      <c r="M382" s="6">
        <v>193.47499999999999</v>
      </c>
      <c r="N382" s="4">
        <v>0</v>
      </c>
      <c r="O382" s="4">
        <v>0</v>
      </c>
      <c r="P382" s="4">
        <v>0</v>
      </c>
      <c r="Q382" s="1">
        <v>4.1139859999999997</v>
      </c>
      <c r="R382" s="1">
        <v>4.1139859999999997</v>
      </c>
      <c r="S382" s="6">
        <v>4.1139859999999997</v>
      </c>
      <c r="T382" s="4">
        <v>0</v>
      </c>
      <c r="U382" s="4">
        <v>0</v>
      </c>
    </row>
    <row r="383" spans="1:21" x14ac:dyDescent="0.25">
      <c r="A383">
        <v>380</v>
      </c>
      <c r="B383" t="s">
        <v>405</v>
      </c>
      <c r="C383" t="s">
        <v>28</v>
      </c>
      <c r="D383" s="3">
        <v>0.6</v>
      </c>
      <c r="E383" s="3">
        <v>502.38690000000003</v>
      </c>
      <c r="F383" s="3">
        <v>502.98689999999999</v>
      </c>
      <c r="G383" s="7">
        <v>502.68689999999998</v>
      </c>
      <c r="H383" s="1">
        <v>100.9483</v>
      </c>
      <c r="I383" s="1">
        <v>101.2863</v>
      </c>
      <c r="J383" s="6">
        <v>101.1173</v>
      </c>
      <c r="K383" s="1">
        <v>193.31180000000001</v>
      </c>
      <c r="L383" s="1">
        <v>192.816</v>
      </c>
      <c r="M383" s="6">
        <v>193.06389999999999</v>
      </c>
      <c r="N383" s="4">
        <v>0</v>
      </c>
      <c r="O383" s="4">
        <v>0</v>
      </c>
      <c r="P383" s="4">
        <v>0</v>
      </c>
      <c r="Q383" s="1">
        <v>4.1139859999999997</v>
      </c>
      <c r="R383" s="1">
        <v>4.1139859999999997</v>
      </c>
      <c r="S383" s="6">
        <v>4.1139859999999997</v>
      </c>
      <c r="T383">
        <v>0</v>
      </c>
      <c r="U383">
        <v>0</v>
      </c>
    </row>
    <row r="384" spans="1:21" x14ac:dyDescent="0.25">
      <c r="A384">
        <v>381</v>
      </c>
      <c r="B384" t="s">
        <v>406</v>
      </c>
      <c r="C384" t="s">
        <v>21</v>
      </c>
      <c r="D384" s="3">
        <v>6.5742620000000001</v>
      </c>
      <c r="E384" s="3">
        <v>503.14409999999998</v>
      </c>
      <c r="F384" s="3">
        <v>509.7183</v>
      </c>
      <c r="G384" s="7">
        <v>506.43119999999999</v>
      </c>
      <c r="H384" s="1">
        <v>101.37479999999999</v>
      </c>
      <c r="I384" s="1">
        <v>104.8716</v>
      </c>
      <c r="J384" s="6">
        <v>103.1232</v>
      </c>
      <c r="K384" s="1">
        <v>192.68620000000001</v>
      </c>
      <c r="L384" s="1">
        <v>187.12090000000001</v>
      </c>
      <c r="M384" s="6">
        <v>189.90350000000001</v>
      </c>
      <c r="N384" s="4">
        <v>0</v>
      </c>
      <c r="O384" s="4">
        <v>0</v>
      </c>
      <c r="P384" s="4">
        <v>0</v>
      </c>
      <c r="Q384" s="1">
        <v>4.1139859999999997</v>
      </c>
      <c r="R384" s="1">
        <v>4.1887850000000002</v>
      </c>
      <c r="S384" s="6">
        <v>4.1513859999999996</v>
      </c>
      <c r="T384" s="4">
        <v>0</v>
      </c>
      <c r="U384" s="4">
        <v>0</v>
      </c>
    </row>
    <row r="385" spans="1:21" x14ac:dyDescent="0.25">
      <c r="A385">
        <v>382</v>
      </c>
      <c r="B385" t="s">
        <v>407</v>
      </c>
      <c r="C385" t="s">
        <v>108</v>
      </c>
      <c r="D385" s="3">
        <v>0.27200000000000002</v>
      </c>
      <c r="E385" s="3">
        <v>509.97179999999997</v>
      </c>
      <c r="F385" s="3">
        <v>510.24380000000002</v>
      </c>
      <c r="G385" s="7">
        <v>510.1078</v>
      </c>
      <c r="H385" s="1">
        <v>104.9984</v>
      </c>
      <c r="I385" s="1">
        <v>105.1344</v>
      </c>
      <c r="J385" s="6">
        <v>105.0664</v>
      </c>
      <c r="K385" s="1">
        <v>186.90129999999999</v>
      </c>
      <c r="L385" s="1">
        <v>186.66579999999999</v>
      </c>
      <c r="M385" s="6">
        <v>186.78360000000001</v>
      </c>
      <c r="N385" s="4">
        <v>0</v>
      </c>
      <c r="O385" s="4">
        <v>0</v>
      </c>
      <c r="P385" s="4">
        <v>0</v>
      </c>
      <c r="Q385" s="1">
        <v>4.1887850000000002</v>
      </c>
      <c r="R385" s="1">
        <v>4.1887850000000002</v>
      </c>
      <c r="S385" s="6">
        <v>4.1887850000000002</v>
      </c>
      <c r="T385">
        <v>0</v>
      </c>
      <c r="U385">
        <v>0</v>
      </c>
    </row>
    <row r="386" spans="1:21" x14ac:dyDescent="0.25">
      <c r="A386">
        <v>383</v>
      </c>
      <c r="B386" t="s">
        <v>408</v>
      </c>
      <c r="C386" t="s">
        <v>28</v>
      </c>
      <c r="D386" s="3">
        <v>0.6</v>
      </c>
      <c r="E386" s="3">
        <v>510.28660000000002</v>
      </c>
      <c r="F386" s="3">
        <v>510.88659999999999</v>
      </c>
      <c r="G386" s="7">
        <v>510.58659999999998</v>
      </c>
      <c r="H386" s="1">
        <v>105.1558</v>
      </c>
      <c r="I386" s="1">
        <v>105.4558</v>
      </c>
      <c r="J386" s="6">
        <v>105.3058</v>
      </c>
      <c r="K386" s="1">
        <v>186.62870000000001</v>
      </c>
      <c r="L386" s="1">
        <v>186.10910000000001</v>
      </c>
      <c r="M386" s="6">
        <v>186.3689</v>
      </c>
      <c r="N386" s="4">
        <v>0</v>
      </c>
      <c r="O386" s="4">
        <v>0</v>
      </c>
      <c r="P386" s="4">
        <v>0</v>
      </c>
      <c r="Q386" s="1">
        <v>4.1887850000000002</v>
      </c>
      <c r="R386" s="1">
        <v>4.1887850000000002</v>
      </c>
      <c r="S386" s="6">
        <v>4.1887850000000002</v>
      </c>
      <c r="T386" s="4">
        <v>0</v>
      </c>
      <c r="U386" s="4">
        <v>0</v>
      </c>
    </row>
    <row r="387" spans="1:21" x14ac:dyDescent="0.25">
      <c r="A387">
        <v>384</v>
      </c>
      <c r="B387" t="s">
        <v>409</v>
      </c>
      <c r="C387" t="s">
        <v>19</v>
      </c>
      <c r="D387" s="3">
        <v>0</v>
      </c>
      <c r="E387" s="3">
        <v>511.6635</v>
      </c>
      <c r="F387" s="3">
        <v>511.6635</v>
      </c>
      <c r="G387" s="7">
        <v>511.6635</v>
      </c>
      <c r="H387" s="1">
        <v>105.8442</v>
      </c>
      <c r="I387" s="1">
        <v>105.8442</v>
      </c>
      <c r="J387" s="6">
        <v>105.8442</v>
      </c>
      <c r="K387" s="1">
        <v>185.43629999999999</v>
      </c>
      <c r="L387" s="1">
        <v>185.43629999999999</v>
      </c>
      <c r="M387" s="6">
        <v>185.43629999999999</v>
      </c>
      <c r="N387" s="4">
        <v>0</v>
      </c>
      <c r="O387" s="4">
        <v>0</v>
      </c>
      <c r="P387" s="4">
        <v>0</v>
      </c>
      <c r="Q387" s="1">
        <v>4.1887850000000002</v>
      </c>
      <c r="R387" s="1">
        <v>4.1887850000000002</v>
      </c>
      <c r="S387" s="6">
        <v>4.1887850000000002</v>
      </c>
      <c r="T387">
        <v>0</v>
      </c>
      <c r="U387">
        <v>0</v>
      </c>
    </row>
    <row r="388" spans="1:21" x14ac:dyDescent="0.25">
      <c r="A388">
        <v>385</v>
      </c>
      <c r="B388" t="s">
        <v>410</v>
      </c>
      <c r="C388" t="s">
        <v>19</v>
      </c>
      <c r="D388" s="3">
        <v>0</v>
      </c>
      <c r="E388" s="3">
        <v>515.14710000000002</v>
      </c>
      <c r="F388" s="3">
        <v>515.14710000000002</v>
      </c>
      <c r="G388" s="7">
        <v>515.14710000000002</v>
      </c>
      <c r="H388" s="1">
        <v>107.586</v>
      </c>
      <c r="I388" s="1">
        <v>107.586</v>
      </c>
      <c r="J388" s="6">
        <v>107.586</v>
      </c>
      <c r="K388" s="1">
        <v>182.4194</v>
      </c>
      <c r="L388" s="1">
        <v>182.4194</v>
      </c>
      <c r="M388" s="6">
        <v>182.4194</v>
      </c>
      <c r="N388" s="4">
        <v>0</v>
      </c>
      <c r="O388" s="4">
        <v>0</v>
      </c>
      <c r="P388" s="4">
        <v>0</v>
      </c>
      <c r="Q388" s="1">
        <v>4.1887850000000002</v>
      </c>
      <c r="R388" s="1">
        <v>4.1887850000000002</v>
      </c>
      <c r="S388" s="6">
        <v>4.1887850000000002</v>
      </c>
      <c r="T388" s="4">
        <v>0</v>
      </c>
      <c r="U388" s="4">
        <v>0</v>
      </c>
    </row>
    <row r="389" spans="1:21" x14ac:dyDescent="0.25">
      <c r="A389">
        <v>386</v>
      </c>
      <c r="B389" t="s">
        <v>411</v>
      </c>
      <c r="C389" t="s">
        <v>19</v>
      </c>
      <c r="D389" s="3">
        <v>0</v>
      </c>
      <c r="E389" s="3">
        <v>515.89480000000003</v>
      </c>
      <c r="F389" s="3">
        <v>515.89480000000003</v>
      </c>
      <c r="G389" s="7">
        <v>515.89480000000003</v>
      </c>
      <c r="H389" s="1">
        <v>107.9599</v>
      </c>
      <c r="I389" s="1">
        <v>107.9599</v>
      </c>
      <c r="J389" s="6">
        <v>107.9599</v>
      </c>
      <c r="K389" s="1">
        <v>181.77189999999999</v>
      </c>
      <c r="L389" s="1">
        <v>181.77189999999999</v>
      </c>
      <c r="M389" s="6">
        <v>181.77189999999999</v>
      </c>
      <c r="N389" s="4">
        <v>0</v>
      </c>
      <c r="O389" s="4">
        <v>0</v>
      </c>
      <c r="P389" s="4">
        <v>0</v>
      </c>
      <c r="Q389" s="1">
        <v>4.1887850000000002</v>
      </c>
      <c r="R389" s="1">
        <v>4.1887850000000002</v>
      </c>
      <c r="S389" s="6">
        <v>4.1887850000000002</v>
      </c>
      <c r="T389">
        <v>0</v>
      </c>
      <c r="U389">
        <v>0</v>
      </c>
    </row>
    <row r="390" spans="1:21" x14ac:dyDescent="0.25">
      <c r="A390">
        <v>387</v>
      </c>
      <c r="B390" t="s">
        <v>412</v>
      </c>
      <c r="C390" t="s">
        <v>108</v>
      </c>
      <c r="D390" s="3">
        <v>0.27200000000000002</v>
      </c>
      <c r="E390" s="3">
        <v>515.92020000000002</v>
      </c>
      <c r="F390" s="3">
        <v>516.19219999999996</v>
      </c>
      <c r="G390" s="7">
        <v>516.05619999999999</v>
      </c>
      <c r="H390" s="1">
        <v>107.9726</v>
      </c>
      <c r="I390" s="1">
        <v>108.1086</v>
      </c>
      <c r="J390" s="6">
        <v>108.0406</v>
      </c>
      <c r="K390" s="1">
        <v>181.7499</v>
      </c>
      <c r="L390" s="1">
        <v>181.51429999999999</v>
      </c>
      <c r="M390" s="6">
        <v>181.63210000000001</v>
      </c>
      <c r="N390" s="4">
        <v>0</v>
      </c>
      <c r="O390" s="4">
        <v>0</v>
      </c>
      <c r="P390" s="4">
        <v>0</v>
      </c>
      <c r="Q390" s="1">
        <v>4.1887850000000002</v>
      </c>
      <c r="R390" s="1">
        <v>4.1887850000000002</v>
      </c>
      <c r="S390" s="6">
        <v>4.1887850000000002</v>
      </c>
      <c r="T390" s="4">
        <v>0</v>
      </c>
      <c r="U390" s="4">
        <v>0</v>
      </c>
    </row>
    <row r="391" spans="1:21" x14ac:dyDescent="0.25">
      <c r="A391">
        <v>388</v>
      </c>
      <c r="B391" t="s">
        <v>413</v>
      </c>
      <c r="C391" t="s">
        <v>28</v>
      </c>
      <c r="D391" s="3">
        <v>0.6</v>
      </c>
      <c r="E391" s="3">
        <v>516.25649999999996</v>
      </c>
      <c r="F391" s="3">
        <v>516.85649999999998</v>
      </c>
      <c r="G391" s="7">
        <v>516.55650000000003</v>
      </c>
      <c r="H391" s="1">
        <v>108.1408</v>
      </c>
      <c r="I391" s="1">
        <v>108.4408</v>
      </c>
      <c r="J391" s="6">
        <v>108.2908</v>
      </c>
      <c r="K391" s="1">
        <v>181.45859999999999</v>
      </c>
      <c r="L391" s="1">
        <v>180.93899999999999</v>
      </c>
      <c r="M391" s="6">
        <v>181.19880000000001</v>
      </c>
      <c r="N391" s="4">
        <v>0</v>
      </c>
      <c r="O391" s="4">
        <v>0</v>
      </c>
      <c r="P391" s="4">
        <v>0</v>
      </c>
      <c r="Q391" s="1">
        <v>4.1887850000000002</v>
      </c>
      <c r="R391" s="1">
        <v>4.1887850000000002</v>
      </c>
      <c r="S391" s="6">
        <v>4.1887850000000002</v>
      </c>
      <c r="T391">
        <v>0</v>
      </c>
      <c r="U391">
        <v>0</v>
      </c>
    </row>
    <row r="392" spans="1:21" x14ac:dyDescent="0.25">
      <c r="A392">
        <v>389</v>
      </c>
      <c r="B392" t="s">
        <v>414</v>
      </c>
      <c r="C392" t="s">
        <v>21</v>
      </c>
      <c r="D392" s="3">
        <v>6.5742620000000001</v>
      </c>
      <c r="E392" s="3">
        <v>517.01369999999997</v>
      </c>
      <c r="F392" s="3">
        <v>523.58789999999999</v>
      </c>
      <c r="G392" s="7">
        <v>520.30079999999998</v>
      </c>
      <c r="H392" s="1">
        <v>108.5193</v>
      </c>
      <c r="I392" s="1">
        <v>111.59050000000001</v>
      </c>
      <c r="J392" s="6">
        <v>110.0549</v>
      </c>
      <c r="K392" s="1">
        <v>180.80289999999999</v>
      </c>
      <c r="L392" s="1">
        <v>174.99180000000001</v>
      </c>
      <c r="M392" s="6">
        <v>177.8974</v>
      </c>
      <c r="N392" s="4">
        <v>0</v>
      </c>
      <c r="O392" s="4">
        <v>0</v>
      </c>
      <c r="P392" s="4">
        <v>0</v>
      </c>
      <c r="Q392" s="1">
        <v>4.1887850000000002</v>
      </c>
      <c r="R392" s="1">
        <v>4.263585</v>
      </c>
      <c r="S392" s="6">
        <v>4.2261850000000001</v>
      </c>
      <c r="T392" s="4">
        <v>0</v>
      </c>
      <c r="U392" s="4">
        <v>0</v>
      </c>
    </row>
    <row r="393" spans="1:21" x14ac:dyDescent="0.25">
      <c r="A393">
        <v>390</v>
      </c>
      <c r="B393" t="s">
        <v>415</v>
      </c>
      <c r="C393" t="s">
        <v>19</v>
      </c>
      <c r="D393" s="3">
        <v>0</v>
      </c>
      <c r="E393" s="3">
        <v>524.32309999999995</v>
      </c>
      <c r="F393" s="3">
        <v>524.32309999999995</v>
      </c>
      <c r="G393" s="7">
        <v>524.32309999999995</v>
      </c>
      <c r="H393" s="1">
        <v>111.90949999999999</v>
      </c>
      <c r="I393" s="1">
        <v>111.90949999999999</v>
      </c>
      <c r="J393" s="6">
        <v>111.90949999999999</v>
      </c>
      <c r="K393" s="1">
        <v>174.3295</v>
      </c>
      <c r="L393" s="1">
        <v>174.3295</v>
      </c>
      <c r="M393" s="6">
        <v>174.3295</v>
      </c>
      <c r="N393" s="4">
        <v>0</v>
      </c>
      <c r="O393" s="4">
        <v>0</v>
      </c>
      <c r="P393" s="4">
        <v>0</v>
      </c>
      <c r="Q393" s="1">
        <v>4.263585</v>
      </c>
      <c r="R393" s="1">
        <v>4.263585</v>
      </c>
      <c r="S393" s="6">
        <v>4.263585</v>
      </c>
      <c r="T393">
        <v>0</v>
      </c>
      <c r="U393">
        <v>0</v>
      </c>
    </row>
    <row r="394" spans="1:21" x14ac:dyDescent="0.25">
      <c r="A394">
        <v>391</v>
      </c>
      <c r="B394" t="s">
        <v>416</v>
      </c>
      <c r="C394" t="s">
        <v>108</v>
      </c>
      <c r="D394" s="3">
        <v>0.27200000000000002</v>
      </c>
      <c r="E394" s="3">
        <v>524.35260000000005</v>
      </c>
      <c r="F394" s="3">
        <v>524.62459999999999</v>
      </c>
      <c r="G394" s="7">
        <v>524.48860000000002</v>
      </c>
      <c r="H394" s="1">
        <v>111.92230000000001</v>
      </c>
      <c r="I394" s="1">
        <v>112.0403</v>
      </c>
      <c r="J394" s="6">
        <v>111.9813</v>
      </c>
      <c r="K394" s="1">
        <v>174.30289999999999</v>
      </c>
      <c r="L394" s="1">
        <v>174.05789999999999</v>
      </c>
      <c r="M394" s="6">
        <v>174.18039999999999</v>
      </c>
      <c r="N394" s="4">
        <v>0</v>
      </c>
      <c r="O394" s="4">
        <v>0</v>
      </c>
      <c r="P394" s="4">
        <v>0</v>
      </c>
      <c r="Q394" s="1">
        <v>4.263585</v>
      </c>
      <c r="R394" s="1">
        <v>4.263585</v>
      </c>
      <c r="S394" s="6">
        <v>4.263585</v>
      </c>
      <c r="T394" s="4">
        <v>0</v>
      </c>
      <c r="U394" s="4">
        <v>0</v>
      </c>
    </row>
    <row r="395" spans="1:21" x14ac:dyDescent="0.25">
      <c r="A395">
        <v>392</v>
      </c>
      <c r="B395" t="s">
        <v>417</v>
      </c>
      <c r="C395" t="s">
        <v>28</v>
      </c>
      <c r="D395" s="3">
        <v>0.6</v>
      </c>
      <c r="E395" s="3">
        <v>524.68600000000004</v>
      </c>
      <c r="F395" s="3">
        <v>525.28599999999994</v>
      </c>
      <c r="G395" s="7">
        <v>524.98599999999999</v>
      </c>
      <c r="H395" s="1">
        <v>112.0669</v>
      </c>
      <c r="I395" s="1">
        <v>112.3272</v>
      </c>
      <c r="J395" s="6">
        <v>112.19710000000001</v>
      </c>
      <c r="K395" s="1">
        <v>174.0026</v>
      </c>
      <c r="L395" s="1">
        <v>173.46199999999999</v>
      </c>
      <c r="M395" s="6">
        <v>173.73230000000001</v>
      </c>
      <c r="N395" s="4">
        <v>0</v>
      </c>
      <c r="O395" s="4">
        <v>0</v>
      </c>
      <c r="P395" s="4">
        <v>0</v>
      </c>
      <c r="Q395" s="1">
        <v>4.263585</v>
      </c>
      <c r="R395" s="1">
        <v>4.263585</v>
      </c>
      <c r="S395" s="6">
        <v>4.263585</v>
      </c>
      <c r="T395">
        <v>0</v>
      </c>
      <c r="U395">
        <v>0</v>
      </c>
    </row>
    <row r="396" spans="1:21" x14ac:dyDescent="0.25">
      <c r="A396">
        <v>393</v>
      </c>
      <c r="B396" t="s">
        <v>418</v>
      </c>
      <c r="C396" t="s">
        <v>21</v>
      </c>
      <c r="D396" s="3">
        <v>6.5742620000000001</v>
      </c>
      <c r="E396" s="3">
        <v>525.44309999999996</v>
      </c>
      <c r="F396" s="3">
        <v>532.01739999999995</v>
      </c>
      <c r="G396" s="7">
        <v>528.73030000000006</v>
      </c>
      <c r="H396" s="1">
        <v>112.3954</v>
      </c>
      <c r="I396" s="1">
        <v>115.02370000000001</v>
      </c>
      <c r="J396" s="6">
        <v>113.70959999999999</v>
      </c>
      <c r="K396" s="1">
        <v>173.32040000000001</v>
      </c>
      <c r="L396" s="1">
        <v>167.2961</v>
      </c>
      <c r="M396" s="6">
        <v>170.3082</v>
      </c>
      <c r="N396" s="4">
        <v>0</v>
      </c>
      <c r="O396" s="4">
        <v>0</v>
      </c>
      <c r="P396" s="4">
        <v>0</v>
      </c>
      <c r="Q396" s="1">
        <v>4.263585</v>
      </c>
      <c r="R396" s="1">
        <v>4.3383849999999997</v>
      </c>
      <c r="S396" s="6">
        <v>4.3009849999999998</v>
      </c>
      <c r="T396" s="4">
        <v>0</v>
      </c>
      <c r="U396" s="4">
        <v>0</v>
      </c>
    </row>
    <row r="397" spans="1:21" x14ac:dyDescent="0.25">
      <c r="A397">
        <v>394</v>
      </c>
      <c r="B397" t="s">
        <v>419</v>
      </c>
      <c r="C397" t="s">
        <v>19</v>
      </c>
      <c r="D397" s="3">
        <v>0</v>
      </c>
      <c r="E397" s="3">
        <v>532.50639999999999</v>
      </c>
      <c r="F397" s="3">
        <v>532.50639999999999</v>
      </c>
      <c r="G397" s="7">
        <v>532.50639999999999</v>
      </c>
      <c r="H397" s="1">
        <v>115.2024</v>
      </c>
      <c r="I397" s="1">
        <v>115.2024</v>
      </c>
      <c r="J397" s="6">
        <v>115.2024</v>
      </c>
      <c r="K397" s="1">
        <v>166.8409</v>
      </c>
      <c r="L397" s="1">
        <v>166.8409</v>
      </c>
      <c r="M397" s="6">
        <v>166.8409</v>
      </c>
      <c r="N397" s="4">
        <v>0</v>
      </c>
      <c r="O397" s="4">
        <v>0</v>
      </c>
      <c r="P397" s="4">
        <v>0</v>
      </c>
      <c r="Q397" s="1">
        <v>4.3383849999999997</v>
      </c>
      <c r="R397" s="1">
        <v>4.3383849999999997</v>
      </c>
      <c r="S397" s="6">
        <v>4.3383849999999997</v>
      </c>
      <c r="T397">
        <v>0</v>
      </c>
      <c r="U397">
        <v>0</v>
      </c>
    </row>
    <row r="398" spans="1:21" x14ac:dyDescent="0.25">
      <c r="A398">
        <v>395</v>
      </c>
      <c r="B398" t="s">
        <v>420</v>
      </c>
      <c r="C398" t="s">
        <v>108</v>
      </c>
      <c r="D398" s="3">
        <v>0.27200000000000002</v>
      </c>
      <c r="E398" s="3">
        <v>532.55409999999995</v>
      </c>
      <c r="F398" s="3">
        <v>532.8261</v>
      </c>
      <c r="G398" s="7">
        <v>532.69010000000003</v>
      </c>
      <c r="H398" s="1">
        <v>115.21980000000001</v>
      </c>
      <c r="I398" s="1">
        <v>115.3192</v>
      </c>
      <c r="J398" s="6">
        <v>115.26949999999999</v>
      </c>
      <c r="K398" s="1">
        <v>166.79650000000001</v>
      </c>
      <c r="L398" s="1">
        <v>166.54329999999999</v>
      </c>
      <c r="M398" s="6">
        <v>166.66990000000001</v>
      </c>
      <c r="N398" s="4">
        <v>0</v>
      </c>
      <c r="O398" s="4">
        <v>0</v>
      </c>
      <c r="P398" s="4">
        <v>0</v>
      </c>
      <c r="Q398" s="1">
        <v>4.3383849999999997</v>
      </c>
      <c r="R398" s="1">
        <v>4.3383849999999997</v>
      </c>
      <c r="S398" s="6">
        <v>4.3383849999999997</v>
      </c>
      <c r="T398" s="4">
        <v>0</v>
      </c>
      <c r="U398" s="4">
        <v>0</v>
      </c>
    </row>
    <row r="399" spans="1:21" x14ac:dyDescent="0.25">
      <c r="A399">
        <v>396</v>
      </c>
      <c r="B399" t="s">
        <v>421</v>
      </c>
      <c r="C399" t="s">
        <v>28</v>
      </c>
      <c r="D399" s="3">
        <v>0.6</v>
      </c>
      <c r="E399" s="3">
        <v>532.8904</v>
      </c>
      <c r="F399" s="3">
        <v>533.49040000000002</v>
      </c>
      <c r="G399" s="7">
        <v>533.19039999999995</v>
      </c>
      <c r="H399" s="1">
        <v>115.34269999999999</v>
      </c>
      <c r="I399" s="1">
        <v>115.56189999999999</v>
      </c>
      <c r="J399" s="6">
        <v>115.45229999999999</v>
      </c>
      <c r="K399" s="1">
        <v>166.48339999999999</v>
      </c>
      <c r="L399" s="1">
        <v>165.92490000000001</v>
      </c>
      <c r="M399" s="6">
        <v>166.20410000000001</v>
      </c>
      <c r="N399" s="4">
        <v>0</v>
      </c>
      <c r="O399" s="4">
        <v>0</v>
      </c>
      <c r="P399" s="4">
        <v>0</v>
      </c>
      <c r="Q399" s="1">
        <v>4.3383849999999997</v>
      </c>
      <c r="R399" s="1">
        <v>4.3383849999999997</v>
      </c>
      <c r="S399" s="6">
        <v>4.3383849999999997</v>
      </c>
      <c r="T399">
        <v>0</v>
      </c>
      <c r="U399">
        <v>0</v>
      </c>
    </row>
    <row r="400" spans="1:21" x14ac:dyDescent="0.25">
      <c r="A400">
        <v>397</v>
      </c>
      <c r="B400" t="s">
        <v>422</v>
      </c>
      <c r="C400" t="s">
        <v>21</v>
      </c>
      <c r="D400" s="3">
        <v>6.5742620000000001</v>
      </c>
      <c r="E400" s="3">
        <v>533.64750000000004</v>
      </c>
      <c r="F400" s="3">
        <v>540.22180000000003</v>
      </c>
      <c r="G400" s="7">
        <v>536.93470000000002</v>
      </c>
      <c r="H400" s="1">
        <v>115.6193</v>
      </c>
      <c r="I400" s="1">
        <v>117.7902</v>
      </c>
      <c r="J400" s="6">
        <v>116.7047</v>
      </c>
      <c r="K400" s="1">
        <v>165.77860000000001</v>
      </c>
      <c r="L400" s="1">
        <v>159.57470000000001</v>
      </c>
      <c r="M400" s="6">
        <v>162.67660000000001</v>
      </c>
      <c r="N400" s="4">
        <v>0</v>
      </c>
      <c r="O400" s="4">
        <v>0</v>
      </c>
      <c r="P400" s="4">
        <v>0</v>
      </c>
      <c r="Q400" s="1">
        <v>4.3383849999999997</v>
      </c>
      <c r="R400" s="1">
        <v>4.4131850000000004</v>
      </c>
      <c r="S400" s="6">
        <v>4.3757849999999996</v>
      </c>
      <c r="T400" s="4">
        <v>0</v>
      </c>
      <c r="U400" s="4">
        <v>0</v>
      </c>
    </row>
    <row r="401" spans="1:21" x14ac:dyDescent="0.25">
      <c r="A401">
        <v>398</v>
      </c>
      <c r="B401" t="s">
        <v>423</v>
      </c>
      <c r="C401" t="s">
        <v>19</v>
      </c>
      <c r="D401" s="3">
        <v>0</v>
      </c>
      <c r="E401" s="3">
        <v>540.95690000000002</v>
      </c>
      <c r="F401" s="3">
        <v>540.95690000000002</v>
      </c>
      <c r="G401" s="7">
        <v>540.95690000000002</v>
      </c>
      <c r="H401" s="1">
        <v>118.0068</v>
      </c>
      <c r="I401" s="1">
        <v>118.0068</v>
      </c>
      <c r="J401" s="6">
        <v>118.0068</v>
      </c>
      <c r="K401" s="1">
        <v>158.87219999999999</v>
      </c>
      <c r="L401" s="1">
        <v>158.87219999999999</v>
      </c>
      <c r="M401" s="6">
        <v>158.87219999999999</v>
      </c>
      <c r="N401" s="4">
        <v>0</v>
      </c>
      <c r="O401" s="4">
        <v>0</v>
      </c>
      <c r="P401" s="4">
        <v>0</v>
      </c>
      <c r="Q401" s="1">
        <v>4.4131850000000004</v>
      </c>
      <c r="R401" s="1">
        <v>4.4131850000000004</v>
      </c>
      <c r="S401" s="6">
        <v>4.4131850000000004</v>
      </c>
      <c r="T401">
        <v>0</v>
      </c>
      <c r="U401">
        <v>0</v>
      </c>
    </row>
    <row r="402" spans="1:21" x14ac:dyDescent="0.25">
      <c r="A402">
        <v>399</v>
      </c>
      <c r="B402" t="s">
        <v>424</v>
      </c>
      <c r="C402" t="s">
        <v>108</v>
      </c>
      <c r="D402" s="3">
        <v>0.27200000000000002</v>
      </c>
      <c r="E402" s="3">
        <v>540.9828</v>
      </c>
      <c r="F402" s="3">
        <v>541.25480000000005</v>
      </c>
      <c r="G402" s="7">
        <v>541.11879999999996</v>
      </c>
      <c r="H402" s="1">
        <v>118.01439999999999</v>
      </c>
      <c r="I402" s="1">
        <v>118.0946</v>
      </c>
      <c r="J402" s="6">
        <v>118.0545</v>
      </c>
      <c r="K402" s="1">
        <v>158.8475</v>
      </c>
      <c r="L402" s="1">
        <v>158.58760000000001</v>
      </c>
      <c r="M402" s="6">
        <v>158.7175</v>
      </c>
      <c r="N402" s="4">
        <v>0</v>
      </c>
      <c r="O402" s="4">
        <v>0</v>
      </c>
      <c r="P402" s="4">
        <v>0</v>
      </c>
      <c r="Q402" s="1">
        <v>4.4131850000000004</v>
      </c>
      <c r="R402" s="1">
        <v>4.4131850000000004</v>
      </c>
      <c r="S402" s="6">
        <v>4.4131850000000004</v>
      </c>
      <c r="T402" s="4">
        <v>0</v>
      </c>
      <c r="U402" s="4">
        <v>0</v>
      </c>
    </row>
    <row r="403" spans="1:21" x14ac:dyDescent="0.25">
      <c r="A403">
        <v>400</v>
      </c>
      <c r="B403" t="s">
        <v>425</v>
      </c>
      <c r="C403" t="s">
        <v>28</v>
      </c>
      <c r="D403" s="3">
        <v>0.6</v>
      </c>
      <c r="E403" s="3">
        <v>541.31979999999999</v>
      </c>
      <c r="F403" s="3">
        <v>541.91980000000001</v>
      </c>
      <c r="G403" s="7">
        <v>541.61980000000005</v>
      </c>
      <c r="H403" s="1">
        <v>118.11369999999999</v>
      </c>
      <c r="I403" s="1">
        <v>118.2906</v>
      </c>
      <c r="J403" s="6">
        <v>118.2022</v>
      </c>
      <c r="K403" s="1">
        <v>158.52549999999999</v>
      </c>
      <c r="L403" s="1">
        <v>157.9521</v>
      </c>
      <c r="M403" s="6">
        <v>158.2388</v>
      </c>
      <c r="N403" s="4">
        <v>0</v>
      </c>
      <c r="O403" s="4">
        <v>0</v>
      </c>
      <c r="P403" s="4">
        <v>0</v>
      </c>
      <c r="Q403" s="1">
        <v>4.4131850000000004</v>
      </c>
      <c r="R403" s="1">
        <v>4.4131850000000004</v>
      </c>
      <c r="S403" s="6">
        <v>4.4131850000000004</v>
      </c>
      <c r="T403">
        <v>0</v>
      </c>
      <c r="U403">
        <v>0</v>
      </c>
    </row>
    <row r="404" spans="1:21" x14ac:dyDescent="0.25">
      <c r="A404">
        <v>401</v>
      </c>
      <c r="B404" t="s">
        <v>426</v>
      </c>
      <c r="C404" t="s">
        <v>21</v>
      </c>
      <c r="D404" s="3">
        <v>6.5742620000000001</v>
      </c>
      <c r="E404" s="3">
        <v>542.077</v>
      </c>
      <c r="F404" s="3">
        <v>548.65120000000002</v>
      </c>
      <c r="G404" s="7">
        <v>545.36410000000001</v>
      </c>
      <c r="H404" s="1">
        <v>118.3369</v>
      </c>
      <c r="I404" s="1">
        <v>120.0381</v>
      </c>
      <c r="J404" s="6">
        <v>119.1875</v>
      </c>
      <c r="K404" s="1">
        <v>157.80189999999999</v>
      </c>
      <c r="L404" s="1">
        <v>151.45310000000001</v>
      </c>
      <c r="M404" s="6">
        <v>154.6275</v>
      </c>
      <c r="N404" s="4">
        <v>0</v>
      </c>
      <c r="O404" s="4">
        <v>0</v>
      </c>
      <c r="P404" s="4">
        <v>0</v>
      </c>
      <c r="Q404" s="1">
        <v>4.4131850000000004</v>
      </c>
      <c r="R404" s="1">
        <v>4.487984</v>
      </c>
      <c r="S404" s="6">
        <v>4.4505850000000002</v>
      </c>
      <c r="T404" s="4">
        <v>0</v>
      </c>
      <c r="U404" s="4">
        <v>0</v>
      </c>
    </row>
    <row r="405" spans="1:21" x14ac:dyDescent="0.25">
      <c r="A405">
        <v>402</v>
      </c>
      <c r="B405" t="s">
        <v>427</v>
      </c>
      <c r="C405" t="s">
        <v>108</v>
      </c>
      <c r="D405" s="3">
        <v>0.12740000000000001</v>
      </c>
      <c r="E405" s="3">
        <v>549.15139999999997</v>
      </c>
      <c r="F405" s="3">
        <v>549.27880000000005</v>
      </c>
      <c r="G405" s="7">
        <v>549.21510000000001</v>
      </c>
      <c r="H405" s="1">
        <v>120.1494</v>
      </c>
      <c r="I405" s="1">
        <v>120.1777</v>
      </c>
      <c r="J405" s="6">
        <v>120.1636</v>
      </c>
      <c r="K405" s="1">
        <v>150.96549999999999</v>
      </c>
      <c r="L405" s="1">
        <v>150.84129999999999</v>
      </c>
      <c r="M405" s="6">
        <v>150.9034</v>
      </c>
      <c r="N405" s="4">
        <v>0</v>
      </c>
      <c r="O405" s="4">
        <v>0</v>
      </c>
      <c r="P405" s="4">
        <v>0</v>
      </c>
      <c r="Q405" s="1">
        <v>4.487984</v>
      </c>
      <c r="R405" s="1">
        <v>4.487984</v>
      </c>
      <c r="S405" s="6">
        <v>4.487984</v>
      </c>
      <c r="T405">
        <v>0</v>
      </c>
      <c r="U405">
        <v>0</v>
      </c>
    </row>
    <row r="406" spans="1:21" x14ac:dyDescent="0.25">
      <c r="A406">
        <v>403</v>
      </c>
      <c r="B406" t="s">
        <v>428</v>
      </c>
      <c r="C406" t="s">
        <v>19</v>
      </c>
      <c r="D406" s="3">
        <v>0</v>
      </c>
      <c r="E406" s="3">
        <v>550.24080000000004</v>
      </c>
      <c r="F406" s="3">
        <v>550.24080000000004</v>
      </c>
      <c r="G406" s="7">
        <v>550.24080000000004</v>
      </c>
      <c r="H406" s="1">
        <v>120.3918</v>
      </c>
      <c r="I406" s="1">
        <v>120.3918</v>
      </c>
      <c r="J406" s="6">
        <v>120.3918</v>
      </c>
      <c r="K406" s="1">
        <v>149.9034</v>
      </c>
      <c r="L406" s="1">
        <v>149.9034</v>
      </c>
      <c r="M406" s="6">
        <v>149.9034</v>
      </c>
      <c r="N406" s="4">
        <v>0</v>
      </c>
      <c r="O406" s="4">
        <v>0</v>
      </c>
      <c r="P406" s="4">
        <v>0</v>
      </c>
      <c r="Q406" s="1">
        <v>4.487984</v>
      </c>
      <c r="R406" s="1">
        <v>4.487984</v>
      </c>
      <c r="S406" s="6">
        <v>4.487984</v>
      </c>
      <c r="T406" s="4">
        <v>0</v>
      </c>
      <c r="U406" s="4">
        <v>0</v>
      </c>
    </row>
    <row r="407" spans="1:21" x14ac:dyDescent="0.25">
      <c r="A407">
        <v>404</v>
      </c>
      <c r="B407" t="s">
        <v>429</v>
      </c>
      <c r="C407" t="s">
        <v>108</v>
      </c>
      <c r="D407" s="3">
        <v>0.27200000000000002</v>
      </c>
      <c r="E407" s="3">
        <v>550.26750000000004</v>
      </c>
      <c r="F407" s="3">
        <v>550.53949999999998</v>
      </c>
      <c r="G407" s="7">
        <v>550.40350000000001</v>
      </c>
      <c r="H407" s="1">
        <v>120.3978</v>
      </c>
      <c r="I407" s="1">
        <v>120.45829999999999</v>
      </c>
      <c r="J407" s="6">
        <v>120.428</v>
      </c>
      <c r="K407" s="1">
        <v>149.87739999999999</v>
      </c>
      <c r="L407" s="1">
        <v>149.6122</v>
      </c>
      <c r="M407" s="6">
        <v>149.7448</v>
      </c>
      <c r="N407" s="4">
        <v>0</v>
      </c>
      <c r="O407" s="4">
        <v>0</v>
      </c>
      <c r="P407" s="4">
        <v>0</v>
      </c>
      <c r="Q407" s="1">
        <v>4.487984</v>
      </c>
      <c r="R407" s="1">
        <v>4.487984</v>
      </c>
      <c r="S407" s="6">
        <v>4.487984</v>
      </c>
      <c r="T407">
        <v>0</v>
      </c>
      <c r="U407">
        <v>0</v>
      </c>
    </row>
    <row r="408" spans="1:21" x14ac:dyDescent="0.25">
      <c r="A408">
        <v>405</v>
      </c>
      <c r="B408" t="s">
        <v>430</v>
      </c>
      <c r="C408" t="s">
        <v>28</v>
      </c>
      <c r="D408" s="3">
        <v>0.6</v>
      </c>
      <c r="E408" s="3">
        <v>550.60419999999999</v>
      </c>
      <c r="F408" s="3">
        <v>551.20420000000001</v>
      </c>
      <c r="G408" s="7">
        <v>550.90419999999995</v>
      </c>
      <c r="H408" s="1">
        <v>120.4727</v>
      </c>
      <c r="I408" s="1">
        <v>120.6061</v>
      </c>
      <c r="J408" s="6">
        <v>120.5394</v>
      </c>
      <c r="K408" s="1">
        <v>149.54910000000001</v>
      </c>
      <c r="L408" s="1">
        <v>148.96420000000001</v>
      </c>
      <c r="M408" s="6">
        <v>149.25659999999999</v>
      </c>
      <c r="N408" s="4">
        <v>0</v>
      </c>
      <c r="O408" s="4">
        <v>0</v>
      </c>
      <c r="P408" s="4">
        <v>0</v>
      </c>
      <c r="Q408" s="1">
        <v>4.487984</v>
      </c>
      <c r="R408" s="1">
        <v>4.487984</v>
      </c>
      <c r="S408" s="6">
        <v>4.487984</v>
      </c>
      <c r="T408" s="4">
        <v>0</v>
      </c>
      <c r="U408" s="4">
        <v>0</v>
      </c>
    </row>
    <row r="409" spans="1:21" x14ac:dyDescent="0.25">
      <c r="A409">
        <v>406</v>
      </c>
      <c r="B409" t="s">
        <v>431</v>
      </c>
      <c r="C409" t="s">
        <v>21</v>
      </c>
      <c r="D409" s="3">
        <v>6.5742620000000001</v>
      </c>
      <c r="E409" s="3">
        <v>551.3614</v>
      </c>
      <c r="F409" s="3">
        <v>557.9357</v>
      </c>
      <c r="G409" s="7">
        <v>554.64850000000001</v>
      </c>
      <c r="H409" s="1">
        <v>120.64109999999999</v>
      </c>
      <c r="I409" s="1">
        <v>121.8631</v>
      </c>
      <c r="J409" s="6">
        <v>121.2521</v>
      </c>
      <c r="K409" s="1">
        <v>148.8109</v>
      </c>
      <c r="L409" s="1">
        <v>142.3528</v>
      </c>
      <c r="M409" s="6">
        <v>145.58189999999999</v>
      </c>
      <c r="N409" s="4">
        <v>0</v>
      </c>
      <c r="O409" s="4">
        <v>0</v>
      </c>
      <c r="P409" s="4">
        <v>0</v>
      </c>
      <c r="Q409" s="1">
        <v>4.487984</v>
      </c>
      <c r="R409" s="1">
        <v>4.5627839999999997</v>
      </c>
      <c r="S409" s="6">
        <v>4.5253839999999999</v>
      </c>
      <c r="T409">
        <v>0</v>
      </c>
      <c r="U409">
        <v>0</v>
      </c>
    </row>
    <row r="410" spans="1:21" x14ac:dyDescent="0.25">
      <c r="A410">
        <v>407</v>
      </c>
      <c r="B410" t="s">
        <v>432</v>
      </c>
      <c r="C410" t="s">
        <v>25</v>
      </c>
      <c r="D410" s="3">
        <v>0.2286</v>
      </c>
      <c r="E410" s="3">
        <v>558.29459999999995</v>
      </c>
      <c r="F410" s="3">
        <v>558.52319999999997</v>
      </c>
      <c r="G410" s="7">
        <v>558.40890000000002</v>
      </c>
      <c r="H410" s="1">
        <v>121.9165</v>
      </c>
      <c r="I410" s="1">
        <v>121.95059999999999</v>
      </c>
      <c r="J410" s="6">
        <v>121.9336</v>
      </c>
      <c r="K410" s="1">
        <v>141.99789999999999</v>
      </c>
      <c r="L410" s="1">
        <v>141.77180000000001</v>
      </c>
      <c r="M410" s="6">
        <v>141.88480000000001</v>
      </c>
      <c r="N410" s="4">
        <v>0</v>
      </c>
      <c r="O410" s="4">
        <v>0</v>
      </c>
      <c r="P410" s="4">
        <v>0</v>
      </c>
      <c r="Q410" s="1">
        <v>4.5627839999999997</v>
      </c>
      <c r="R410" s="1">
        <v>4.5627839999999997</v>
      </c>
      <c r="S410" s="6">
        <v>4.5627839999999997</v>
      </c>
      <c r="T410" s="4">
        <v>0</v>
      </c>
      <c r="U410" s="4">
        <v>0</v>
      </c>
    </row>
    <row r="411" spans="1:21" x14ac:dyDescent="0.25">
      <c r="A411">
        <v>408</v>
      </c>
      <c r="B411" t="s">
        <v>433</v>
      </c>
      <c r="C411" t="s">
        <v>19</v>
      </c>
      <c r="D411" s="3">
        <v>0</v>
      </c>
      <c r="E411" s="3">
        <v>558.67179999999996</v>
      </c>
      <c r="F411" s="3">
        <v>558.67179999999996</v>
      </c>
      <c r="G411" s="7">
        <v>558.67179999999996</v>
      </c>
      <c r="H411" s="1">
        <v>121.97280000000001</v>
      </c>
      <c r="I411" s="1">
        <v>121.97280000000001</v>
      </c>
      <c r="J411" s="6">
        <v>121.97280000000001</v>
      </c>
      <c r="K411" s="1">
        <v>141.6249</v>
      </c>
      <c r="L411" s="1">
        <v>141.6249</v>
      </c>
      <c r="M411" s="6">
        <v>141.6249</v>
      </c>
      <c r="N411" s="4">
        <v>0</v>
      </c>
      <c r="O411" s="4">
        <v>0</v>
      </c>
      <c r="P411" s="4">
        <v>0</v>
      </c>
      <c r="Q411" s="1">
        <v>4.5627839999999997</v>
      </c>
      <c r="R411" s="1">
        <v>4.5627839999999997</v>
      </c>
      <c r="S411" s="6">
        <v>4.5627839999999997</v>
      </c>
      <c r="T411">
        <v>0</v>
      </c>
      <c r="U411">
        <v>0</v>
      </c>
    </row>
    <row r="412" spans="1:21" x14ac:dyDescent="0.25">
      <c r="A412">
        <v>409</v>
      </c>
      <c r="B412" t="s">
        <v>434</v>
      </c>
      <c r="C412" t="s">
        <v>108</v>
      </c>
      <c r="D412" s="3">
        <v>0.27200000000000002</v>
      </c>
      <c r="E412" s="3">
        <v>558.69669999999996</v>
      </c>
      <c r="F412" s="3">
        <v>558.96870000000001</v>
      </c>
      <c r="G412" s="7">
        <v>558.83270000000005</v>
      </c>
      <c r="H412" s="1">
        <v>121.9765</v>
      </c>
      <c r="I412" s="1">
        <v>122.017</v>
      </c>
      <c r="J412" s="6">
        <v>121.99679999999999</v>
      </c>
      <c r="K412" s="1">
        <v>141.6003</v>
      </c>
      <c r="L412" s="1">
        <v>141.3313</v>
      </c>
      <c r="M412" s="6">
        <v>141.4658</v>
      </c>
      <c r="N412" s="4">
        <v>0</v>
      </c>
      <c r="O412" s="4">
        <v>0</v>
      </c>
      <c r="P412" s="4">
        <v>0</v>
      </c>
      <c r="Q412" s="1">
        <v>4.5627839999999997</v>
      </c>
      <c r="R412" s="1">
        <v>4.5627839999999997</v>
      </c>
      <c r="S412" s="6">
        <v>4.5627839999999997</v>
      </c>
      <c r="T412" s="4">
        <v>0</v>
      </c>
      <c r="U412" s="4">
        <v>0</v>
      </c>
    </row>
    <row r="413" spans="1:21" x14ac:dyDescent="0.25">
      <c r="A413">
        <v>410</v>
      </c>
      <c r="B413" t="s">
        <v>435</v>
      </c>
      <c r="C413" t="s">
        <v>28</v>
      </c>
      <c r="D413" s="3">
        <v>0.6</v>
      </c>
      <c r="E413" s="3">
        <v>559.03369999999995</v>
      </c>
      <c r="F413" s="3">
        <v>559.63369999999998</v>
      </c>
      <c r="G413" s="7">
        <v>559.33370000000002</v>
      </c>
      <c r="H413" s="1">
        <v>122.02670000000001</v>
      </c>
      <c r="I413" s="1">
        <v>122.1161</v>
      </c>
      <c r="J413" s="6">
        <v>122.0714</v>
      </c>
      <c r="K413" s="1">
        <v>141.267</v>
      </c>
      <c r="L413" s="1">
        <v>140.6737</v>
      </c>
      <c r="M413" s="6">
        <v>140.97040000000001</v>
      </c>
      <c r="N413" s="4">
        <v>0</v>
      </c>
      <c r="O413" s="4">
        <v>0</v>
      </c>
      <c r="P413" s="4">
        <v>0</v>
      </c>
      <c r="Q413" s="1">
        <v>4.5627839999999997</v>
      </c>
      <c r="R413" s="1">
        <v>4.5627839999999997</v>
      </c>
      <c r="S413" s="6">
        <v>4.5627839999999997</v>
      </c>
      <c r="T413">
        <v>0</v>
      </c>
      <c r="U413">
        <v>0</v>
      </c>
    </row>
    <row r="414" spans="1:21" x14ac:dyDescent="0.25">
      <c r="A414">
        <v>411</v>
      </c>
      <c r="B414" t="s">
        <v>436</v>
      </c>
      <c r="C414" t="s">
        <v>21</v>
      </c>
      <c r="D414" s="3">
        <v>6.5742620000000001</v>
      </c>
      <c r="E414" s="3">
        <v>559.79079999999999</v>
      </c>
      <c r="F414" s="3">
        <v>566.36509999999998</v>
      </c>
      <c r="G414" s="7">
        <v>563.07799999999997</v>
      </c>
      <c r="H414" s="1">
        <v>122.1396</v>
      </c>
      <c r="I414" s="1">
        <v>122.8754</v>
      </c>
      <c r="J414" s="6">
        <v>122.5074</v>
      </c>
      <c r="K414" s="1">
        <v>140.51830000000001</v>
      </c>
      <c r="L414" s="1">
        <v>133.98689999999999</v>
      </c>
      <c r="M414" s="6">
        <v>137.2526</v>
      </c>
      <c r="N414" s="4">
        <v>0</v>
      </c>
      <c r="O414" s="4">
        <v>0</v>
      </c>
      <c r="P414" s="4">
        <v>0</v>
      </c>
      <c r="Q414" s="1">
        <v>4.5627839999999997</v>
      </c>
      <c r="R414" s="1">
        <v>4.6375840000000004</v>
      </c>
      <c r="S414" s="6">
        <v>4.6001839999999996</v>
      </c>
      <c r="T414" s="4">
        <v>0</v>
      </c>
      <c r="U414" s="4">
        <v>0</v>
      </c>
    </row>
    <row r="415" spans="1:21" x14ac:dyDescent="0.25">
      <c r="A415">
        <v>412</v>
      </c>
      <c r="B415" t="s">
        <v>437</v>
      </c>
      <c r="C415" t="s">
        <v>19</v>
      </c>
      <c r="D415" s="3">
        <v>0</v>
      </c>
      <c r="E415" s="3">
        <v>566.85149999999999</v>
      </c>
      <c r="F415" s="3">
        <v>566.85149999999999</v>
      </c>
      <c r="G415" s="7">
        <v>566.85149999999999</v>
      </c>
      <c r="H415" s="1">
        <v>122.9118</v>
      </c>
      <c r="I415" s="1">
        <v>122.9118</v>
      </c>
      <c r="J415" s="6">
        <v>122.9118</v>
      </c>
      <c r="K415" s="1">
        <v>133.50190000000001</v>
      </c>
      <c r="L415" s="1">
        <v>133.50190000000001</v>
      </c>
      <c r="M415" s="6">
        <v>133.50190000000001</v>
      </c>
      <c r="N415" s="4">
        <v>0</v>
      </c>
      <c r="O415" s="4">
        <v>0</v>
      </c>
      <c r="P415" s="4">
        <v>0</v>
      </c>
      <c r="Q415" s="1">
        <v>4.6375840000000004</v>
      </c>
      <c r="R415" s="1">
        <v>4.6375840000000004</v>
      </c>
      <c r="S415" s="6">
        <v>4.6375840000000004</v>
      </c>
      <c r="T415">
        <v>0</v>
      </c>
      <c r="U415">
        <v>0</v>
      </c>
    </row>
    <row r="416" spans="1:21" x14ac:dyDescent="0.25">
      <c r="A416">
        <v>413</v>
      </c>
      <c r="B416" t="s">
        <v>438</v>
      </c>
      <c r="C416" t="s">
        <v>108</v>
      </c>
      <c r="D416" s="3">
        <v>0.27200000000000002</v>
      </c>
      <c r="E416" s="3">
        <v>566.90170000000001</v>
      </c>
      <c r="F416" s="3">
        <v>567.17370000000005</v>
      </c>
      <c r="G416" s="7">
        <v>567.03769999999997</v>
      </c>
      <c r="H416" s="1">
        <v>122.91549999999999</v>
      </c>
      <c r="I416" s="1">
        <v>122.9358</v>
      </c>
      <c r="J416" s="6">
        <v>122.92570000000001</v>
      </c>
      <c r="K416" s="1">
        <v>133.45179999999999</v>
      </c>
      <c r="L416" s="1">
        <v>133.1806</v>
      </c>
      <c r="M416" s="6">
        <v>133.31620000000001</v>
      </c>
      <c r="N416" s="4">
        <v>0</v>
      </c>
      <c r="O416" s="4">
        <v>0</v>
      </c>
      <c r="P416" s="4">
        <v>0</v>
      </c>
      <c r="Q416" s="1">
        <v>4.6375840000000004</v>
      </c>
      <c r="R416" s="1">
        <v>4.6375840000000004</v>
      </c>
      <c r="S416" s="6">
        <v>4.6375840000000004</v>
      </c>
      <c r="T416" s="4">
        <v>0</v>
      </c>
      <c r="U416" s="4">
        <v>0</v>
      </c>
    </row>
    <row r="417" spans="1:21" x14ac:dyDescent="0.25">
      <c r="A417">
        <v>414</v>
      </c>
      <c r="B417" t="s">
        <v>439</v>
      </c>
      <c r="C417" t="s">
        <v>28</v>
      </c>
      <c r="D417" s="3">
        <v>0.6</v>
      </c>
      <c r="E417" s="3">
        <v>567.23810000000003</v>
      </c>
      <c r="F417" s="3">
        <v>567.83810000000005</v>
      </c>
      <c r="G417" s="7">
        <v>567.53809999999999</v>
      </c>
      <c r="H417" s="1">
        <v>122.94070000000001</v>
      </c>
      <c r="I417" s="1">
        <v>122.9855</v>
      </c>
      <c r="J417" s="6">
        <v>122.9631</v>
      </c>
      <c r="K417" s="1">
        <v>133.1164</v>
      </c>
      <c r="L417" s="1">
        <v>132.518</v>
      </c>
      <c r="M417" s="6">
        <v>132.81720000000001</v>
      </c>
      <c r="N417" s="4">
        <v>0</v>
      </c>
      <c r="O417" s="4">
        <v>0</v>
      </c>
      <c r="P417" s="4">
        <v>0</v>
      </c>
      <c r="Q417" s="1">
        <v>4.6375840000000004</v>
      </c>
      <c r="R417" s="1">
        <v>4.6375840000000004</v>
      </c>
      <c r="S417" s="6">
        <v>4.6375840000000004</v>
      </c>
      <c r="T417">
        <v>0</v>
      </c>
      <c r="U417">
        <v>0</v>
      </c>
    </row>
    <row r="418" spans="1:21" x14ac:dyDescent="0.25">
      <c r="A418">
        <v>415</v>
      </c>
      <c r="B418" t="s">
        <v>440</v>
      </c>
      <c r="C418" t="s">
        <v>21</v>
      </c>
      <c r="D418" s="3">
        <v>6.5742620000000001</v>
      </c>
      <c r="E418" s="3">
        <v>567.99530000000004</v>
      </c>
      <c r="F418" s="3">
        <v>574.56949999999995</v>
      </c>
      <c r="G418" s="7">
        <v>571.28240000000005</v>
      </c>
      <c r="H418" s="1">
        <v>122.99720000000001</v>
      </c>
      <c r="I418" s="1">
        <v>123.24290000000001</v>
      </c>
      <c r="J418" s="6">
        <v>123.12009999999999</v>
      </c>
      <c r="K418" s="1">
        <v>132.3613</v>
      </c>
      <c r="L418" s="1">
        <v>125.7932</v>
      </c>
      <c r="M418" s="6">
        <v>129.0772</v>
      </c>
      <c r="N418" s="4">
        <v>0</v>
      </c>
      <c r="O418" s="4">
        <v>0</v>
      </c>
      <c r="P418" s="4">
        <v>0</v>
      </c>
      <c r="Q418" s="1">
        <v>4.6375840000000004</v>
      </c>
      <c r="R418" s="1">
        <v>4.7123840000000001</v>
      </c>
      <c r="S418" s="6">
        <v>4.6749840000000003</v>
      </c>
      <c r="T418" s="4">
        <v>0</v>
      </c>
      <c r="U418" s="4">
        <v>0</v>
      </c>
    </row>
    <row r="419" spans="1:21" x14ac:dyDescent="0.25">
      <c r="A419">
        <v>416</v>
      </c>
      <c r="B419" t="s">
        <v>441</v>
      </c>
      <c r="C419" t="s">
        <v>25</v>
      </c>
      <c r="D419" s="3">
        <v>0.2286</v>
      </c>
      <c r="E419" s="3">
        <v>574.93050000000005</v>
      </c>
      <c r="F419" s="3">
        <v>575.15909999999997</v>
      </c>
      <c r="G419" s="7">
        <v>575.04480000000001</v>
      </c>
      <c r="H419" s="1">
        <v>123.24290000000001</v>
      </c>
      <c r="I419" s="1">
        <v>123.24290000000001</v>
      </c>
      <c r="J419" s="6">
        <v>123.24290000000001</v>
      </c>
      <c r="K419" s="1">
        <v>125.43219999999999</v>
      </c>
      <c r="L419" s="1">
        <v>125.20359999999999</v>
      </c>
      <c r="M419" s="6">
        <v>125.31789999999999</v>
      </c>
      <c r="N419" s="4">
        <v>0</v>
      </c>
      <c r="O419" s="4">
        <v>0</v>
      </c>
      <c r="P419" s="4">
        <v>0</v>
      </c>
      <c r="Q419" s="1">
        <v>4.7123840000000001</v>
      </c>
      <c r="R419" s="1">
        <v>4.7123840000000001</v>
      </c>
      <c r="S419" s="6">
        <v>4.7123840000000001</v>
      </c>
      <c r="T419">
        <v>0</v>
      </c>
      <c r="U419">
        <v>0</v>
      </c>
    </row>
    <row r="420" spans="1:21" x14ac:dyDescent="0.25">
      <c r="A420">
        <v>417</v>
      </c>
      <c r="B420" t="s">
        <v>442</v>
      </c>
      <c r="C420" t="s">
        <v>19</v>
      </c>
      <c r="D420" s="3">
        <v>0</v>
      </c>
      <c r="E420" s="3">
        <v>575.30439999999999</v>
      </c>
      <c r="F420" s="3">
        <v>575.30439999999999</v>
      </c>
      <c r="G420" s="7">
        <v>575.30439999999999</v>
      </c>
      <c r="H420" s="1">
        <v>123.24290000000001</v>
      </c>
      <c r="I420" s="1">
        <v>123.24290000000001</v>
      </c>
      <c r="J420" s="6">
        <v>123.24290000000001</v>
      </c>
      <c r="K420" s="1">
        <v>125.0583</v>
      </c>
      <c r="L420" s="1">
        <v>125.0583</v>
      </c>
      <c r="M420" s="6">
        <v>125.0583</v>
      </c>
      <c r="N420" s="4">
        <v>0</v>
      </c>
      <c r="O420" s="4">
        <v>0</v>
      </c>
      <c r="P420" s="4">
        <v>0</v>
      </c>
      <c r="Q420" s="1">
        <v>4.7123840000000001</v>
      </c>
      <c r="R420" s="1">
        <v>4.7123840000000001</v>
      </c>
      <c r="S420" s="6">
        <v>4.7123840000000001</v>
      </c>
      <c r="T420" s="4">
        <v>0</v>
      </c>
      <c r="U420" s="4">
        <v>0</v>
      </c>
    </row>
    <row r="421" spans="1:21" x14ac:dyDescent="0.25">
      <c r="A421">
        <v>418</v>
      </c>
      <c r="B421" t="s">
        <v>443</v>
      </c>
      <c r="C421" t="s">
        <v>108</v>
      </c>
      <c r="D421" s="3">
        <v>0.27200000000000002</v>
      </c>
      <c r="E421" s="3">
        <v>575.33209999999997</v>
      </c>
      <c r="F421" s="3">
        <v>575.60410000000002</v>
      </c>
      <c r="G421" s="7">
        <v>575.46810000000005</v>
      </c>
      <c r="H421" s="1">
        <v>123.24290000000001</v>
      </c>
      <c r="I421" s="1">
        <v>123.24290000000001</v>
      </c>
      <c r="J421" s="6">
        <v>123.24290000000001</v>
      </c>
      <c r="K421" s="1">
        <v>125.03060000000001</v>
      </c>
      <c r="L421" s="1">
        <v>124.7586</v>
      </c>
      <c r="M421" s="6">
        <v>124.8946</v>
      </c>
      <c r="N421" s="4">
        <v>0</v>
      </c>
      <c r="O421" s="4">
        <v>0</v>
      </c>
      <c r="P421" s="4">
        <v>0</v>
      </c>
      <c r="Q421" s="1">
        <v>4.7123840000000001</v>
      </c>
      <c r="R421" s="1">
        <v>4.7123840000000001</v>
      </c>
      <c r="S421" s="6">
        <v>4.7123840000000001</v>
      </c>
      <c r="T421">
        <v>0</v>
      </c>
      <c r="U421">
        <v>0</v>
      </c>
    </row>
    <row r="422" spans="1:21" x14ac:dyDescent="0.25">
      <c r="A422">
        <v>419</v>
      </c>
      <c r="B422" t="s">
        <v>444</v>
      </c>
      <c r="C422" t="s">
        <v>28</v>
      </c>
      <c r="D422" s="3">
        <v>0.6</v>
      </c>
      <c r="E422" s="3">
        <v>575.66759999999999</v>
      </c>
      <c r="F422" s="3">
        <v>576.26760000000002</v>
      </c>
      <c r="G422" s="7">
        <v>575.96759999999995</v>
      </c>
      <c r="H422" s="1">
        <v>123.24290000000001</v>
      </c>
      <c r="I422" s="1">
        <v>123.24290000000001</v>
      </c>
      <c r="J422" s="6">
        <v>123.24290000000001</v>
      </c>
      <c r="K422" s="1">
        <v>124.6951</v>
      </c>
      <c r="L422" s="1">
        <v>124.0951</v>
      </c>
      <c r="M422" s="6">
        <v>124.3951</v>
      </c>
      <c r="N422" s="4">
        <v>0</v>
      </c>
      <c r="O422" s="4">
        <v>0</v>
      </c>
      <c r="P422" s="4">
        <v>0</v>
      </c>
      <c r="Q422" s="1">
        <v>4.7123840000000001</v>
      </c>
      <c r="R422" s="1">
        <v>4.7123840000000001</v>
      </c>
      <c r="S422" s="6">
        <v>4.7123840000000001</v>
      </c>
      <c r="T422" s="4">
        <v>0</v>
      </c>
      <c r="U422" s="4">
        <v>0</v>
      </c>
    </row>
    <row r="423" spans="1:21" x14ac:dyDescent="0.25">
      <c r="A423">
        <v>420</v>
      </c>
      <c r="B423" t="s">
        <v>445</v>
      </c>
      <c r="C423" t="s">
        <v>21</v>
      </c>
      <c r="D423" s="3">
        <v>6.5742620000000001</v>
      </c>
      <c r="E423" s="3">
        <v>576.4248</v>
      </c>
      <c r="F423" s="3">
        <v>582.99900000000002</v>
      </c>
      <c r="G423" s="7">
        <v>579.71190000000001</v>
      </c>
      <c r="H423" s="1">
        <v>123.24290000000001</v>
      </c>
      <c r="I423" s="1">
        <v>122.9971</v>
      </c>
      <c r="J423" s="6">
        <v>123.12009999999999</v>
      </c>
      <c r="K423" s="1">
        <v>123.9379</v>
      </c>
      <c r="L423" s="1">
        <v>117.3698</v>
      </c>
      <c r="M423" s="6">
        <v>120.65389999999999</v>
      </c>
      <c r="N423" s="4">
        <v>0</v>
      </c>
      <c r="O423" s="4">
        <v>0</v>
      </c>
      <c r="P423" s="4">
        <v>0</v>
      </c>
      <c r="Q423" s="1">
        <v>4.7123840000000001</v>
      </c>
      <c r="R423" s="1">
        <v>4.7871829999999997</v>
      </c>
      <c r="S423" s="6">
        <v>4.749784</v>
      </c>
      <c r="T423">
        <v>0</v>
      </c>
      <c r="U423">
        <v>0</v>
      </c>
    </row>
    <row r="424" spans="1:21" x14ac:dyDescent="0.25">
      <c r="A424">
        <v>421</v>
      </c>
      <c r="B424" t="s">
        <v>446</v>
      </c>
      <c r="C424" t="s">
        <v>19</v>
      </c>
      <c r="D424" s="3">
        <v>0</v>
      </c>
      <c r="E424" s="3">
        <v>583.48530000000005</v>
      </c>
      <c r="F424" s="3">
        <v>583.48530000000005</v>
      </c>
      <c r="G424" s="7">
        <v>583.48530000000005</v>
      </c>
      <c r="H424" s="1">
        <v>122.96080000000001</v>
      </c>
      <c r="I424" s="1">
        <v>122.96080000000001</v>
      </c>
      <c r="J424" s="6">
        <v>122.96080000000001</v>
      </c>
      <c r="K424" s="1">
        <v>116.8849</v>
      </c>
      <c r="L424" s="1">
        <v>116.8849</v>
      </c>
      <c r="M424" s="6">
        <v>116.8849</v>
      </c>
      <c r="N424" s="4">
        <v>0</v>
      </c>
      <c r="O424" s="4">
        <v>0</v>
      </c>
      <c r="P424" s="4">
        <v>0</v>
      </c>
      <c r="Q424" s="1">
        <v>4.7871829999999997</v>
      </c>
      <c r="R424" s="1">
        <v>4.7871829999999997</v>
      </c>
      <c r="S424" s="6">
        <v>4.7871829999999997</v>
      </c>
      <c r="T424" s="4">
        <v>0</v>
      </c>
      <c r="U424" s="4">
        <v>0</v>
      </c>
    </row>
    <row r="425" spans="1:21" x14ac:dyDescent="0.25">
      <c r="A425">
        <v>422</v>
      </c>
      <c r="B425" t="s">
        <v>447</v>
      </c>
      <c r="C425" t="s">
        <v>108</v>
      </c>
      <c r="D425" s="3">
        <v>0.27200000000000002</v>
      </c>
      <c r="E425" s="3">
        <v>583.53589999999997</v>
      </c>
      <c r="F425" s="3">
        <v>583.80790000000002</v>
      </c>
      <c r="G425" s="7">
        <v>583.67190000000005</v>
      </c>
      <c r="H425" s="1">
        <v>122.95699999999999</v>
      </c>
      <c r="I425" s="1">
        <v>122.9367</v>
      </c>
      <c r="J425" s="6">
        <v>122.9468</v>
      </c>
      <c r="K425" s="1">
        <v>116.8344</v>
      </c>
      <c r="L425" s="1">
        <v>116.56319999999999</v>
      </c>
      <c r="M425" s="6">
        <v>116.69880000000001</v>
      </c>
      <c r="N425" s="4">
        <v>0</v>
      </c>
      <c r="O425" s="4">
        <v>0</v>
      </c>
      <c r="P425" s="4">
        <v>0</v>
      </c>
      <c r="Q425" s="1">
        <v>4.7871829999999997</v>
      </c>
      <c r="R425" s="1">
        <v>4.7871829999999997</v>
      </c>
      <c r="S425" s="6">
        <v>4.7871829999999997</v>
      </c>
      <c r="T425">
        <v>0</v>
      </c>
      <c r="U425">
        <v>0</v>
      </c>
    </row>
    <row r="426" spans="1:21" x14ac:dyDescent="0.25">
      <c r="A426">
        <v>423</v>
      </c>
      <c r="B426" t="s">
        <v>448</v>
      </c>
      <c r="C426" t="s">
        <v>28</v>
      </c>
      <c r="D426" s="3">
        <v>0.6</v>
      </c>
      <c r="E426" s="3">
        <v>583.87210000000005</v>
      </c>
      <c r="F426" s="3">
        <v>584.47209999999995</v>
      </c>
      <c r="G426" s="7">
        <v>584.1721</v>
      </c>
      <c r="H426" s="1">
        <v>122.9319</v>
      </c>
      <c r="I426" s="1">
        <v>122.887</v>
      </c>
      <c r="J426" s="6">
        <v>122.90949999999999</v>
      </c>
      <c r="K426" s="1">
        <v>116.4992</v>
      </c>
      <c r="L426" s="1">
        <v>115.9008</v>
      </c>
      <c r="M426" s="6">
        <v>116.2</v>
      </c>
      <c r="N426" s="4">
        <v>0</v>
      </c>
      <c r="O426" s="4">
        <v>0</v>
      </c>
      <c r="P426" s="4">
        <v>0</v>
      </c>
      <c r="Q426" s="1">
        <v>4.7871829999999997</v>
      </c>
      <c r="R426" s="1">
        <v>4.7871829999999997</v>
      </c>
      <c r="S426" s="6">
        <v>4.7871829999999997</v>
      </c>
      <c r="T426" s="4">
        <v>0</v>
      </c>
      <c r="U426" s="4">
        <v>0</v>
      </c>
    </row>
    <row r="427" spans="1:21" x14ac:dyDescent="0.25">
      <c r="A427">
        <v>424</v>
      </c>
      <c r="B427" t="s">
        <v>449</v>
      </c>
      <c r="C427" t="s">
        <v>21</v>
      </c>
      <c r="D427" s="3">
        <v>6.5742620000000001</v>
      </c>
      <c r="E427" s="3">
        <v>584.62929999999994</v>
      </c>
      <c r="F427" s="3">
        <v>591.20360000000005</v>
      </c>
      <c r="G427" s="7">
        <v>587.91639999999995</v>
      </c>
      <c r="H427" s="1">
        <v>122.8753</v>
      </c>
      <c r="I427" s="1">
        <v>122.13939999999999</v>
      </c>
      <c r="J427" s="6">
        <v>122.5074</v>
      </c>
      <c r="K427" s="1">
        <v>115.7441</v>
      </c>
      <c r="L427" s="1">
        <v>109.2127</v>
      </c>
      <c r="M427" s="6">
        <v>112.47839999999999</v>
      </c>
      <c r="N427" s="4">
        <v>0</v>
      </c>
      <c r="O427" s="4">
        <v>0</v>
      </c>
      <c r="P427" s="4">
        <v>0</v>
      </c>
      <c r="Q427" s="1">
        <v>4.7871829999999997</v>
      </c>
      <c r="R427" s="1">
        <v>4.8619830000000004</v>
      </c>
      <c r="S427" s="6">
        <v>4.8245829999999996</v>
      </c>
      <c r="T427">
        <v>0</v>
      </c>
      <c r="U427">
        <v>0</v>
      </c>
    </row>
    <row r="428" spans="1:21" x14ac:dyDescent="0.25">
      <c r="A428">
        <v>425</v>
      </c>
      <c r="B428" t="s">
        <v>450</v>
      </c>
      <c r="C428" t="s">
        <v>19</v>
      </c>
      <c r="D428" s="3">
        <v>0</v>
      </c>
      <c r="E428" s="3">
        <v>591.69129999999996</v>
      </c>
      <c r="F428" s="3">
        <v>591.69129999999996</v>
      </c>
      <c r="G428" s="7">
        <v>591.69129999999996</v>
      </c>
      <c r="H428" s="1">
        <v>122.0667</v>
      </c>
      <c r="I428" s="1">
        <v>122.0667</v>
      </c>
      <c r="J428" s="6">
        <v>122.0667</v>
      </c>
      <c r="K428" s="1">
        <v>108.7304</v>
      </c>
      <c r="L428" s="1">
        <v>108.7304</v>
      </c>
      <c r="M428" s="6">
        <v>108.7304</v>
      </c>
      <c r="N428" s="4">
        <v>0</v>
      </c>
      <c r="O428" s="4">
        <v>0</v>
      </c>
      <c r="P428" s="4">
        <v>0</v>
      </c>
      <c r="Q428" s="1">
        <v>4.8619830000000004</v>
      </c>
      <c r="R428" s="1">
        <v>4.8619830000000004</v>
      </c>
      <c r="S428" s="6">
        <v>4.8619830000000004</v>
      </c>
      <c r="T428" s="4">
        <v>0</v>
      </c>
      <c r="U428" s="4">
        <v>0</v>
      </c>
    </row>
    <row r="429" spans="1:21" x14ac:dyDescent="0.25">
      <c r="A429">
        <v>426</v>
      </c>
      <c r="B429" t="s">
        <v>451</v>
      </c>
      <c r="C429" t="s">
        <v>108</v>
      </c>
      <c r="D429" s="3">
        <v>0.27200000000000002</v>
      </c>
      <c r="E429" s="3">
        <v>591.73950000000002</v>
      </c>
      <c r="F429" s="3">
        <v>592.01149999999996</v>
      </c>
      <c r="G429" s="7">
        <v>591.87549999999999</v>
      </c>
      <c r="H429" s="1">
        <v>122.0595</v>
      </c>
      <c r="I429" s="1">
        <v>122.01900000000001</v>
      </c>
      <c r="J429" s="6">
        <v>122.0393</v>
      </c>
      <c r="K429" s="1">
        <v>108.6827</v>
      </c>
      <c r="L429" s="1">
        <v>108.41370000000001</v>
      </c>
      <c r="M429" s="6">
        <v>108.54819999999999</v>
      </c>
      <c r="N429" s="4">
        <v>0</v>
      </c>
      <c r="O429" s="4">
        <v>0</v>
      </c>
      <c r="P429" s="4">
        <v>0</v>
      </c>
      <c r="Q429" s="1">
        <v>4.8619830000000004</v>
      </c>
      <c r="R429" s="1">
        <v>4.8619830000000004</v>
      </c>
      <c r="S429" s="6">
        <v>4.8619830000000004</v>
      </c>
      <c r="T429">
        <v>0</v>
      </c>
      <c r="U429">
        <v>0</v>
      </c>
    </row>
    <row r="430" spans="1:21" x14ac:dyDescent="0.25">
      <c r="A430">
        <v>427</v>
      </c>
      <c r="B430" t="s">
        <v>452</v>
      </c>
      <c r="C430" t="s">
        <v>28</v>
      </c>
      <c r="D430" s="3">
        <v>0.6</v>
      </c>
      <c r="E430" s="3">
        <v>592.07659999999998</v>
      </c>
      <c r="F430" s="3">
        <v>592.67660000000001</v>
      </c>
      <c r="G430" s="7">
        <v>592.37660000000005</v>
      </c>
      <c r="H430" s="1">
        <v>122.0093</v>
      </c>
      <c r="I430" s="1">
        <v>121.9199</v>
      </c>
      <c r="J430" s="6">
        <v>121.9646</v>
      </c>
      <c r="K430" s="1">
        <v>108.3494</v>
      </c>
      <c r="L430" s="1">
        <v>107.7561</v>
      </c>
      <c r="M430" s="6">
        <v>108.0527</v>
      </c>
      <c r="N430" s="4">
        <v>0</v>
      </c>
      <c r="O430" s="4">
        <v>0</v>
      </c>
      <c r="P430" s="4">
        <v>0</v>
      </c>
      <c r="Q430" s="1">
        <v>4.8619830000000004</v>
      </c>
      <c r="R430" s="1">
        <v>4.8619830000000004</v>
      </c>
      <c r="S430" s="6">
        <v>4.8619830000000004</v>
      </c>
      <c r="T430" s="4">
        <v>0</v>
      </c>
      <c r="U430" s="4">
        <v>0</v>
      </c>
    </row>
    <row r="431" spans="1:21" x14ac:dyDescent="0.25">
      <c r="A431">
        <v>428</v>
      </c>
      <c r="B431" t="s">
        <v>453</v>
      </c>
      <c r="C431" t="s">
        <v>21</v>
      </c>
      <c r="D431" s="3">
        <v>6.5742620000000001</v>
      </c>
      <c r="E431" s="3">
        <v>592.8338</v>
      </c>
      <c r="F431" s="3">
        <v>599.40809999999999</v>
      </c>
      <c r="G431" s="7">
        <v>596.12090000000001</v>
      </c>
      <c r="H431" s="1">
        <v>121.8965</v>
      </c>
      <c r="I431" s="1">
        <v>120.67440000000001</v>
      </c>
      <c r="J431" s="6">
        <v>121.2854</v>
      </c>
      <c r="K431" s="1">
        <v>107.6007</v>
      </c>
      <c r="L431" s="1">
        <v>101.1425</v>
      </c>
      <c r="M431" s="6">
        <v>104.3716</v>
      </c>
      <c r="N431" s="4">
        <v>0</v>
      </c>
      <c r="O431" s="4">
        <v>0</v>
      </c>
      <c r="P431" s="4">
        <v>0</v>
      </c>
      <c r="Q431" s="1">
        <v>4.8619830000000004</v>
      </c>
      <c r="R431" s="1">
        <v>4.9367830000000001</v>
      </c>
      <c r="S431" s="6">
        <v>4.8993830000000003</v>
      </c>
      <c r="T431">
        <v>0</v>
      </c>
      <c r="U431">
        <v>0</v>
      </c>
    </row>
    <row r="432" spans="1:21" x14ac:dyDescent="0.25">
      <c r="A432">
        <v>429</v>
      </c>
      <c r="B432" t="s">
        <v>454</v>
      </c>
      <c r="C432" t="s">
        <v>108</v>
      </c>
      <c r="D432" s="3">
        <v>0.12620000000000001</v>
      </c>
      <c r="E432" s="3">
        <v>601.26149999999996</v>
      </c>
      <c r="F432" s="3">
        <v>601.3877</v>
      </c>
      <c r="G432" s="7">
        <v>601.32460000000003</v>
      </c>
      <c r="H432" s="1">
        <v>120.262</v>
      </c>
      <c r="I432" s="1">
        <v>120.23390000000001</v>
      </c>
      <c r="J432" s="6">
        <v>120.248</v>
      </c>
      <c r="K432" s="1">
        <v>99.335570000000004</v>
      </c>
      <c r="L432" s="1">
        <v>99.212530000000001</v>
      </c>
      <c r="M432" s="6">
        <v>99.274050000000003</v>
      </c>
      <c r="N432" s="4">
        <v>0</v>
      </c>
      <c r="O432" s="4">
        <v>0</v>
      </c>
      <c r="P432" s="4">
        <v>0</v>
      </c>
      <c r="Q432" s="1">
        <v>4.9367830000000001</v>
      </c>
      <c r="R432" s="1">
        <v>4.9367830000000001</v>
      </c>
      <c r="S432" s="6">
        <v>4.9367830000000001</v>
      </c>
      <c r="T432" s="4">
        <v>0</v>
      </c>
      <c r="U432" s="4">
        <v>0</v>
      </c>
    </row>
    <row r="433" spans="1:21" x14ac:dyDescent="0.25">
      <c r="A433">
        <v>430</v>
      </c>
      <c r="B433" t="s">
        <v>455</v>
      </c>
      <c r="C433" t="s">
        <v>19</v>
      </c>
      <c r="D433" s="3">
        <v>0</v>
      </c>
      <c r="E433" s="3">
        <v>601.91660000000002</v>
      </c>
      <c r="F433" s="3">
        <v>601.91660000000002</v>
      </c>
      <c r="G433" s="7">
        <v>601.91660000000002</v>
      </c>
      <c r="H433" s="1">
        <v>120.1163</v>
      </c>
      <c r="I433" s="1">
        <v>120.1163</v>
      </c>
      <c r="J433" s="6">
        <v>120.1163</v>
      </c>
      <c r="K433" s="1">
        <v>98.696889999999996</v>
      </c>
      <c r="L433" s="1">
        <v>98.696889999999996</v>
      </c>
      <c r="M433" s="6">
        <v>98.696889999999996</v>
      </c>
      <c r="N433" s="4">
        <v>0</v>
      </c>
      <c r="O433" s="4">
        <v>0</v>
      </c>
      <c r="P433" s="4">
        <v>0</v>
      </c>
      <c r="Q433" s="1">
        <v>4.9367830000000001</v>
      </c>
      <c r="R433" s="1">
        <v>4.9367830000000001</v>
      </c>
      <c r="S433" s="6">
        <v>4.9367830000000001</v>
      </c>
      <c r="T433">
        <v>0</v>
      </c>
      <c r="U433">
        <v>0</v>
      </c>
    </row>
    <row r="434" spans="1:21" x14ac:dyDescent="0.25">
      <c r="A434">
        <v>431</v>
      </c>
      <c r="B434" t="s">
        <v>456</v>
      </c>
      <c r="C434" t="s">
        <v>108</v>
      </c>
      <c r="D434" s="3">
        <v>0.27200000000000002</v>
      </c>
      <c r="E434" s="3">
        <v>601.94550000000004</v>
      </c>
      <c r="F434" s="3">
        <v>602.21749999999997</v>
      </c>
      <c r="G434" s="7">
        <v>602.08150000000001</v>
      </c>
      <c r="H434" s="1">
        <v>120.10980000000001</v>
      </c>
      <c r="I434" s="1">
        <v>120.0493</v>
      </c>
      <c r="J434" s="6">
        <v>120.0796</v>
      </c>
      <c r="K434" s="1">
        <v>98.668719999999993</v>
      </c>
      <c r="L434" s="1">
        <v>98.403540000000007</v>
      </c>
      <c r="M434" s="6">
        <v>98.53613</v>
      </c>
      <c r="N434" s="4">
        <v>0</v>
      </c>
      <c r="O434" s="4">
        <v>0</v>
      </c>
      <c r="P434" s="4">
        <v>0</v>
      </c>
      <c r="Q434" s="1">
        <v>4.9367830000000001</v>
      </c>
      <c r="R434" s="1">
        <v>4.9367830000000001</v>
      </c>
      <c r="S434" s="6">
        <v>4.9367830000000001</v>
      </c>
      <c r="T434" s="4">
        <v>0</v>
      </c>
      <c r="U434" s="4">
        <v>0</v>
      </c>
    </row>
    <row r="435" spans="1:21" x14ac:dyDescent="0.25">
      <c r="A435">
        <v>432</v>
      </c>
      <c r="B435" t="s">
        <v>457</v>
      </c>
      <c r="C435" t="s">
        <v>28</v>
      </c>
      <c r="D435" s="3">
        <v>0.6</v>
      </c>
      <c r="E435" s="3">
        <v>602.28110000000004</v>
      </c>
      <c r="F435" s="3">
        <v>602.88109999999995</v>
      </c>
      <c r="G435" s="7">
        <v>602.58109999999999</v>
      </c>
      <c r="H435" s="1">
        <v>120.0352</v>
      </c>
      <c r="I435" s="1">
        <v>119.9016</v>
      </c>
      <c r="J435" s="6">
        <v>119.9684</v>
      </c>
      <c r="K435" s="1">
        <v>98.341530000000006</v>
      </c>
      <c r="L435" s="1">
        <v>97.756569999999996</v>
      </c>
      <c r="M435" s="6">
        <v>98.049049999999994</v>
      </c>
      <c r="N435" s="4">
        <v>0</v>
      </c>
      <c r="O435" s="4">
        <v>0</v>
      </c>
      <c r="P435" s="4">
        <v>0</v>
      </c>
      <c r="Q435" s="1">
        <v>4.9367830000000001</v>
      </c>
      <c r="R435" s="1">
        <v>4.9367830000000001</v>
      </c>
      <c r="S435" s="6">
        <v>4.9367830000000001</v>
      </c>
      <c r="T435">
        <v>0</v>
      </c>
      <c r="U435">
        <v>0</v>
      </c>
    </row>
    <row r="436" spans="1:21" x14ac:dyDescent="0.25">
      <c r="A436">
        <v>433</v>
      </c>
      <c r="B436" t="s">
        <v>458</v>
      </c>
      <c r="C436" t="s">
        <v>21</v>
      </c>
      <c r="D436" s="3">
        <v>6.5742620000000001</v>
      </c>
      <c r="E436" s="3">
        <v>603.03830000000005</v>
      </c>
      <c r="F436" s="3">
        <v>609.61249999999995</v>
      </c>
      <c r="G436" s="7">
        <v>606.32539999999995</v>
      </c>
      <c r="H436" s="1">
        <v>119.86669999999999</v>
      </c>
      <c r="I436" s="1">
        <v>118.16549999999999</v>
      </c>
      <c r="J436" s="6">
        <v>119.01600000000001</v>
      </c>
      <c r="K436" s="1">
        <v>97.60333</v>
      </c>
      <c r="L436" s="1">
        <v>91.254580000000004</v>
      </c>
      <c r="M436" s="6">
        <v>94.428960000000004</v>
      </c>
      <c r="N436" s="4">
        <v>0</v>
      </c>
      <c r="O436" s="4">
        <v>0</v>
      </c>
      <c r="P436" s="4">
        <v>0</v>
      </c>
      <c r="Q436" s="1">
        <v>4.9367830000000001</v>
      </c>
      <c r="R436" s="1">
        <v>5.0115829999999999</v>
      </c>
      <c r="S436" s="6">
        <v>4.974183</v>
      </c>
      <c r="T436" s="4">
        <v>0</v>
      </c>
      <c r="U436" s="4">
        <v>0</v>
      </c>
    </row>
    <row r="437" spans="1:21" x14ac:dyDescent="0.25">
      <c r="A437">
        <v>434</v>
      </c>
      <c r="B437" t="s">
        <v>459</v>
      </c>
      <c r="C437" t="s">
        <v>19</v>
      </c>
      <c r="D437" s="3">
        <v>0</v>
      </c>
      <c r="E437" s="3">
        <v>610.09950000000003</v>
      </c>
      <c r="F437" s="3">
        <v>610.09950000000003</v>
      </c>
      <c r="G437" s="7">
        <v>610.09950000000003</v>
      </c>
      <c r="H437" s="1">
        <v>118.0219</v>
      </c>
      <c r="I437" s="1">
        <v>118.0219</v>
      </c>
      <c r="J437" s="6">
        <v>118.0219</v>
      </c>
      <c r="K437" s="1">
        <v>90.789230000000003</v>
      </c>
      <c r="L437" s="1">
        <v>90.789230000000003</v>
      </c>
      <c r="M437" s="6">
        <v>90.789230000000003</v>
      </c>
      <c r="N437" s="4">
        <v>0</v>
      </c>
      <c r="O437" s="4">
        <v>0</v>
      </c>
      <c r="P437" s="4">
        <v>0</v>
      </c>
      <c r="Q437" s="1">
        <v>5.0115829999999999</v>
      </c>
      <c r="R437" s="1">
        <v>5.0115829999999999</v>
      </c>
      <c r="S437" s="6">
        <v>5.0115829999999999</v>
      </c>
      <c r="T437">
        <v>0</v>
      </c>
      <c r="U437">
        <v>0</v>
      </c>
    </row>
    <row r="438" spans="1:21" x14ac:dyDescent="0.25">
      <c r="A438">
        <v>435</v>
      </c>
      <c r="B438" t="s">
        <v>460</v>
      </c>
      <c r="C438" t="s">
        <v>108</v>
      </c>
      <c r="D438" s="3">
        <v>0.27200000000000002</v>
      </c>
      <c r="E438" s="3">
        <v>610.14959999999996</v>
      </c>
      <c r="F438" s="3">
        <v>610.42160000000001</v>
      </c>
      <c r="G438" s="7">
        <v>610.28560000000004</v>
      </c>
      <c r="H438" s="1">
        <v>118.0072</v>
      </c>
      <c r="I438" s="1">
        <v>117.92700000000001</v>
      </c>
      <c r="J438" s="6">
        <v>117.9671</v>
      </c>
      <c r="K438" s="1">
        <v>90.74136</v>
      </c>
      <c r="L438" s="1">
        <v>90.481440000000006</v>
      </c>
      <c r="M438" s="6">
        <v>90.611400000000003</v>
      </c>
      <c r="N438" s="4">
        <v>0</v>
      </c>
      <c r="O438" s="4">
        <v>0</v>
      </c>
      <c r="P438" s="4">
        <v>0</v>
      </c>
      <c r="Q438" s="1">
        <v>5.0115829999999999</v>
      </c>
      <c r="R438" s="1">
        <v>5.0115829999999999</v>
      </c>
      <c r="S438" s="6">
        <v>5.0115829999999999</v>
      </c>
      <c r="T438" s="4">
        <v>0</v>
      </c>
      <c r="U438" s="4">
        <v>0</v>
      </c>
    </row>
    <row r="439" spans="1:21" x14ac:dyDescent="0.25">
      <c r="A439">
        <v>436</v>
      </c>
      <c r="B439" t="s">
        <v>461</v>
      </c>
      <c r="C439" t="s">
        <v>28</v>
      </c>
      <c r="D439" s="3">
        <v>0.6</v>
      </c>
      <c r="E439" s="3">
        <v>610.48559999999998</v>
      </c>
      <c r="F439" s="3">
        <v>611.0856</v>
      </c>
      <c r="G439" s="7">
        <v>610.78560000000004</v>
      </c>
      <c r="H439" s="1">
        <v>117.9081</v>
      </c>
      <c r="I439" s="1">
        <v>117.7313</v>
      </c>
      <c r="J439" s="6">
        <v>117.8197</v>
      </c>
      <c r="K439" s="1">
        <v>90.420289999999994</v>
      </c>
      <c r="L439" s="1">
        <v>89.846950000000007</v>
      </c>
      <c r="M439" s="6">
        <v>90.133610000000004</v>
      </c>
      <c r="N439" s="4">
        <v>0</v>
      </c>
      <c r="O439" s="4">
        <v>0</v>
      </c>
      <c r="P439" s="4">
        <v>0</v>
      </c>
      <c r="Q439" s="1">
        <v>5.0115829999999999</v>
      </c>
      <c r="R439" s="1">
        <v>5.0115829999999999</v>
      </c>
      <c r="S439" s="6">
        <v>5.0115829999999999</v>
      </c>
      <c r="T439">
        <v>0</v>
      </c>
      <c r="U439">
        <v>0</v>
      </c>
    </row>
    <row r="440" spans="1:21" x14ac:dyDescent="0.25">
      <c r="A440">
        <v>437</v>
      </c>
      <c r="B440" t="s">
        <v>462</v>
      </c>
      <c r="C440" t="s">
        <v>21</v>
      </c>
      <c r="D440" s="3">
        <v>6.5742620000000001</v>
      </c>
      <c r="E440" s="3">
        <v>611.24279999999999</v>
      </c>
      <c r="F440" s="3">
        <v>617.81700000000001</v>
      </c>
      <c r="G440" s="7">
        <v>614.5299</v>
      </c>
      <c r="H440" s="1">
        <v>117.6849</v>
      </c>
      <c r="I440" s="1">
        <v>115.514</v>
      </c>
      <c r="J440" s="6">
        <v>116.59950000000001</v>
      </c>
      <c r="K440" s="1">
        <v>89.696749999999994</v>
      </c>
      <c r="L440" s="1">
        <v>83.492869999999996</v>
      </c>
      <c r="M440" s="6">
        <v>86.594809999999995</v>
      </c>
      <c r="N440" s="4">
        <v>0</v>
      </c>
      <c r="O440" s="4">
        <v>0</v>
      </c>
      <c r="P440" s="4">
        <v>0</v>
      </c>
      <c r="Q440" s="1">
        <v>5.0115829999999999</v>
      </c>
      <c r="R440" s="1">
        <v>5.0863820000000004</v>
      </c>
      <c r="S440" s="6">
        <v>5.0489829999999998</v>
      </c>
      <c r="T440" s="4">
        <v>0</v>
      </c>
      <c r="U440" s="4">
        <v>0</v>
      </c>
    </row>
    <row r="441" spans="1:21" x14ac:dyDescent="0.25">
      <c r="A441">
        <v>438</v>
      </c>
      <c r="B441" t="s">
        <v>463</v>
      </c>
      <c r="C441" t="s">
        <v>19</v>
      </c>
      <c r="D441" s="3">
        <v>0</v>
      </c>
      <c r="E441" s="3">
        <v>618.30560000000003</v>
      </c>
      <c r="F441" s="3">
        <v>618.30560000000003</v>
      </c>
      <c r="G441" s="7">
        <v>618.30560000000003</v>
      </c>
      <c r="H441" s="1">
        <v>115.3356</v>
      </c>
      <c r="I441" s="1">
        <v>115.3356</v>
      </c>
      <c r="J441" s="6">
        <v>115.3356</v>
      </c>
      <c r="K441" s="1">
        <v>83.038120000000006</v>
      </c>
      <c r="L441" s="1">
        <v>83.038120000000006</v>
      </c>
      <c r="M441" s="6">
        <v>83.038120000000006</v>
      </c>
      <c r="N441" s="4">
        <v>0</v>
      </c>
      <c r="O441" s="4">
        <v>0</v>
      </c>
      <c r="P441" s="4">
        <v>0</v>
      </c>
      <c r="Q441" s="1">
        <v>5.0863820000000004</v>
      </c>
      <c r="R441" s="1">
        <v>5.0863820000000004</v>
      </c>
      <c r="S441" s="6">
        <v>5.0863820000000004</v>
      </c>
      <c r="T441">
        <v>0</v>
      </c>
      <c r="U441">
        <v>0</v>
      </c>
    </row>
    <row r="442" spans="1:21" x14ac:dyDescent="0.25">
      <c r="A442">
        <v>439</v>
      </c>
      <c r="B442" t="s">
        <v>464</v>
      </c>
      <c r="C442" t="s">
        <v>108</v>
      </c>
      <c r="D442" s="3">
        <v>0.27200000000000002</v>
      </c>
      <c r="E442" s="3">
        <v>618.35109999999997</v>
      </c>
      <c r="F442" s="3">
        <v>618.62310000000002</v>
      </c>
      <c r="G442" s="7">
        <v>618.48710000000005</v>
      </c>
      <c r="H442" s="1">
        <v>115.3189</v>
      </c>
      <c r="I442" s="1">
        <v>115.2196</v>
      </c>
      <c r="J442" s="6">
        <v>115.2693</v>
      </c>
      <c r="K442" s="1">
        <v>82.995769999999993</v>
      </c>
      <c r="L442" s="1">
        <v>82.742570000000001</v>
      </c>
      <c r="M442" s="6">
        <v>82.869169999999997</v>
      </c>
      <c r="N442" s="4">
        <v>0</v>
      </c>
      <c r="O442" s="4">
        <v>0</v>
      </c>
      <c r="P442" s="4">
        <v>0</v>
      </c>
      <c r="Q442" s="1">
        <v>5.0863820000000004</v>
      </c>
      <c r="R442" s="1">
        <v>5.0863820000000004</v>
      </c>
      <c r="S442" s="6">
        <v>5.0863820000000004</v>
      </c>
      <c r="T442" s="4">
        <v>0</v>
      </c>
      <c r="U442" s="4">
        <v>0</v>
      </c>
    </row>
    <row r="443" spans="1:21" x14ac:dyDescent="0.25">
      <c r="A443">
        <v>440</v>
      </c>
      <c r="B443" t="s">
        <v>465</v>
      </c>
      <c r="C443" t="s">
        <v>28</v>
      </c>
      <c r="D443" s="3">
        <v>0.6</v>
      </c>
      <c r="E443" s="3">
        <v>618.69010000000003</v>
      </c>
      <c r="F443" s="3">
        <v>619.29010000000005</v>
      </c>
      <c r="G443" s="7">
        <v>618.99009999999998</v>
      </c>
      <c r="H443" s="1">
        <v>115.1951</v>
      </c>
      <c r="I443" s="1">
        <v>114.9759</v>
      </c>
      <c r="J443" s="6">
        <v>115.0855</v>
      </c>
      <c r="K443" s="1">
        <v>82.680199999999999</v>
      </c>
      <c r="L443" s="1">
        <v>82.121679999999998</v>
      </c>
      <c r="M443" s="6">
        <v>82.400940000000006</v>
      </c>
      <c r="N443" s="4">
        <v>0</v>
      </c>
      <c r="O443" s="4">
        <v>0</v>
      </c>
      <c r="P443" s="4">
        <v>0</v>
      </c>
      <c r="Q443" s="1">
        <v>5.0863820000000004</v>
      </c>
      <c r="R443" s="1">
        <v>5.0863820000000004</v>
      </c>
      <c r="S443" s="6">
        <v>5.0863820000000004</v>
      </c>
      <c r="T443">
        <v>0</v>
      </c>
      <c r="U443">
        <v>0</v>
      </c>
    </row>
    <row r="444" spans="1:21" x14ac:dyDescent="0.25">
      <c r="A444">
        <v>441</v>
      </c>
      <c r="B444" t="s">
        <v>466</v>
      </c>
      <c r="C444" t="s">
        <v>21</v>
      </c>
      <c r="D444" s="3">
        <v>6.5742620000000001</v>
      </c>
      <c r="E444" s="3">
        <v>619.44719999999995</v>
      </c>
      <c r="F444" s="3">
        <v>626.02149999999995</v>
      </c>
      <c r="G444" s="7">
        <v>622.73440000000005</v>
      </c>
      <c r="H444" s="1">
        <v>114.91849999999999</v>
      </c>
      <c r="I444" s="1">
        <v>112.2901</v>
      </c>
      <c r="J444" s="6">
        <v>113.60429999999999</v>
      </c>
      <c r="K444" s="1">
        <v>81.975359999999995</v>
      </c>
      <c r="L444" s="1">
        <v>75.951059999999998</v>
      </c>
      <c r="M444" s="6">
        <v>78.963210000000004</v>
      </c>
      <c r="N444" s="4">
        <v>0</v>
      </c>
      <c r="O444" s="4">
        <v>0</v>
      </c>
      <c r="P444" s="4">
        <v>0</v>
      </c>
      <c r="Q444" s="1">
        <v>5.0863820000000004</v>
      </c>
      <c r="R444" s="1">
        <v>5.1611820000000002</v>
      </c>
      <c r="S444" s="6">
        <v>5.1237820000000003</v>
      </c>
      <c r="T444" s="4">
        <v>0</v>
      </c>
      <c r="U444" s="4">
        <v>0</v>
      </c>
    </row>
    <row r="445" spans="1:21" x14ac:dyDescent="0.25">
      <c r="A445">
        <v>442</v>
      </c>
      <c r="B445" t="s">
        <v>467</v>
      </c>
      <c r="C445" t="s">
        <v>19</v>
      </c>
      <c r="D445" s="3">
        <v>0</v>
      </c>
      <c r="E445" s="3">
        <v>626.5086</v>
      </c>
      <c r="F445" s="3">
        <v>626.5086</v>
      </c>
      <c r="G445" s="7">
        <v>626.5086</v>
      </c>
      <c r="H445" s="1">
        <v>112.0787</v>
      </c>
      <c r="I445" s="1">
        <v>112.0787</v>
      </c>
      <c r="J445" s="6">
        <v>112.0787</v>
      </c>
      <c r="K445" s="1">
        <v>75.512219999999999</v>
      </c>
      <c r="L445" s="1">
        <v>75.512219999999999</v>
      </c>
      <c r="M445" s="6">
        <v>75.512219999999999</v>
      </c>
      <c r="N445" s="4">
        <v>0</v>
      </c>
      <c r="O445" s="4">
        <v>0</v>
      </c>
      <c r="P445" s="4">
        <v>0</v>
      </c>
      <c r="Q445" s="1">
        <v>5.1611820000000002</v>
      </c>
      <c r="R445" s="1">
        <v>5.1611820000000002</v>
      </c>
      <c r="S445" s="6">
        <v>5.1611820000000002</v>
      </c>
      <c r="T445">
        <v>0</v>
      </c>
      <c r="U445">
        <v>0</v>
      </c>
    </row>
    <row r="446" spans="1:21" x14ac:dyDescent="0.25">
      <c r="A446">
        <v>443</v>
      </c>
      <c r="B446" t="s">
        <v>468</v>
      </c>
      <c r="C446" t="s">
        <v>108</v>
      </c>
      <c r="D446" s="3">
        <v>0.27200000000000002</v>
      </c>
      <c r="E446" s="3">
        <v>626.55539999999996</v>
      </c>
      <c r="F446" s="3">
        <v>626.82740000000001</v>
      </c>
      <c r="G446" s="7">
        <v>626.69140000000004</v>
      </c>
      <c r="H446" s="1">
        <v>112.05840000000001</v>
      </c>
      <c r="I446" s="1">
        <v>111.9404</v>
      </c>
      <c r="J446" s="6">
        <v>111.99939999999999</v>
      </c>
      <c r="K446" s="1">
        <v>75.470050000000001</v>
      </c>
      <c r="L446" s="1">
        <v>75.224990000000005</v>
      </c>
      <c r="M446" s="6">
        <v>75.347520000000003</v>
      </c>
      <c r="N446" s="4">
        <v>0</v>
      </c>
      <c r="O446" s="4">
        <v>0</v>
      </c>
      <c r="P446" s="4">
        <v>0</v>
      </c>
      <c r="Q446" s="1">
        <v>5.1611820000000002</v>
      </c>
      <c r="R446" s="1">
        <v>5.1611820000000002</v>
      </c>
      <c r="S446" s="6">
        <v>5.1611820000000002</v>
      </c>
      <c r="T446" s="4">
        <v>0</v>
      </c>
      <c r="U446" s="4">
        <v>0</v>
      </c>
    </row>
    <row r="447" spans="1:21" x14ac:dyDescent="0.25">
      <c r="A447">
        <v>444</v>
      </c>
      <c r="B447" t="s">
        <v>469</v>
      </c>
      <c r="C447" t="s">
        <v>28</v>
      </c>
      <c r="D447" s="3">
        <v>0.6</v>
      </c>
      <c r="E447" s="3">
        <v>626.89459999999997</v>
      </c>
      <c r="F447" s="3">
        <v>627.49459999999999</v>
      </c>
      <c r="G447" s="7">
        <v>627.19460000000004</v>
      </c>
      <c r="H447" s="1">
        <v>111.91119999999999</v>
      </c>
      <c r="I447" s="1">
        <v>111.65089999999999</v>
      </c>
      <c r="J447" s="6">
        <v>111.78100000000001</v>
      </c>
      <c r="K447" s="1">
        <v>75.164439999999999</v>
      </c>
      <c r="L447" s="1">
        <v>74.623859999999993</v>
      </c>
      <c r="M447" s="6">
        <v>74.894149999999996</v>
      </c>
      <c r="N447" s="4">
        <v>0</v>
      </c>
      <c r="O447" s="4">
        <v>0</v>
      </c>
      <c r="P447" s="4">
        <v>0</v>
      </c>
      <c r="Q447" s="1">
        <v>5.1611820000000002</v>
      </c>
      <c r="R447" s="1">
        <v>5.1611820000000002</v>
      </c>
      <c r="S447" s="6">
        <v>5.1611820000000002</v>
      </c>
      <c r="T447">
        <v>0</v>
      </c>
      <c r="U447">
        <v>0</v>
      </c>
    </row>
    <row r="448" spans="1:21" x14ac:dyDescent="0.25">
      <c r="A448">
        <v>445</v>
      </c>
      <c r="B448" t="s">
        <v>470</v>
      </c>
      <c r="C448" t="s">
        <v>21</v>
      </c>
      <c r="D448" s="3">
        <v>6.5742620000000001</v>
      </c>
      <c r="E448" s="3">
        <v>627.65179999999998</v>
      </c>
      <c r="F448" s="3">
        <v>634.226</v>
      </c>
      <c r="G448" s="7">
        <v>630.93889999999999</v>
      </c>
      <c r="H448" s="1">
        <v>111.5827</v>
      </c>
      <c r="I448" s="1">
        <v>108.5115</v>
      </c>
      <c r="J448" s="6">
        <v>110.0471</v>
      </c>
      <c r="K448" s="1">
        <v>74.482249999999993</v>
      </c>
      <c r="L448" s="1">
        <v>68.671210000000002</v>
      </c>
      <c r="M448" s="6">
        <v>71.576729999999998</v>
      </c>
      <c r="N448" s="4">
        <v>0</v>
      </c>
      <c r="O448" s="4">
        <v>0</v>
      </c>
      <c r="P448" s="4">
        <v>0</v>
      </c>
      <c r="Q448" s="1">
        <v>5.1611820000000002</v>
      </c>
      <c r="R448" s="1">
        <v>5.2359819999999999</v>
      </c>
      <c r="S448" s="6">
        <v>5.198582</v>
      </c>
      <c r="T448" s="4">
        <v>0</v>
      </c>
      <c r="U448" s="4">
        <v>0</v>
      </c>
    </row>
    <row r="449" spans="1:21" x14ac:dyDescent="0.25">
      <c r="A449">
        <v>446</v>
      </c>
      <c r="B449" t="s">
        <v>471</v>
      </c>
      <c r="C449" t="s">
        <v>108</v>
      </c>
      <c r="D449" s="3">
        <v>0.27200000000000002</v>
      </c>
      <c r="E449" s="3">
        <v>634.76400000000001</v>
      </c>
      <c r="F449" s="3">
        <v>635.03599999999994</v>
      </c>
      <c r="G449" s="7">
        <v>634.9</v>
      </c>
      <c r="H449" s="1">
        <v>108.24250000000001</v>
      </c>
      <c r="I449" s="1">
        <v>108.1065</v>
      </c>
      <c r="J449" s="6">
        <v>108.17449999999999</v>
      </c>
      <c r="K449" s="1">
        <v>68.205280000000002</v>
      </c>
      <c r="L449" s="1">
        <v>67.969719999999995</v>
      </c>
      <c r="M449" s="6">
        <v>68.087500000000006</v>
      </c>
      <c r="N449" s="4">
        <v>0</v>
      </c>
      <c r="O449" s="4">
        <v>0</v>
      </c>
      <c r="P449" s="4">
        <v>0</v>
      </c>
      <c r="Q449" s="1">
        <v>5.2359819999999999</v>
      </c>
      <c r="R449" s="1">
        <v>5.2359819999999999</v>
      </c>
      <c r="S449" s="6">
        <v>5.2359819999999999</v>
      </c>
      <c r="T449">
        <v>0</v>
      </c>
      <c r="U449">
        <v>0</v>
      </c>
    </row>
    <row r="450" spans="1:21" x14ac:dyDescent="0.25">
      <c r="A450">
        <v>447</v>
      </c>
      <c r="B450" t="s">
        <v>472</v>
      </c>
      <c r="C450" t="s">
        <v>28</v>
      </c>
      <c r="D450" s="3">
        <v>0.6</v>
      </c>
      <c r="E450" s="3">
        <v>635.09900000000005</v>
      </c>
      <c r="F450" s="3">
        <v>635.69899999999996</v>
      </c>
      <c r="G450" s="7">
        <v>635.399</v>
      </c>
      <c r="H450" s="1">
        <v>108.075</v>
      </c>
      <c r="I450" s="1">
        <v>107.77500000000001</v>
      </c>
      <c r="J450" s="6">
        <v>107.925</v>
      </c>
      <c r="K450" s="1">
        <v>67.91516</v>
      </c>
      <c r="L450" s="1">
        <v>67.395539999999997</v>
      </c>
      <c r="M450" s="6">
        <v>67.655349999999999</v>
      </c>
      <c r="N450" s="4">
        <v>0</v>
      </c>
      <c r="O450" s="4">
        <v>0</v>
      </c>
      <c r="P450" s="4">
        <v>0</v>
      </c>
      <c r="Q450" s="1">
        <v>5.2359819999999999</v>
      </c>
      <c r="R450" s="1">
        <v>5.2359819999999999</v>
      </c>
      <c r="S450" s="6">
        <v>5.2359819999999999</v>
      </c>
      <c r="T450" s="4">
        <v>0</v>
      </c>
      <c r="U450" s="4">
        <v>0</v>
      </c>
    </row>
    <row r="451" spans="1:21" x14ac:dyDescent="0.25">
      <c r="A451">
        <v>448</v>
      </c>
      <c r="B451" t="s">
        <v>473</v>
      </c>
      <c r="C451" t="s">
        <v>19</v>
      </c>
      <c r="D451" s="3">
        <v>0</v>
      </c>
      <c r="E451" s="3">
        <v>635.8424</v>
      </c>
      <c r="F451" s="3">
        <v>635.8424</v>
      </c>
      <c r="G451" s="7">
        <v>635.8424</v>
      </c>
      <c r="H451" s="1">
        <v>107.7033</v>
      </c>
      <c r="I451" s="1">
        <v>107.7033</v>
      </c>
      <c r="J451" s="6">
        <v>107.7033</v>
      </c>
      <c r="K451" s="1">
        <v>67.271360000000001</v>
      </c>
      <c r="L451" s="1">
        <v>67.271360000000001</v>
      </c>
      <c r="M451" s="6">
        <v>67.271360000000001</v>
      </c>
      <c r="N451" s="4">
        <v>0</v>
      </c>
      <c r="O451" s="4">
        <v>0</v>
      </c>
      <c r="P451" s="4">
        <v>0</v>
      </c>
      <c r="Q451" s="1">
        <v>5.2359819999999999</v>
      </c>
      <c r="R451" s="1">
        <v>5.2359819999999999</v>
      </c>
      <c r="S451" s="6">
        <v>5.2359819999999999</v>
      </c>
      <c r="T451">
        <v>0</v>
      </c>
      <c r="U451">
        <v>0</v>
      </c>
    </row>
    <row r="452" spans="1:21" x14ac:dyDescent="0.25">
      <c r="A452">
        <v>449</v>
      </c>
      <c r="B452" t="s">
        <v>474</v>
      </c>
      <c r="C452" t="s">
        <v>19</v>
      </c>
      <c r="D452" s="3">
        <v>0</v>
      </c>
      <c r="E452" s="3">
        <v>640.24</v>
      </c>
      <c r="F452" s="3">
        <v>640.24</v>
      </c>
      <c r="G452" s="7">
        <v>640.24</v>
      </c>
      <c r="H452" s="1">
        <v>105.5044</v>
      </c>
      <c r="I452" s="1">
        <v>105.5044</v>
      </c>
      <c r="J452" s="6">
        <v>105.5044</v>
      </c>
      <c r="K452" s="1">
        <v>63.462969999999999</v>
      </c>
      <c r="L452" s="1">
        <v>63.462969999999999</v>
      </c>
      <c r="M452" s="6">
        <v>63.462969999999999</v>
      </c>
      <c r="N452" s="4">
        <v>0</v>
      </c>
      <c r="O452" s="4">
        <v>0</v>
      </c>
      <c r="P452" s="4">
        <v>0</v>
      </c>
      <c r="Q452" s="1">
        <v>5.2359819999999999</v>
      </c>
      <c r="R452" s="1">
        <v>5.2359819999999999</v>
      </c>
      <c r="S452" s="6">
        <v>5.2359819999999999</v>
      </c>
      <c r="T452" s="4">
        <v>0</v>
      </c>
      <c r="U452" s="4">
        <v>0</v>
      </c>
    </row>
    <row r="453" spans="1:21" x14ac:dyDescent="0.25">
      <c r="A453">
        <v>450</v>
      </c>
      <c r="B453" t="s">
        <v>475</v>
      </c>
      <c r="C453" t="s">
        <v>19</v>
      </c>
      <c r="D453" s="3">
        <v>0</v>
      </c>
      <c r="E453" s="3">
        <v>640.33799999999997</v>
      </c>
      <c r="F453" s="3">
        <v>640.33799999999997</v>
      </c>
      <c r="G453" s="7">
        <v>640.33799999999997</v>
      </c>
      <c r="H453" s="1">
        <v>105.4554</v>
      </c>
      <c r="I453" s="1">
        <v>105.4554</v>
      </c>
      <c r="J453" s="6">
        <v>105.4554</v>
      </c>
      <c r="K453" s="1">
        <v>63.37809</v>
      </c>
      <c r="L453" s="1">
        <v>63.37809</v>
      </c>
      <c r="M453" s="6">
        <v>63.37809</v>
      </c>
      <c r="N453" s="4">
        <v>0</v>
      </c>
      <c r="O453" s="4">
        <v>0</v>
      </c>
      <c r="P453" s="4">
        <v>0</v>
      </c>
      <c r="Q453" s="1">
        <v>5.2359819999999999</v>
      </c>
      <c r="R453" s="1">
        <v>5.2359819999999999</v>
      </c>
      <c r="S453" s="6">
        <v>5.2359819999999999</v>
      </c>
      <c r="T453">
        <v>0</v>
      </c>
      <c r="U453">
        <v>0</v>
      </c>
    </row>
    <row r="454" spans="1:21" x14ac:dyDescent="0.25">
      <c r="A454">
        <v>451</v>
      </c>
      <c r="B454" t="s">
        <v>476</v>
      </c>
      <c r="C454" t="s">
        <v>19</v>
      </c>
      <c r="D454" s="3">
        <v>0</v>
      </c>
      <c r="E454" s="3">
        <v>640.49</v>
      </c>
      <c r="F454" s="3">
        <v>640.49</v>
      </c>
      <c r="G454" s="7">
        <v>640.49</v>
      </c>
      <c r="H454" s="1">
        <v>105.3794</v>
      </c>
      <c r="I454" s="1">
        <v>105.3794</v>
      </c>
      <c r="J454" s="6">
        <v>105.3794</v>
      </c>
      <c r="K454" s="1">
        <v>63.246459999999999</v>
      </c>
      <c r="L454" s="1">
        <v>63.246459999999999</v>
      </c>
      <c r="M454" s="6">
        <v>63.246459999999999</v>
      </c>
      <c r="N454" s="4">
        <v>0</v>
      </c>
      <c r="O454" s="4">
        <v>0</v>
      </c>
      <c r="P454" s="4">
        <v>0</v>
      </c>
      <c r="Q454" s="1">
        <v>5.2359819999999999</v>
      </c>
      <c r="R454" s="1">
        <v>5.2359819999999999</v>
      </c>
      <c r="S454" s="6">
        <v>5.2359819999999999</v>
      </c>
      <c r="T454" s="4">
        <v>0</v>
      </c>
      <c r="U454" s="4">
        <v>0</v>
      </c>
    </row>
    <row r="455" spans="1:21" x14ac:dyDescent="0.25">
      <c r="A455">
        <v>452</v>
      </c>
      <c r="B455" t="s">
        <v>477</v>
      </c>
      <c r="C455" t="s">
        <v>19</v>
      </c>
      <c r="D455" s="3">
        <v>0</v>
      </c>
      <c r="E455" s="3">
        <v>641.39599999999996</v>
      </c>
      <c r="F455" s="3">
        <v>641.39599999999996</v>
      </c>
      <c r="G455" s="7">
        <v>641.39599999999996</v>
      </c>
      <c r="H455" s="1">
        <v>104.9264</v>
      </c>
      <c r="I455" s="1">
        <v>104.9264</v>
      </c>
      <c r="J455" s="6">
        <v>104.9264</v>
      </c>
      <c r="K455" s="1">
        <v>62.461820000000003</v>
      </c>
      <c r="L455" s="1">
        <v>62.461820000000003</v>
      </c>
      <c r="M455" s="6">
        <v>62.461820000000003</v>
      </c>
      <c r="N455" s="4">
        <v>0</v>
      </c>
      <c r="O455" s="4">
        <v>0</v>
      </c>
      <c r="P455" s="4">
        <v>0</v>
      </c>
      <c r="Q455" s="1">
        <v>5.2359819999999999</v>
      </c>
      <c r="R455" s="1">
        <v>5.2359819999999999</v>
      </c>
      <c r="S455" s="6">
        <v>5.2359819999999999</v>
      </c>
      <c r="T455">
        <v>0</v>
      </c>
      <c r="U455">
        <v>0</v>
      </c>
    </row>
    <row r="456" spans="1:21" x14ac:dyDescent="0.25">
      <c r="A456">
        <v>453</v>
      </c>
      <c r="B456" t="s">
        <v>478</v>
      </c>
      <c r="C456" t="s">
        <v>108</v>
      </c>
      <c r="D456" s="3">
        <v>0.27200000000000002</v>
      </c>
      <c r="E456" s="3">
        <v>641.42420000000004</v>
      </c>
      <c r="F456" s="3">
        <v>641.69619999999998</v>
      </c>
      <c r="G456" s="7">
        <v>641.56020000000001</v>
      </c>
      <c r="H456" s="1">
        <v>104.9123</v>
      </c>
      <c r="I456" s="1">
        <v>104.77630000000001</v>
      </c>
      <c r="J456" s="6">
        <v>104.8443</v>
      </c>
      <c r="K456" s="1">
        <v>62.437399999999997</v>
      </c>
      <c r="L456" s="1">
        <v>62.201839999999997</v>
      </c>
      <c r="M456" s="6">
        <v>62.31962</v>
      </c>
      <c r="N456" s="4">
        <v>0</v>
      </c>
      <c r="O456" s="4">
        <v>0</v>
      </c>
      <c r="P456" s="4">
        <v>0</v>
      </c>
      <c r="Q456" s="1">
        <v>5.2359819999999999</v>
      </c>
      <c r="R456" s="1">
        <v>5.2359819999999999</v>
      </c>
      <c r="S456" s="6">
        <v>5.2359819999999999</v>
      </c>
      <c r="T456" s="4">
        <v>0</v>
      </c>
      <c r="U456" s="4">
        <v>0</v>
      </c>
    </row>
    <row r="457" spans="1:21" x14ac:dyDescent="0.25">
      <c r="A457">
        <v>454</v>
      </c>
      <c r="B457" t="s">
        <v>479</v>
      </c>
      <c r="C457" t="s">
        <v>28</v>
      </c>
      <c r="D457" s="3">
        <v>0.6</v>
      </c>
      <c r="E457" s="3">
        <v>641.75890000000004</v>
      </c>
      <c r="F457" s="3">
        <v>642.35889999999995</v>
      </c>
      <c r="G457" s="7">
        <v>642.05889999999999</v>
      </c>
      <c r="H457" s="1">
        <v>104.745</v>
      </c>
      <c r="I457" s="1">
        <v>104.44499999999999</v>
      </c>
      <c r="J457" s="6">
        <v>104.595</v>
      </c>
      <c r="K457" s="1">
        <v>62.147539999999999</v>
      </c>
      <c r="L457" s="1">
        <v>61.627920000000003</v>
      </c>
      <c r="M457" s="6">
        <v>61.887729999999998</v>
      </c>
      <c r="N457" s="4">
        <v>0</v>
      </c>
      <c r="O457" s="4">
        <v>0</v>
      </c>
      <c r="P457" s="4">
        <v>0</v>
      </c>
      <c r="Q457" s="1">
        <v>5.2359819999999999</v>
      </c>
      <c r="R457" s="1">
        <v>5.2359819999999999</v>
      </c>
      <c r="S457" s="6">
        <v>5.2359819999999999</v>
      </c>
      <c r="T457">
        <v>0</v>
      </c>
      <c r="U457">
        <v>0</v>
      </c>
    </row>
    <row r="458" spans="1:21" x14ac:dyDescent="0.25">
      <c r="A458">
        <v>455</v>
      </c>
      <c r="B458" t="s">
        <v>480</v>
      </c>
      <c r="C458" t="s">
        <v>21</v>
      </c>
      <c r="D458" s="3">
        <v>6.5742620000000001</v>
      </c>
      <c r="E458" s="3">
        <v>642.51610000000005</v>
      </c>
      <c r="F458" s="3">
        <v>649.09040000000005</v>
      </c>
      <c r="G458" s="7">
        <v>645.80319999999995</v>
      </c>
      <c r="H458" s="1">
        <v>104.3664</v>
      </c>
      <c r="I458" s="1">
        <v>100.8695</v>
      </c>
      <c r="J458" s="6">
        <v>102.61799999999999</v>
      </c>
      <c r="K458" s="1">
        <v>61.491799999999998</v>
      </c>
      <c r="L458" s="1">
        <v>55.92653</v>
      </c>
      <c r="M458" s="6">
        <v>58.70917</v>
      </c>
      <c r="N458" s="4">
        <v>0</v>
      </c>
      <c r="O458" s="4">
        <v>0</v>
      </c>
      <c r="P458" s="4">
        <v>0</v>
      </c>
      <c r="Q458" s="1">
        <v>5.2359819999999999</v>
      </c>
      <c r="R458" s="1">
        <v>5.3107819999999997</v>
      </c>
      <c r="S458" s="6">
        <v>5.2733819999999998</v>
      </c>
      <c r="T458" s="4">
        <v>0</v>
      </c>
      <c r="U458" s="4">
        <v>0</v>
      </c>
    </row>
    <row r="459" spans="1:21" x14ac:dyDescent="0.25">
      <c r="A459">
        <v>456</v>
      </c>
      <c r="B459" t="s">
        <v>481</v>
      </c>
      <c r="C459" t="s">
        <v>19</v>
      </c>
      <c r="D459" s="3">
        <v>0</v>
      </c>
      <c r="E459" s="3">
        <v>649.5797</v>
      </c>
      <c r="F459" s="3">
        <v>649.5797</v>
      </c>
      <c r="G459" s="7">
        <v>649.5797</v>
      </c>
      <c r="H459" s="1">
        <v>100.5939</v>
      </c>
      <c r="I459" s="1">
        <v>100.5939</v>
      </c>
      <c r="J459" s="6">
        <v>100.5939</v>
      </c>
      <c r="K459" s="1">
        <v>55.522239999999996</v>
      </c>
      <c r="L459" s="1">
        <v>55.522239999999996</v>
      </c>
      <c r="M459" s="6">
        <v>55.522239999999996</v>
      </c>
      <c r="N459" s="4">
        <v>0</v>
      </c>
      <c r="O459" s="4">
        <v>0</v>
      </c>
      <c r="P459" s="4">
        <v>0</v>
      </c>
      <c r="Q459" s="1">
        <v>5.3107819999999997</v>
      </c>
      <c r="R459" s="1">
        <v>5.3107819999999997</v>
      </c>
      <c r="S459" s="6">
        <v>5.3107819999999997</v>
      </c>
      <c r="T459">
        <v>0</v>
      </c>
      <c r="U459">
        <v>0</v>
      </c>
    </row>
    <row r="460" spans="1:21" x14ac:dyDescent="0.25">
      <c r="A460">
        <v>457</v>
      </c>
      <c r="B460" t="s">
        <v>482</v>
      </c>
      <c r="C460" t="s">
        <v>108</v>
      </c>
      <c r="D460" s="3">
        <v>0.27200000000000002</v>
      </c>
      <c r="E460" s="3">
        <v>649.62450000000001</v>
      </c>
      <c r="F460" s="3">
        <v>649.89649999999995</v>
      </c>
      <c r="G460" s="7">
        <v>649.76049999999998</v>
      </c>
      <c r="H460" s="1">
        <v>100.5686</v>
      </c>
      <c r="I460" s="1">
        <v>100.41540000000001</v>
      </c>
      <c r="J460" s="6">
        <v>100.492</v>
      </c>
      <c r="K460" s="1">
        <v>55.485219999999998</v>
      </c>
      <c r="L460" s="1">
        <v>55.260489999999997</v>
      </c>
      <c r="M460" s="6">
        <v>55.37285</v>
      </c>
      <c r="N460" s="4">
        <v>0</v>
      </c>
      <c r="O460" s="4">
        <v>0</v>
      </c>
      <c r="P460" s="4">
        <v>0</v>
      </c>
      <c r="Q460" s="1">
        <v>5.3107819999999997</v>
      </c>
      <c r="R460" s="1">
        <v>5.3107819999999997</v>
      </c>
      <c r="S460" s="6">
        <v>5.3107819999999997</v>
      </c>
      <c r="T460" s="4">
        <v>0</v>
      </c>
      <c r="U460" s="4">
        <v>0</v>
      </c>
    </row>
    <row r="461" spans="1:21" x14ac:dyDescent="0.25">
      <c r="A461">
        <v>458</v>
      </c>
      <c r="B461" t="s">
        <v>483</v>
      </c>
      <c r="C461" t="s">
        <v>28</v>
      </c>
      <c r="D461" s="3">
        <v>0.6</v>
      </c>
      <c r="E461" s="3">
        <v>649.96339999999998</v>
      </c>
      <c r="F461" s="3">
        <v>650.5634</v>
      </c>
      <c r="G461" s="7">
        <v>650.26340000000005</v>
      </c>
      <c r="H461" s="1">
        <v>100.3777</v>
      </c>
      <c r="I461" s="1">
        <v>100.0397</v>
      </c>
      <c r="J461" s="6">
        <v>100.20869999999999</v>
      </c>
      <c r="K461" s="1">
        <v>55.205210000000001</v>
      </c>
      <c r="L461" s="1">
        <v>54.70946</v>
      </c>
      <c r="M461" s="6">
        <v>54.957340000000002</v>
      </c>
      <c r="N461" s="4">
        <v>0</v>
      </c>
      <c r="O461" s="4">
        <v>0</v>
      </c>
      <c r="P461" s="4">
        <v>0</v>
      </c>
      <c r="Q461" s="1">
        <v>5.3107819999999997</v>
      </c>
      <c r="R461" s="1">
        <v>5.3107819999999997</v>
      </c>
      <c r="S461" s="6">
        <v>5.3107819999999997</v>
      </c>
      <c r="T461">
        <v>0</v>
      </c>
      <c r="U461">
        <v>0</v>
      </c>
    </row>
    <row r="462" spans="1:21" x14ac:dyDescent="0.25">
      <c r="A462">
        <v>459</v>
      </c>
      <c r="B462" t="s">
        <v>484</v>
      </c>
      <c r="C462" t="s">
        <v>21</v>
      </c>
      <c r="D462" s="3">
        <v>6.5742620000000001</v>
      </c>
      <c r="E462" s="3">
        <v>650.72059999999999</v>
      </c>
      <c r="F462" s="3">
        <v>657.29480000000001</v>
      </c>
      <c r="G462" s="7">
        <v>654.0077</v>
      </c>
      <c r="H462" s="1">
        <v>99.951160000000002</v>
      </c>
      <c r="I462" s="1">
        <v>96.048119999999997</v>
      </c>
      <c r="J462" s="6">
        <v>97.999639999999999</v>
      </c>
      <c r="K462" s="1">
        <v>54.579610000000002</v>
      </c>
      <c r="L462" s="1">
        <v>49.29121</v>
      </c>
      <c r="M462" s="6">
        <v>51.935400000000001</v>
      </c>
      <c r="N462" s="4">
        <v>0</v>
      </c>
      <c r="O462" s="4">
        <v>0</v>
      </c>
      <c r="P462" s="4">
        <v>0</v>
      </c>
      <c r="Q462" s="1">
        <v>5.3107819999999997</v>
      </c>
      <c r="R462" s="1">
        <v>5.3855810000000002</v>
      </c>
      <c r="S462" s="6">
        <v>5.3481820000000004</v>
      </c>
      <c r="T462" s="4">
        <v>0</v>
      </c>
      <c r="U462" s="4">
        <v>0</v>
      </c>
    </row>
    <row r="463" spans="1:21" x14ac:dyDescent="0.25">
      <c r="A463">
        <v>460</v>
      </c>
      <c r="B463" t="s">
        <v>485</v>
      </c>
      <c r="C463" t="s">
        <v>19</v>
      </c>
      <c r="D463" s="3">
        <v>0</v>
      </c>
      <c r="E463" s="3">
        <v>657.78200000000004</v>
      </c>
      <c r="F463" s="3">
        <v>657.78200000000004</v>
      </c>
      <c r="G463" s="7">
        <v>657.78200000000004</v>
      </c>
      <c r="H463" s="1">
        <v>95.744339999999994</v>
      </c>
      <c r="I463" s="1">
        <v>95.744339999999994</v>
      </c>
      <c r="J463" s="6">
        <v>95.744339999999994</v>
      </c>
      <c r="K463" s="1">
        <v>48.910299999999999</v>
      </c>
      <c r="L463" s="1">
        <v>48.910299999999999</v>
      </c>
      <c r="M463" s="6">
        <v>48.910299999999999</v>
      </c>
      <c r="N463" s="4">
        <v>0</v>
      </c>
      <c r="O463" s="4">
        <v>0</v>
      </c>
      <c r="P463" s="4">
        <v>0</v>
      </c>
      <c r="Q463" s="1">
        <v>5.3855810000000002</v>
      </c>
      <c r="R463" s="1">
        <v>5.3855810000000002</v>
      </c>
      <c r="S463" s="6">
        <v>5.3855810000000002</v>
      </c>
      <c r="T463">
        <v>0</v>
      </c>
      <c r="U463">
        <v>0</v>
      </c>
    </row>
    <row r="464" spans="1:21" x14ac:dyDescent="0.25">
      <c r="A464">
        <v>461</v>
      </c>
      <c r="B464" t="s">
        <v>486</v>
      </c>
      <c r="C464" t="s">
        <v>108</v>
      </c>
      <c r="D464" s="3">
        <v>0.27200000000000002</v>
      </c>
      <c r="E464" s="3">
        <v>657.83199999999999</v>
      </c>
      <c r="F464" s="3">
        <v>658.10400000000004</v>
      </c>
      <c r="G464" s="7">
        <v>657.96799999999996</v>
      </c>
      <c r="H464" s="1">
        <v>95.713170000000005</v>
      </c>
      <c r="I464" s="1">
        <v>95.543580000000006</v>
      </c>
      <c r="J464" s="6">
        <v>95.628370000000004</v>
      </c>
      <c r="K464" s="1">
        <v>48.871209999999998</v>
      </c>
      <c r="L464" s="1">
        <v>48.658549999999998</v>
      </c>
      <c r="M464" s="6">
        <v>48.764879999999998</v>
      </c>
      <c r="N464" s="4">
        <v>0</v>
      </c>
      <c r="O464" s="4">
        <v>0</v>
      </c>
      <c r="P464" s="4">
        <v>0</v>
      </c>
      <c r="Q464" s="1">
        <v>5.3855810000000002</v>
      </c>
      <c r="R464" s="1">
        <v>5.3855810000000002</v>
      </c>
      <c r="S464" s="6">
        <v>5.3855810000000002</v>
      </c>
      <c r="T464" s="4">
        <v>0</v>
      </c>
      <c r="U464" s="4">
        <v>0</v>
      </c>
    </row>
    <row r="465" spans="1:21" x14ac:dyDescent="0.25">
      <c r="A465">
        <v>462</v>
      </c>
      <c r="B465" t="s">
        <v>487</v>
      </c>
      <c r="C465" t="s">
        <v>28</v>
      </c>
      <c r="D465" s="3">
        <v>0.6</v>
      </c>
      <c r="E465" s="3">
        <v>658.16780000000006</v>
      </c>
      <c r="F465" s="3">
        <v>658.76779999999997</v>
      </c>
      <c r="G465" s="7">
        <v>658.46780000000001</v>
      </c>
      <c r="H465" s="1">
        <v>95.503799999999998</v>
      </c>
      <c r="I465" s="1">
        <v>95.129710000000003</v>
      </c>
      <c r="J465" s="6">
        <v>95.316749999999999</v>
      </c>
      <c r="K465" s="1">
        <v>48.608669999999996</v>
      </c>
      <c r="L465" s="1">
        <v>48.139560000000003</v>
      </c>
      <c r="M465" s="6">
        <v>48.374110000000002</v>
      </c>
      <c r="N465" s="4">
        <v>0</v>
      </c>
      <c r="O465" s="4">
        <v>0</v>
      </c>
      <c r="P465" s="4">
        <v>0</v>
      </c>
      <c r="Q465" s="1">
        <v>5.3855810000000002</v>
      </c>
      <c r="R465" s="1">
        <v>5.3855810000000002</v>
      </c>
      <c r="S465" s="6">
        <v>5.3855810000000002</v>
      </c>
      <c r="T465">
        <v>0</v>
      </c>
      <c r="U465">
        <v>0</v>
      </c>
    </row>
    <row r="466" spans="1:21" x14ac:dyDescent="0.25">
      <c r="A466">
        <v>463</v>
      </c>
      <c r="B466" t="s">
        <v>488</v>
      </c>
      <c r="C466" t="s">
        <v>21</v>
      </c>
      <c r="D466" s="3">
        <v>6.5742620000000001</v>
      </c>
      <c r="E466" s="3">
        <v>658.92499999999995</v>
      </c>
      <c r="F466" s="3">
        <v>665.49929999999995</v>
      </c>
      <c r="G466" s="7">
        <v>662.21220000000005</v>
      </c>
      <c r="H466" s="1">
        <v>95.031700000000001</v>
      </c>
      <c r="I466" s="1">
        <v>90.744380000000007</v>
      </c>
      <c r="J466" s="6">
        <v>92.888040000000004</v>
      </c>
      <c r="K466" s="1">
        <v>48.016680000000001</v>
      </c>
      <c r="L466" s="1">
        <v>43.034750000000003</v>
      </c>
      <c r="M466" s="6">
        <v>45.525709999999997</v>
      </c>
      <c r="N466" s="4">
        <v>0</v>
      </c>
      <c r="O466" s="4">
        <v>0</v>
      </c>
      <c r="P466" s="4">
        <v>0</v>
      </c>
      <c r="Q466" s="1">
        <v>5.3855810000000002</v>
      </c>
      <c r="R466" s="1">
        <v>5.4603809999999999</v>
      </c>
      <c r="S466" s="6">
        <v>5.4229810000000001</v>
      </c>
      <c r="T466" s="4">
        <v>0</v>
      </c>
      <c r="U466" s="4">
        <v>0</v>
      </c>
    </row>
    <row r="467" spans="1:21" x14ac:dyDescent="0.25">
      <c r="A467">
        <v>464</v>
      </c>
      <c r="B467" t="s">
        <v>489</v>
      </c>
      <c r="C467" t="s">
        <v>108</v>
      </c>
      <c r="D467" s="3">
        <v>0.27200000000000002</v>
      </c>
      <c r="E467" s="3">
        <v>666.03819999999996</v>
      </c>
      <c r="F467" s="3">
        <v>666.31020000000001</v>
      </c>
      <c r="G467" s="7">
        <v>666.17420000000004</v>
      </c>
      <c r="H467" s="1">
        <v>90.377840000000006</v>
      </c>
      <c r="I467" s="1">
        <v>90.192840000000004</v>
      </c>
      <c r="J467" s="6">
        <v>90.285340000000005</v>
      </c>
      <c r="K467" s="1">
        <v>42.63973</v>
      </c>
      <c r="L467" s="1">
        <v>42.440339999999999</v>
      </c>
      <c r="M467" s="6">
        <v>42.540030000000002</v>
      </c>
      <c r="N467" s="4">
        <v>0</v>
      </c>
      <c r="O467" s="4">
        <v>0</v>
      </c>
      <c r="P467" s="4">
        <v>0</v>
      </c>
      <c r="Q467" s="1">
        <v>5.4603809999999999</v>
      </c>
      <c r="R467" s="1">
        <v>5.4603809999999999</v>
      </c>
      <c r="S467" s="6">
        <v>5.4603809999999999</v>
      </c>
      <c r="T467">
        <v>0</v>
      </c>
      <c r="U467">
        <v>0</v>
      </c>
    </row>
    <row r="468" spans="1:21" x14ac:dyDescent="0.25">
      <c r="A468">
        <v>465</v>
      </c>
      <c r="B468" t="s">
        <v>490</v>
      </c>
      <c r="C468" t="s">
        <v>28</v>
      </c>
      <c r="D468" s="3">
        <v>0.6</v>
      </c>
      <c r="E468" s="3">
        <v>666.37239999999997</v>
      </c>
      <c r="F468" s="3">
        <v>666.97239999999999</v>
      </c>
      <c r="G468" s="7">
        <v>666.67240000000004</v>
      </c>
      <c r="H468" s="1">
        <v>90.150530000000003</v>
      </c>
      <c r="I468" s="1">
        <v>89.742429999999999</v>
      </c>
      <c r="J468" s="6">
        <v>89.946479999999994</v>
      </c>
      <c r="K468" s="1">
        <v>42.394739999999999</v>
      </c>
      <c r="L468" s="1">
        <v>41.954909999999998</v>
      </c>
      <c r="M468" s="6">
        <v>42.174819999999997</v>
      </c>
      <c r="N468" s="4">
        <v>0</v>
      </c>
      <c r="O468" s="4">
        <v>0</v>
      </c>
      <c r="P468" s="4">
        <v>0</v>
      </c>
      <c r="Q468" s="1">
        <v>5.4603809999999999</v>
      </c>
      <c r="R468" s="1">
        <v>5.4603809999999999</v>
      </c>
      <c r="S468" s="6">
        <v>5.4603809999999999</v>
      </c>
      <c r="T468" s="4">
        <v>0</v>
      </c>
      <c r="U468" s="4">
        <v>0</v>
      </c>
    </row>
    <row r="469" spans="1:21" x14ac:dyDescent="0.25">
      <c r="A469">
        <v>466</v>
      </c>
      <c r="B469" t="s">
        <v>491</v>
      </c>
      <c r="C469" t="s">
        <v>19</v>
      </c>
      <c r="D469" s="3">
        <v>0</v>
      </c>
      <c r="E469" s="3">
        <v>667.03179999999998</v>
      </c>
      <c r="F469" s="3">
        <v>667.03179999999998</v>
      </c>
      <c r="G469" s="7">
        <v>667.03179999999998</v>
      </c>
      <c r="H469" s="1">
        <v>89.702029999999993</v>
      </c>
      <c r="I469" s="1">
        <v>89.702029999999993</v>
      </c>
      <c r="J469" s="6">
        <v>89.702029999999993</v>
      </c>
      <c r="K469" s="1">
        <v>41.911360000000002</v>
      </c>
      <c r="L469" s="1">
        <v>41.911360000000002</v>
      </c>
      <c r="M469" s="6">
        <v>41.911360000000002</v>
      </c>
      <c r="N469" s="4">
        <v>0</v>
      </c>
      <c r="O469" s="4">
        <v>0</v>
      </c>
      <c r="P469" s="4">
        <v>0</v>
      </c>
      <c r="Q469" s="1">
        <v>5.4603809999999999</v>
      </c>
      <c r="R469" s="1">
        <v>5.4603809999999999</v>
      </c>
      <c r="S469" s="6">
        <v>5.4603809999999999</v>
      </c>
      <c r="T469">
        <v>0</v>
      </c>
      <c r="U469">
        <v>0</v>
      </c>
    </row>
    <row r="470" spans="1:21" x14ac:dyDescent="0.25">
      <c r="A470">
        <v>467</v>
      </c>
      <c r="B470" t="s">
        <v>492</v>
      </c>
      <c r="C470" t="s">
        <v>19</v>
      </c>
      <c r="D470" s="3">
        <v>0</v>
      </c>
      <c r="E470" s="3">
        <v>667.88300000000004</v>
      </c>
      <c r="F470" s="3">
        <v>667.88300000000004</v>
      </c>
      <c r="G470" s="7">
        <v>667.88300000000004</v>
      </c>
      <c r="H470" s="1">
        <v>89.12303</v>
      </c>
      <c r="I470" s="1">
        <v>89.12303</v>
      </c>
      <c r="J470" s="6">
        <v>89.12303</v>
      </c>
      <c r="K470" s="1">
        <v>41.287370000000003</v>
      </c>
      <c r="L470" s="1">
        <v>41.287370000000003</v>
      </c>
      <c r="M470" s="6">
        <v>41.287370000000003</v>
      </c>
      <c r="N470" s="4">
        <v>0</v>
      </c>
      <c r="O470" s="4">
        <v>0</v>
      </c>
      <c r="P470" s="4">
        <v>0</v>
      </c>
      <c r="Q470" s="1">
        <v>5.4603809999999999</v>
      </c>
      <c r="R470" s="1">
        <v>5.4603809999999999</v>
      </c>
      <c r="S470" s="6">
        <v>5.4603809999999999</v>
      </c>
      <c r="T470" s="4">
        <v>0</v>
      </c>
      <c r="U470" s="4">
        <v>0</v>
      </c>
    </row>
    <row r="471" spans="1:21" x14ac:dyDescent="0.25">
      <c r="A471">
        <v>468</v>
      </c>
      <c r="B471" t="s">
        <v>493</v>
      </c>
      <c r="C471" t="s">
        <v>19</v>
      </c>
      <c r="D471" s="3">
        <v>0</v>
      </c>
      <c r="E471" s="3">
        <v>668.27499999999998</v>
      </c>
      <c r="F471" s="3">
        <v>668.27499999999998</v>
      </c>
      <c r="G471" s="7">
        <v>668.27499999999998</v>
      </c>
      <c r="H471" s="1">
        <v>88.856409999999997</v>
      </c>
      <c r="I471" s="1">
        <v>88.856409999999997</v>
      </c>
      <c r="J471" s="6">
        <v>88.856409999999997</v>
      </c>
      <c r="K471" s="1">
        <v>41.000010000000003</v>
      </c>
      <c r="L471" s="1">
        <v>41.000010000000003</v>
      </c>
      <c r="M471" s="6">
        <v>41.000010000000003</v>
      </c>
      <c r="N471" s="4">
        <v>0</v>
      </c>
      <c r="O471" s="4">
        <v>0</v>
      </c>
      <c r="P471" s="4">
        <v>0</v>
      </c>
      <c r="Q471" s="1">
        <v>5.4603809999999999</v>
      </c>
      <c r="R471" s="1">
        <v>5.4603809999999999</v>
      </c>
      <c r="S471" s="6">
        <v>5.4603809999999999</v>
      </c>
      <c r="T471">
        <v>0</v>
      </c>
      <c r="U471">
        <v>0</v>
      </c>
    </row>
    <row r="472" spans="1:21" x14ac:dyDescent="0.25">
      <c r="A472">
        <v>469</v>
      </c>
      <c r="B472" t="s">
        <v>494</v>
      </c>
      <c r="C472" t="s">
        <v>19</v>
      </c>
      <c r="D472" s="3">
        <v>0</v>
      </c>
      <c r="E472" s="3">
        <v>668.30399999999997</v>
      </c>
      <c r="F472" s="3">
        <v>668.30399999999997</v>
      </c>
      <c r="G472" s="7">
        <v>668.30399999999997</v>
      </c>
      <c r="H472" s="1">
        <v>88.836680000000001</v>
      </c>
      <c r="I472" s="1">
        <v>88.836680000000001</v>
      </c>
      <c r="J472" s="6">
        <v>88.836680000000001</v>
      </c>
      <c r="K472" s="1">
        <v>40.978749999999998</v>
      </c>
      <c r="L472" s="1">
        <v>40.978749999999998</v>
      </c>
      <c r="M472" s="6">
        <v>40.978749999999998</v>
      </c>
      <c r="N472" s="4">
        <v>0</v>
      </c>
      <c r="O472" s="4">
        <v>0</v>
      </c>
      <c r="P472" s="4">
        <v>0</v>
      </c>
      <c r="Q472" s="1">
        <v>5.4603809999999999</v>
      </c>
      <c r="R472" s="1">
        <v>5.4603809999999999</v>
      </c>
      <c r="S472" s="6">
        <v>5.4603809999999999</v>
      </c>
      <c r="T472" s="4">
        <v>0</v>
      </c>
      <c r="U472" s="4">
        <v>0</v>
      </c>
    </row>
    <row r="473" spans="1:21" x14ac:dyDescent="0.25">
      <c r="A473">
        <v>470</v>
      </c>
      <c r="B473" t="s">
        <v>495</v>
      </c>
      <c r="C473" t="s">
        <v>19</v>
      </c>
      <c r="D473" s="3">
        <v>0</v>
      </c>
      <c r="E473" s="3">
        <v>668.37199999999996</v>
      </c>
      <c r="F473" s="3">
        <v>668.37199999999996</v>
      </c>
      <c r="G473" s="7">
        <v>668.37199999999996</v>
      </c>
      <c r="H473" s="1">
        <v>88.790430000000001</v>
      </c>
      <c r="I473" s="1">
        <v>88.790430000000001</v>
      </c>
      <c r="J473" s="6">
        <v>88.790430000000001</v>
      </c>
      <c r="K473" s="1">
        <v>40.928899999999999</v>
      </c>
      <c r="L473" s="1">
        <v>40.928899999999999</v>
      </c>
      <c r="M473" s="6">
        <v>40.928899999999999</v>
      </c>
      <c r="N473" s="4">
        <v>0</v>
      </c>
      <c r="O473" s="4">
        <v>0</v>
      </c>
      <c r="P473" s="4">
        <v>0</v>
      </c>
      <c r="Q473" s="1">
        <v>5.4603809999999999</v>
      </c>
      <c r="R473" s="1">
        <v>5.4603809999999999</v>
      </c>
      <c r="S473" s="6">
        <v>5.4603809999999999</v>
      </c>
      <c r="T473">
        <v>0</v>
      </c>
      <c r="U473">
        <v>0</v>
      </c>
    </row>
    <row r="474" spans="1:21" x14ac:dyDescent="0.25">
      <c r="A474">
        <v>471</v>
      </c>
      <c r="B474" t="s">
        <v>496</v>
      </c>
      <c r="C474" t="s">
        <v>19</v>
      </c>
      <c r="D474" s="3">
        <v>0</v>
      </c>
      <c r="E474" s="3">
        <v>668.37199999999996</v>
      </c>
      <c r="F474" s="3">
        <v>668.37199999999996</v>
      </c>
      <c r="G474" s="7">
        <v>668.37199999999996</v>
      </c>
      <c r="H474" s="1">
        <v>88.790430000000001</v>
      </c>
      <c r="I474" s="1">
        <v>88.790430000000001</v>
      </c>
      <c r="J474" s="6">
        <v>88.790430000000001</v>
      </c>
      <c r="K474" s="1">
        <v>40.928899999999999</v>
      </c>
      <c r="L474" s="1">
        <v>40.928899999999999</v>
      </c>
      <c r="M474" s="6">
        <v>40.928899999999999</v>
      </c>
      <c r="N474" s="4">
        <v>0</v>
      </c>
      <c r="O474" s="4">
        <v>0</v>
      </c>
      <c r="P474" s="4">
        <v>0</v>
      </c>
      <c r="Q474" s="1">
        <v>5.4603809999999999</v>
      </c>
      <c r="R474" s="1">
        <v>5.4603809999999999</v>
      </c>
      <c r="S474" s="6">
        <v>5.4603809999999999</v>
      </c>
      <c r="T474" s="4">
        <v>0</v>
      </c>
      <c r="U474" s="4">
        <v>0</v>
      </c>
    </row>
    <row r="475" spans="1:21" x14ac:dyDescent="0.25">
      <c r="A475">
        <v>472</v>
      </c>
      <c r="B475" t="s">
        <v>497</v>
      </c>
      <c r="C475" t="s">
        <v>21</v>
      </c>
      <c r="D475" s="3">
        <v>6.5752889999999997</v>
      </c>
      <c r="E475" s="3">
        <v>669.23509999999999</v>
      </c>
      <c r="F475" s="3">
        <v>675.81039999999996</v>
      </c>
      <c r="G475" s="7">
        <v>672.52269999999999</v>
      </c>
      <c r="H475" s="1">
        <v>88.203379999999996</v>
      </c>
      <c r="I475" s="1">
        <v>83.470299999999995</v>
      </c>
      <c r="J475" s="6">
        <v>85.836839999999995</v>
      </c>
      <c r="K475" s="1">
        <v>40.296230000000001</v>
      </c>
      <c r="L475" s="1">
        <v>35.736960000000003</v>
      </c>
      <c r="M475" s="6">
        <v>38.016599999999997</v>
      </c>
      <c r="N475" s="4">
        <v>0</v>
      </c>
      <c r="O475" s="4">
        <v>0</v>
      </c>
      <c r="P475" s="4">
        <v>0</v>
      </c>
      <c r="Q475" s="1">
        <v>5.4603809999999999</v>
      </c>
      <c r="R475" s="1">
        <v>5.5725809999999996</v>
      </c>
      <c r="S475" s="6">
        <v>5.5164809999999997</v>
      </c>
      <c r="T475">
        <v>0</v>
      </c>
      <c r="U475">
        <v>0</v>
      </c>
    </row>
    <row r="476" spans="1:21" x14ac:dyDescent="0.25">
      <c r="A476">
        <v>473</v>
      </c>
      <c r="B476" t="s">
        <v>498</v>
      </c>
      <c r="C476" t="s">
        <v>108</v>
      </c>
      <c r="D476" s="3">
        <v>0.27200000000000002</v>
      </c>
      <c r="E476" s="3">
        <v>675.96810000000005</v>
      </c>
      <c r="F476" s="3">
        <v>676.24009999999998</v>
      </c>
      <c r="G476" s="7">
        <v>676.10410000000002</v>
      </c>
      <c r="H476" s="1">
        <v>83.350759999999994</v>
      </c>
      <c r="I476" s="1">
        <v>83.144580000000005</v>
      </c>
      <c r="J476" s="6">
        <v>83.247669999999999</v>
      </c>
      <c r="K476" s="1">
        <v>35.63409</v>
      </c>
      <c r="L476" s="1">
        <v>35.456670000000003</v>
      </c>
      <c r="M476" s="6">
        <v>35.545369999999998</v>
      </c>
      <c r="N476" s="4">
        <v>0</v>
      </c>
      <c r="O476" s="4">
        <v>0</v>
      </c>
      <c r="P476" s="4">
        <v>0</v>
      </c>
      <c r="Q476" s="1">
        <v>5.5725809999999996</v>
      </c>
      <c r="R476" s="1">
        <v>5.5725809999999996</v>
      </c>
      <c r="S476" s="6">
        <v>5.5725809999999996</v>
      </c>
      <c r="T476" s="4">
        <v>0</v>
      </c>
      <c r="U476" s="4">
        <v>0</v>
      </c>
    </row>
    <row r="477" spans="1:21" x14ac:dyDescent="0.25">
      <c r="A477">
        <v>474</v>
      </c>
      <c r="B477" t="s">
        <v>499</v>
      </c>
      <c r="C477" t="s">
        <v>28</v>
      </c>
      <c r="D477" s="3">
        <v>0.6</v>
      </c>
      <c r="E477" s="3">
        <v>676.30420000000004</v>
      </c>
      <c r="F477" s="3">
        <v>676.90419999999995</v>
      </c>
      <c r="G477" s="7">
        <v>676.60419999999999</v>
      </c>
      <c r="H477" s="1">
        <v>83.096000000000004</v>
      </c>
      <c r="I477" s="1">
        <v>82.641210000000001</v>
      </c>
      <c r="J477" s="6">
        <v>82.868600000000001</v>
      </c>
      <c r="K477" s="1">
        <v>35.414859999999997</v>
      </c>
      <c r="L477" s="1">
        <v>35.023479999999999</v>
      </c>
      <c r="M477" s="6">
        <v>35.219169999999998</v>
      </c>
      <c r="N477" s="4">
        <v>0</v>
      </c>
      <c r="O477" s="4">
        <v>0</v>
      </c>
      <c r="P477" s="4">
        <v>0</v>
      </c>
      <c r="Q477" s="1">
        <v>5.5725809999999996</v>
      </c>
      <c r="R477" s="1">
        <v>5.5725809999999996</v>
      </c>
      <c r="S477" s="6">
        <v>5.5725809999999996</v>
      </c>
      <c r="T477">
        <v>0</v>
      </c>
      <c r="U477">
        <v>0</v>
      </c>
    </row>
    <row r="478" spans="1:21" x14ac:dyDescent="0.25">
      <c r="A478">
        <v>475</v>
      </c>
      <c r="B478" t="s">
        <v>500</v>
      </c>
      <c r="C478" t="s">
        <v>19</v>
      </c>
      <c r="D478" s="3">
        <v>0</v>
      </c>
      <c r="E478" s="3">
        <v>676.94060000000002</v>
      </c>
      <c r="F478" s="3">
        <v>676.94060000000002</v>
      </c>
      <c r="G478" s="7">
        <v>676.94060000000002</v>
      </c>
      <c r="H478" s="1">
        <v>82.613619999999997</v>
      </c>
      <c r="I478" s="1">
        <v>82.613619999999997</v>
      </c>
      <c r="J478" s="6">
        <v>82.613619999999997</v>
      </c>
      <c r="K478" s="1">
        <v>34.999740000000003</v>
      </c>
      <c r="L478" s="1">
        <v>34.999740000000003</v>
      </c>
      <c r="M478" s="6">
        <v>34.999740000000003</v>
      </c>
      <c r="N478" s="4">
        <v>0</v>
      </c>
      <c r="O478" s="4">
        <v>0</v>
      </c>
      <c r="P478" s="4">
        <v>0</v>
      </c>
      <c r="Q478" s="1">
        <v>5.5725809999999996</v>
      </c>
      <c r="R478" s="1">
        <v>5.5725809999999996</v>
      </c>
      <c r="S478" s="6">
        <v>5.5725809999999996</v>
      </c>
      <c r="T478" s="4">
        <v>0</v>
      </c>
      <c r="U478" s="4">
        <v>0</v>
      </c>
    </row>
    <row r="479" spans="1:21" x14ac:dyDescent="0.25">
      <c r="A479">
        <v>476</v>
      </c>
      <c r="B479" t="s">
        <v>501</v>
      </c>
      <c r="C479" t="s">
        <v>25</v>
      </c>
      <c r="D479" s="3">
        <v>0.24448</v>
      </c>
      <c r="E479" s="3">
        <v>679.78949999999998</v>
      </c>
      <c r="F479" s="3">
        <v>680.03399999999999</v>
      </c>
      <c r="G479" s="7">
        <v>679.91179999999997</v>
      </c>
      <c r="H479" s="1">
        <v>80.454170000000005</v>
      </c>
      <c r="I479" s="1">
        <v>80.268870000000007</v>
      </c>
      <c r="J479" s="6">
        <v>80.361519999999999</v>
      </c>
      <c r="K479" s="1">
        <v>33.141399999999997</v>
      </c>
      <c r="L479" s="1">
        <v>32.981929999999998</v>
      </c>
      <c r="M479" s="6">
        <v>33.061660000000003</v>
      </c>
      <c r="N479" s="4">
        <v>0</v>
      </c>
      <c r="O479" s="4">
        <v>0</v>
      </c>
      <c r="P479" s="4">
        <v>0</v>
      </c>
      <c r="Q479" s="1">
        <v>5.5725809999999996</v>
      </c>
      <c r="R479" s="1">
        <v>5.5725809999999996</v>
      </c>
      <c r="S479" s="6">
        <v>5.5725809999999996</v>
      </c>
      <c r="T479">
        <v>0</v>
      </c>
      <c r="U479">
        <v>0</v>
      </c>
    </row>
    <row r="480" spans="1:21" x14ac:dyDescent="0.25">
      <c r="A480">
        <v>477</v>
      </c>
      <c r="B480" t="s">
        <v>502</v>
      </c>
      <c r="C480" t="s">
        <v>19</v>
      </c>
      <c r="D480" s="3">
        <v>0</v>
      </c>
      <c r="E480" s="3">
        <v>680.17399999999998</v>
      </c>
      <c r="F480" s="3">
        <v>680.17399999999998</v>
      </c>
      <c r="G480" s="7">
        <v>680.17399999999998</v>
      </c>
      <c r="H480" s="1">
        <v>80.162750000000003</v>
      </c>
      <c r="I480" s="1">
        <v>80.162750000000003</v>
      </c>
      <c r="J480" s="6">
        <v>80.162750000000003</v>
      </c>
      <c r="K480" s="1">
        <v>32.890610000000002</v>
      </c>
      <c r="L480" s="1">
        <v>32.890610000000002</v>
      </c>
      <c r="M480" s="6">
        <v>32.890610000000002</v>
      </c>
      <c r="N480" s="4">
        <v>0</v>
      </c>
      <c r="O480" s="4">
        <v>0</v>
      </c>
      <c r="P480" s="4">
        <v>0</v>
      </c>
      <c r="Q480" s="1">
        <v>5.5725809999999996</v>
      </c>
      <c r="R480" s="1">
        <v>5.5725809999999996</v>
      </c>
      <c r="S480" s="6">
        <v>5.5725809999999996</v>
      </c>
      <c r="T480" s="4">
        <v>0</v>
      </c>
      <c r="U480" s="4">
        <v>0</v>
      </c>
    </row>
    <row r="481" spans="1:21" x14ac:dyDescent="0.25">
      <c r="A481">
        <v>478</v>
      </c>
      <c r="B481" t="s">
        <v>503</v>
      </c>
      <c r="C481" t="s">
        <v>19</v>
      </c>
      <c r="D481" s="3">
        <v>0</v>
      </c>
      <c r="E481" s="3">
        <v>680.48699999999997</v>
      </c>
      <c r="F481" s="3">
        <v>680.48699999999997</v>
      </c>
      <c r="G481" s="7">
        <v>680.48699999999997</v>
      </c>
      <c r="H481" s="1">
        <v>79.925529999999995</v>
      </c>
      <c r="I481" s="1">
        <v>79.925529999999995</v>
      </c>
      <c r="J481" s="6">
        <v>79.925529999999995</v>
      </c>
      <c r="K481" s="1">
        <v>32.68647</v>
      </c>
      <c r="L481" s="1">
        <v>32.68647</v>
      </c>
      <c r="M481" s="6">
        <v>32.68647</v>
      </c>
      <c r="N481" s="4">
        <v>0</v>
      </c>
      <c r="O481" s="4">
        <v>0</v>
      </c>
      <c r="P481" s="4">
        <v>0</v>
      </c>
      <c r="Q481" s="1">
        <v>5.5725809999999996</v>
      </c>
      <c r="R481" s="1">
        <v>5.5725809999999996</v>
      </c>
      <c r="S481" s="6">
        <v>5.5725809999999996</v>
      </c>
      <c r="T481">
        <v>0</v>
      </c>
      <c r="U481">
        <v>0</v>
      </c>
    </row>
    <row r="482" spans="1:21" x14ac:dyDescent="0.25">
      <c r="A482">
        <v>479</v>
      </c>
      <c r="B482" t="s">
        <v>504</v>
      </c>
      <c r="C482" t="s">
        <v>19</v>
      </c>
      <c r="D482" s="3">
        <v>0</v>
      </c>
      <c r="E482" s="3">
        <v>682.17100000000005</v>
      </c>
      <c r="F482" s="3">
        <v>682.17100000000005</v>
      </c>
      <c r="G482" s="7">
        <v>682.17100000000005</v>
      </c>
      <c r="H482" s="1">
        <v>78.649100000000004</v>
      </c>
      <c r="I482" s="1">
        <v>78.649100000000004</v>
      </c>
      <c r="J482" s="6">
        <v>78.649100000000004</v>
      </c>
      <c r="K482" s="1">
        <v>31.58802</v>
      </c>
      <c r="L482" s="1">
        <v>31.58802</v>
      </c>
      <c r="M482" s="6">
        <v>31.58802</v>
      </c>
      <c r="N482" s="4">
        <v>0</v>
      </c>
      <c r="O482" s="4">
        <v>0</v>
      </c>
      <c r="P482" s="4">
        <v>0</v>
      </c>
      <c r="Q482" s="1">
        <v>5.5725809999999996</v>
      </c>
      <c r="R482" s="1">
        <v>5.5725809999999996</v>
      </c>
      <c r="S482" s="6">
        <v>5.5725809999999996</v>
      </c>
      <c r="T482" s="4">
        <v>0</v>
      </c>
      <c r="U482" s="4">
        <v>0</v>
      </c>
    </row>
    <row r="483" spans="1:21" x14ac:dyDescent="0.25">
      <c r="A483">
        <v>480</v>
      </c>
      <c r="B483" t="s">
        <v>505</v>
      </c>
      <c r="C483" t="s">
        <v>25</v>
      </c>
      <c r="D483" s="3">
        <v>0.24448</v>
      </c>
      <c r="E483" s="3">
        <v>682.34950000000003</v>
      </c>
      <c r="F483" s="3">
        <v>682.59400000000005</v>
      </c>
      <c r="G483" s="7">
        <v>682.47180000000003</v>
      </c>
      <c r="H483" s="1">
        <v>78.513769999999994</v>
      </c>
      <c r="I483" s="1">
        <v>78.328460000000007</v>
      </c>
      <c r="J483" s="6">
        <v>78.421109999999999</v>
      </c>
      <c r="K483" s="1">
        <v>31.471550000000001</v>
      </c>
      <c r="L483" s="1">
        <v>31.312080000000002</v>
      </c>
      <c r="M483" s="6">
        <v>31.391819999999999</v>
      </c>
      <c r="N483" s="4">
        <v>0</v>
      </c>
      <c r="O483" s="4">
        <v>0</v>
      </c>
      <c r="P483" s="4">
        <v>0</v>
      </c>
      <c r="Q483" s="1">
        <v>5.5725809999999996</v>
      </c>
      <c r="R483" s="1">
        <v>5.5725809999999996</v>
      </c>
      <c r="S483" s="6">
        <v>5.5725809999999996</v>
      </c>
      <c r="T483">
        <v>0</v>
      </c>
      <c r="U483">
        <v>0</v>
      </c>
    </row>
    <row r="484" spans="1:21" x14ac:dyDescent="0.25">
      <c r="A484">
        <v>481</v>
      </c>
      <c r="B484" t="s">
        <v>506</v>
      </c>
      <c r="C484" t="s">
        <v>19</v>
      </c>
      <c r="D484" s="3">
        <v>0</v>
      </c>
      <c r="E484" s="3">
        <v>682.85599999999999</v>
      </c>
      <c r="F484" s="3">
        <v>682.85599999999999</v>
      </c>
      <c r="G484" s="7">
        <v>682.85599999999999</v>
      </c>
      <c r="H484" s="1">
        <v>78.129859999999994</v>
      </c>
      <c r="I484" s="1">
        <v>78.129859999999994</v>
      </c>
      <c r="J484" s="6">
        <v>78.129859999999994</v>
      </c>
      <c r="K484" s="1">
        <v>31.141179999999999</v>
      </c>
      <c r="L484" s="1">
        <v>31.141179999999999</v>
      </c>
      <c r="M484" s="6">
        <v>31.141179999999999</v>
      </c>
      <c r="N484" s="4">
        <v>0</v>
      </c>
      <c r="O484" s="4">
        <v>0</v>
      </c>
      <c r="P484" s="4">
        <v>0</v>
      </c>
      <c r="Q484" s="1">
        <v>5.5725809999999996</v>
      </c>
      <c r="R484" s="1">
        <v>5.5725809999999996</v>
      </c>
      <c r="S484" s="6">
        <v>5.5725809999999996</v>
      </c>
      <c r="T484" s="4">
        <v>0</v>
      </c>
      <c r="U484" s="4">
        <v>0</v>
      </c>
    </row>
    <row r="485" spans="1:21" x14ac:dyDescent="0.25">
      <c r="A485">
        <v>482</v>
      </c>
      <c r="B485" t="s">
        <v>507</v>
      </c>
      <c r="C485" t="s">
        <v>108</v>
      </c>
      <c r="D485" s="3">
        <v>0.27200000000000002</v>
      </c>
      <c r="E485" s="3">
        <v>682.87429999999995</v>
      </c>
      <c r="F485" s="3">
        <v>683.1463</v>
      </c>
      <c r="G485" s="7">
        <v>683.01030000000003</v>
      </c>
      <c r="H485" s="1">
        <v>78.116029999999995</v>
      </c>
      <c r="I485" s="1">
        <v>77.909859999999995</v>
      </c>
      <c r="J485" s="6">
        <v>78.01294</v>
      </c>
      <c r="K485" s="1">
        <v>31.129280000000001</v>
      </c>
      <c r="L485" s="1">
        <v>30.95186</v>
      </c>
      <c r="M485" s="6">
        <v>31.040559999999999</v>
      </c>
      <c r="N485" s="4">
        <v>0</v>
      </c>
      <c r="O485" s="4">
        <v>0</v>
      </c>
      <c r="P485" s="4">
        <v>0</v>
      </c>
      <c r="Q485" s="1">
        <v>5.5725809999999996</v>
      </c>
      <c r="R485" s="1">
        <v>5.5725809999999996</v>
      </c>
      <c r="S485" s="6">
        <v>5.5725809999999996</v>
      </c>
      <c r="T485">
        <v>0</v>
      </c>
      <c r="U485">
        <v>0</v>
      </c>
    </row>
    <row r="486" spans="1:21" x14ac:dyDescent="0.25">
      <c r="A486">
        <v>483</v>
      </c>
      <c r="B486" t="s">
        <v>508</v>
      </c>
      <c r="C486" t="s">
        <v>28</v>
      </c>
      <c r="D486" s="3">
        <v>0.6</v>
      </c>
      <c r="E486" s="3">
        <v>683.20839999999998</v>
      </c>
      <c r="F486" s="3">
        <v>683.80840000000001</v>
      </c>
      <c r="G486" s="7">
        <v>683.50840000000005</v>
      </c>
      <c r="H486" s="1">
        <v>77.862750000000005</v>
      </c>
      <c r="I486" s="1">
        <v>77.407970000000006</v>
      </c>
      <c r="J486" s="6">
        <v>77.635360000000006</v>
      </c>
      <c r="K486" s="1">
        <v>30.91132</v>
      </c>
      <c r="L486" s="1">
        <v>30.519950000000001</v>
      </c>
      <c r="M486" s="6">
        <v>30.71564</v>
      </c>
      <c r="N486" s="4">
        <v>0</v>
      </c>
      <c r="O486" s="4">
        <v>0</v>
      </c>
      <c r="P486" s="4">
        <v>0</v>
      </c>
      <c r="Q486" s="1">
        <v>5.5725809999999996</v>
      </c>
      <c r="R486" s="1">
        <v>5.5725809999999996</v>
      </c>
      <c r="S486" s="6">
        <v>5.5725809999999996</v>
      </c>
      <c r="T486" s="4">
        <v>0</v>
      </c>
      <c r="U486" s="4">
        <v>0</v>
      </c>
    </row>
    <row r="487" spans="1:21" x14ac:dyDescent="0.25">
      <c r="A487">
        <v>484</v>
      </c>
      <c r="B487" t="s">
        <v>509</v>
      </c>
      <c r="C487" t="s">
        <v>21</v>
      </c>
      <c r="D487" s="3">
        <v>6.5752889999999997</v>
      </c>
      <c r="E487" s="3">
        <v>683.99770000000001</v>
      </c>
      <c r="F487" s="3">
        <v>690.57299999999998</v>
      </c>
      <c r="G487" s="7">
        <v>687.28539999999998</v>
      </c>
      <c r="H487" s="1">
        <v>77.264480000000006</v>
      </c>
      <c r="I487" s="1">
        <v>72.050669999999997</v>
      </c>
      <c r="J487" s="6">
        <v>74.657579999999996</v>
      </c>
      <c r="K487" s="1">
        <v>30.396470000000001</v>
      </c>
      <c r="L487" s="1">
        <v>26.395800000000001</v>
      </c>
      <c r="M487" s="6">
        <v>28.396139999999999</v>
      </c>
      <c r="N487" s="4">
        <v>0</v>
      </c>
      <c r="O487" s="4">
        <v>0</v>
      </c>
      <c r="P487" s="4">
        <v>0</v>
      </c>
      <c r="Q487" s="1">
        <v>5.5725809999999996</v>
      </c>
      <c r="R487" s="1">
        <v>5.6847820000000002</v>
      </c>
      <c r="S487" s="6">
        <v>5.6286810000000003</v>
      </c>
      <c r="T487">
        <v>0</v>
      </c>
      <c r="U487">
        <v>0</v>
      </c>
    </row>
    <row r="488" spans="1:21" x14ac:dyDescent="0.25">
      <c r="A488">
        <v>485</v>
      </c>
      <c r="B488" t="s">
        <v>510</v>
      </c>
      <c r="C488" t="s">
        <v>108</v>
      </c>
      <c r="D488" s="3">
        <v>0.27200000000000002</v>
      </c>
      <c r="E488" s="3">
        <v>691.17790000000002</v>
      </c>
      <c r="F488" s="3">
        <v>691.44989999999996</v>
      </c>
      <c r="G488" s="7">
        <v>691.31389999999999</v>
      </c>
      <c r="H488" s="1">
        <v>71.550889999999995</v>
      </c>
      <c r="I488" s="1">
        <v>71.326149999999998</v>
      </c>
      <c r="J488" s="6">
        <v>71.438519999999997</v>
      </c>
      <c r="K488" s="1">
        <v>26.055070000000001</v>
      </c>
      <c r="L488" s="1">
        <v>25.90185</v>
      </c>
      <c r="M488" s="6">
        <v>25.978459999999998</v>
      </c>
      <c r="N488" s="4">
        <v>0</v>
      </c>
      <c r="O488" s="4">
        <v>0</v>
      </c>
      <c r="P488" s="4">
        <v>0</v>
      </c>
      <c r="Q488" s="1">
        <v>5.6847820000000002</v>
      </c>
      <c r="R488" s="1">
        <v>5.6847820000000002</v>
      </c>
      <c r="S488" s="6">
        <v>5.6847820000000002</v>
      </c>
      <c r="T488" s="4">
        <v>0</v>
      </c>
      <c r="U488" s="4">
        <v>0</v>
      </c>
    </row>
    <row r="489" spans="1:21" x14ac:dyDescent="0.25">
      <c r="A489">
        <v>486</v>
      </c>
      <c r="B489" t="s">
        <v>511</v>
      </c>
      <c r="C489" t="s">
        <v>28</v>
      </c>
      <c r="D489" s="3">
        <v>0.6</v>
      </c>
      <c r="E489" s="3">
        <v>691.51009999999997</v>
      </c>
      <c r="F489" s="3">
        <v>692.11009999999999</v>
      </c>
      <c r="G489" s="7">
        <v>691.81010000000003</v>
      </c>
      <c r="H489" s="1">
        <v>71.276449999999997</v>
      </c>
      <c r="I489" s="1">
        <v>70.780709999999999</v>
      </c>
      <c r="J489" s="6">
        <v>71.028580000000005</v>
      </c>
      <c r="K489" s="1">
        <v>25.86796</v>
      </c>
      <c r="L489" s="1">
        <v>25.529969999999999</v>
      </c>
      <c r="M489" s="6">
        <v>25.69896</v>
      </c>
      <c r="N489" s="4">
        <v>0</v>
      </c>
      <c r="O489" s="4">
        <v>0</v>
      </c>
      <c r="P489" s="4">
        <v>0</v>
      </c>
      <c r="Q489" s="1">
        <v>5.6847820000000002</v>
      </c>
      <c r="R489" s="1">
        <v>5.6847820000000002</v>
      </c>
      <c r="S489" s="6">
        <v>5.6847820000000002</v>
      </c>
      <c r="T489">
        <v>0</v>
      </c>
      <c r="U489">
        <v>0</v>
      </c>
    </row>
    <row r="490" spans="1:21" x14ac:dyDescent="0.25">
      <c r="A490">
        <v>487</v>
      </c>
      <c r="B490" t="s">
        <v>512</v>
      </c>
      <c r="C490" t="s">
        <v>19</v>
      </c>
      <c r="D490" s="3">
        <v>0</v>
      </c>
      <c r="E490" s="3">
        <v>693.00450000000001</v>
      </c>
      <c r="F490" s="3">
        <v>693.00450000000001</v>
      </c>
      <c r="G490" s="7">
        <v>693.00450000000001</v>
      </c>
      <c r="H490" s="1">
        <v>70.041730000000001</v>
      </c>
      <c r="I490" s="1">
        <v>70.041730000000001</v>
      </c>
      <c r="J490" s="6">
        <v>70.041730000000001</v>
      </c>
      <c r="K490" s="1">
        <v>25.026140000000002</v>
      </c>
      <c r="L490" s="1">
        <v>25.026140000000002</v>
      </c>
      <c r="M490" s="6">
        <v>25.026140000000002</v>
      </c>
      <c r="N490" s="4">
        <v>0</v>
      </c>
      <c r="O490" s="4">
        <v>0</v>
      </c>
      <c r="P490" s="4">
        <v>0</v>
      </c>
      <c r="Q490" s="1">
        <v>5.6847820000000002</v>
      </c>
      <c r="R490" s="1">
        <v>5.6847820000000002</v>
      </c>
      <c r="S490" s="6">
        <v>5.6847820000000002</v>
      </c>
      <c r="T490" s="4">
        <v>0</v>
      </c>
      <c r="U490" s="4">
        <v>0</v>
      </c>
    </row>
    <row r="491" spans="1:21" x14ac:dyDescent="0.25">
      <c r="A491">
        <v>488</v>
      </c>
      <c r="B491" t="s">
        <v>513</v>
      </c>
      <c r="C491" t="s">
        <v>108</v>
      </c>
      <c r="D491" s="3">
        <v>0.126</v>
      </c>
      <c r="E491" s="3">
        <v>693.77850000000001</v>
      </c>
      <c r="F491" s="3">
        <v>693.90449999999998</v>
      </c>
      <c r="G491" s="7">
        <v>693.8415</v>
      </c>
      <c r="H491" s="1">
        <v>69.402209999999997</v>
      </c>
      <c r="I491" s="1">
        <v>69.298109999999994</v>
      </c>
      <c r="J491" s="6">
        <v>69.350160000000002</v>
      </c>
      <c r="K491" s="1">
        <v>24.590140000000002</v>
      </c>
      <c r="L491" s="1">
        <v>24.519159999999999</v>
      </c>
      <c r="M491" s="6">
        <v>24.554649999999999</v>
      </c>
      <c r="N491" s="4">
        <v>0</v>
      </c>
      <c r="O491" s="4">
        <v>0</v>
      </c>
      <c r="P491" s="4">
        <v>0</v>
      </c>
      <c r="Q491" s="1">
        <v>5.6847820000000002</v>
      </c>
      <c r="R491" s="1">
        <v>5.6847820000000002</v>
      </c>
      <c r="S491" s="6">
        <v>5.6847820000000002</v>
      </c>
      <c r="T491">
        <v>0</v>
      </c>
      <c r="U491">
        <v>0</v>
      </c>
    </row>
    <row r="492" spans="1:21" x14ac:dyDescent="0.25">
      <c r="A492">
        <v>489</v>
      </c>
      <c r="B492" t="s">
        <v>514</v>
      </c>
      <c r="C492" t="s">
        <v>21</v>
      </c>
      <c r="D492" s="3">
        <v>6.5742620000000001</v>
      </c>
      <c r="E492" s="3">
        <v>694.12779999999998</v>
      </c>
      <c r="F492" s="3">
        <v>700.702</v>
      </c>
      <c r="G492" s="7">
        <v>697.41489999999999</v>
      </c>
      <c r="H492" s="1">
        <v>69.113579999999999</v>
      </c>
      <c r="I492" s="1">
        <v>63.548279999999998</v>
      </c>
      <c r="J492" s="6">
        <v>66.330929999999995</v>
      </c>
      <c r="K492" s="1">
        <v>24.393350000000002</v>
      </c>
      <c r="L492" s="1">
        <v>20.896429999999999</v>
      </c>
      <c r="M492" s="6">
        <v>22.644909999999999</v>
      </c>
      <c r="N492" s="4">
        <v>0</v>
      </c>
      <c r="O492" s="4">
        <v>0</v>
      </c>
      <c r="P492" s="4">
        <v>0</v>
      </c>
      <c r="Q492" s="1">
        <v>5.6847820000000002</v>
      </c>
      <c r="R492" s="1">
        <v>5.7595809999999998</v>
      </c>
      <c r="S492" s="6">
        <v>5.722181</v>
      </c>
      <c r="T492" s="4">
        <v>0</v>
      </c>
      <c r="U492" s="4">
        <v>0</v>
      </c>
    </row>
    <row r="493" spans="1:21" x14ac:dyDescent="0.25">
      <c r="A493">
        <v>490</v>
      </c>
      <c r="B493" t="s">
        <v>515</v>
      </c>
      <c r="C493" t="s">
        <v>19</v>
      </c>
      <c r="D493" s="3">
        <v>0</v>
      </c>
      <c r="E493" s="3">
        <v>701.18889999999999</v>
      </c>
      <c r="F493" s="3">
        <v>701.18889999999999</v>
      </c>
      <c r="G493" s="7">
        <v>701.18889999999999</v>
      </c>
      <c r="H493" s="1">
        <v>63.12668</v>
      </c>
      <c r="I493" s="1">
        <v>63.12668</v>
      </c>
      <c r="J493" s="6">
        <v>63.12668</v>
      </c>
      <c r="K493" s="1">
        <v>20.653040000000001</v>
      </c>
      <c r="L493" s="1">
        <v>20.653040000000001</v>
      </c>
      <c r="M493" s="6">
        <v>20.653040000000001</v>
      </c>
      <c r="N493" s="4">
        <v>0</v>
      </c>
      <c r="O493" s="4">
        <v>0</v>
      </c>
      <c r="P493" s="4">
        <v>0</v>
      </c>
      <c r="Q493" s="1">
        <v>5.7595809999999998</v>
      </c>
      <c r="R493" s="1">
        <v>5.7595809999999998</v>
      </c>
      <c r="S493" s="6">
        <v>5.7595809999999998</v>
      </c>
      <c r="T493">
        <v>0</v>
      </c>
      <c r="U493">
        <v>0</v>
      </c>
    </row>
    <row r="494" spans="1:21" x14ac:dyDescent="0.25">
      <c r="A494">
        <v>491</v>
      </c>
      <c r="B494" t="s">
        <v>516</v>
      </c>
      <c r="C494" t="s">
        <v>108</v>
      </c>
      <c r="D494" s="3">
        <v>0.27200000000000002</v>
      </c>
      <c r="E494" s="3">
        <v>701.23829999999998</v>
      </c>
      <c r="F494" s="3">
        <v>701.51030000000003</v>
      </c>
      <c r="G494" s="7">
        <v>701.37429999999995</v>
      </c>
      <c r="H494" s="1">
        <v>63.083849999999998</v>
      </c>
      <c r="I494" s="1">
        <v>62.848289999999999</v>
      </c>
      <c r="J494" s="6">
        <v>62.966070000000002</v>
      </c>
      <c r="K494" s="1">
        <v>20.628340000000001</v>
      </c>
      <c r="L494" s="1">
        <v>20.492339999999999</v>
      </c>
      <c r="M494" s="6">
        <v>20.56034</v>
      </c>
      <c r="N494" s="4">
        <v>0</v>
      </c>
      <c r="O494" s="4">
        <v>0</v>
      </c>
      <c r="P494" s="4">
        <v>0</v>
      </c>
      <c r="Q494" s="1">
        <v>5.7595809999999998</v>
      </c>
      <c r="R494" s="1">
        <v>5.7595809999999998</v>
      </c>
      <c r="S494" s="6">
        <v>5.7595809999999998</v>
      </c>
      <c r="T494" s="4">
        <v>0</v>
      </c>
      <c r="U494" s="4">
        <v>0</v>
      </c>
    </row>
    <row r="495" spans="1:21" x14ac:dyDescent="0.25">
      <c r="A495">
        <v>492</v>
      </c>
      <c r="B495" t="s">
        <v>517</v>
      </c>
      <c r="C495" t="s">
        <v>28</v>
      </c>
      <c r="D495" s="3">
        <v>0.6</v>
      </c>
      <c r="E495" s="3">
        <v>701.57510000000002</v>
      </c>
      <c r="F495" s="3">
        <v>702.17510000000004</v>
      </c>
      <c r="G495" s="7">
        <v>701.87509999999997</v>
      </c>
      <c r="H495" s="1">
        <v>62.79222</v>
      </c>
      <c r="I495" s="1">
        <v>62.272599999999997</v>
      </c>
      <c r="J495" s="6">
        <v>62.532409999999999</v>
      </c>
      <c r="K495" s="1">
        <v>20.45994</v>
      </c>
      <c r="L495" s="1">
        <v>20.159949999999998</v>
      </c>
      <c r="M495" s="6">
        <v>20.309940000000001</v>
      </c>
      <c r="N495" s="4">
        <v>0</v>
      </c>
      <c r="O495" s="4">
        <v>0</v>
      </c>
      <c r="P495" s="4">
        <v>0</v>
      </c>
      <c r="Q495" s="1">
        <v>5.7595809999999998</v>
      </c>
      <c r="R495" s="1">
        <v>5.7595809999999998</v>
      </c>
      <c r="S495" s="6">
        <v>5.7595809999999998</v>
      </c>
      <c r="T495">
        <v>0</v>
      </c>
      <c r="U495">
        <v>0</v>
      </c>
    </row>
    <row r="496" spans="1:21" x14ac:dyDescent="0.25">
      <c r="A496">
        <v>493</v>
      </c>
      <c r="B496" t="s">
        <v>518</v>
      </c>
      <c r="C496" t="s">
        <v>21</v>
      </c>
      <c r="D496" s="3">
        <v>6.5742620000000001</v>
      </c>
      <c r="E496" s="3">
        <v>702.33219999999994</v>
      </c>
      <c r="F496" s="3">
        <v>708.90650000000005</v>
      </c>
      <c r="G496" s="7">
        <v>705.61940000000004</v>
      </c>
      <c r="H496" s="1">
        <v>62.136479999999999</v>
      </c>
      <c r="I496" s="1">
        <v>56.325420000000001</v>
      </c>
      <c r="J496" s="6">
        <v>59.23095</v>
      </c>
      <c r="K496" s="1">
        <v>20.08135</v>
      </c>
      <c r="L496" s="1">
        <v>17.010200000000001</v>
      </c>
      <c r="M496" s="6">
        <v>18.545770000000001</v>
      </c>
      <c r="N496" s="4">
        <v>0</v>
      </c>
      <c r="O496" s="4">
        <v>0</v>
      </c>
      <c r="P496" s="4">
        <v>0</v>
      </c>
      <c r="Q496" s="1">
        <v>5.7595809999999998</v>
      </c>
      <c r="R496" s="1">
        <v>5.8343809999999996</v>
      </c>
      <c r="S496" s="6">
        <v>5.7969809999999997</v>
      </c>
      <c r="T496" s="4">
        <v>0</v>
      </c>
      <c r="U496" s="4">
        <v>0</v>
      </c>
    </row>
    <row r="497" spans="1:21" x14ac:dyDescent="0.25">
      <c r="A497">
        <v>494</v>
      </c>
      <c r="B497" t="s">
        <v>519</v>
      </c>
      <c r="C497" t="s">
        <v>19</v>
      </c>
      <c r="D497" s="3">
        <v>0</v>
      </c>
      <c r="E497" s="3">
        <v>709.39509999999996</v>
      </c>
      <c r="F497" s="3">
        <v>709.39509999999996</v>
      </c>
      <c r="G497" s="7">
        <v>709.39509999999996</v>
      </c>
      <c r="H497" s="1">
        <v>55.885190000000001</v>
      </c>
      <c r="I497" s="1">
        <v>55.885190000000001</v>
      </c>
      <c r="J497" s="6">
        <v>55.885190000000001</v>
      </c>
      <c r="K497" s="1">
        <v>16.798210000000001</v>
      </c>
      <c r="L497" s="1">
        <v>16.798210000000001</v>
      </c>
      <c r="M497" s="6">
        <v>16.798210000000001</v>
      </c>
      <c r="N497" s="4">
        <v>0</v>
      </c>
      <c r="O497" s="4">
        <v>0</v>
      </c>
      <c r="P497" s="4">
        <v>0</v>
      </c>
      <c r="Q497" s="1">
        <v>5.8343809999999996</v>
      </c>
      <c r="R497" s="1">
        <v>5.8343809999999996</v>
      </c>
      <c r="S497" s="6">
        <v>5.8343809999999996</v>
      </c>
      <c r="T497">
        <v>0</v>
      </c>
      <c r="U497">
        <v>0</v>
      </c>
    </row>
    <row r="498" spans="1:21" x14ac:dyDescent="0.25">
      <c r="A498">
        <v>495</v>
      </c>
      <c r="B498" t="s">
        <v>520</v>
      </c>
      <c r="C498" t="s">
        <v>108</v>
      </c>
      <c r="D498" s="3">
        <v>0.27200000000000002</v>
      </c>
      <c r="E498" s="3">
        <v>709.44349999999997</v>
      </c>
      <c r="F498" s="3">
        <v>709.71550000000002</v>
      </c>
      <c r="G498" s="7">
        <v>709.57950000000005</v>
      </c>
      <c r="H498" s="1">
        <v>55.84158</v>
      </c>
      <c r="I498" s="1">
        <v>55.596519999999998</v>
      </c>
      <c r="J498" s="6">
        <v>55.719050000000003</v>
      </c>
      <c r="K498" s="1">
        <v>16.77721</v>
      </c>
      <c r="L498" s="1">
        <v>16.659210000000002</v>
      </c>
      <c r="M498" s="6">
        <v>16.718209999999999</v>
      </c>
      <c r="N498" s="4">
        <v>0</v>
      </c>
      <c r="O498" s="4">
        <v>0</v>
      </c>
      <c r="P498" s="4">
        <v>0</v>
      </c>
      <c r="Q498" s="1">
        <v>5.8343809999999996</v>
      </c>
      <c r="R498" s="1">
        <v>5.8343809999999996</v>
      </c>
      <c r="S498" s="6">
        <v>5.8343809999999996</v>
      </c>
      <c r="T498" s="4">
        <v>0</v>
      </c>
      <c r="U498" s="4">
        <v>0</v>
      </c>
    </row>
    <row r="499" spans="1:21" x14ac:dyDescent="0.25">
      <c r="A499">
        <v>496</v>
      </c>
      <c r="B499" t="s">
        <v>521</v>
      </c>
      <c r="C499" t="s">
        <v>28</v>
      </c>
      <c r="D499" s="3">
        <v>0.6</v>
      </c>
      <c r="E499" s="3">
        <v>709.77949999999998</v>
      </c>
      <c r="F499" s="3">
        <v>710.37950000000001</v>
      </c>
      <c r="G499" s="7">
        <v>710.07950000000005</v>
      </c>
      <c r="H499" s="1">
        <v>55.538849999999996</v>
      </c>
      <c r="I499" s="1">
        <v>54.998269999999998</v>
      </c>
      <c r="J499" s="6">
        <v>55.268560000000001</v>
      </c>
      <c r="K499" s="1">
        <v>16.631409999999999</v>
      </c>
      <c r="L499" s="1">
        <v>16.371009999999998</v>
      </c>
      <c r="M499" s="6">
        <v>16.50121</v>
      </c>
      <c r="N499" s="4">
        <v>0</v>
      </c>
      <c r="O499" s="4">
        <v>0</v>
      </c>
      <c r="P499" s="4">
        <v>0</v>
      </c>
      <c r="Q499" s="1">
        <v>5.8343809999999996</v>
      </c>
      <c r="R499" s="1">
        <v>5.8343809999999996</v>
      </c>
      <c r="S499" s="6">
        <v>5.8343809999999996</v>
      </c>
      <c r="T499">
        <v>0</v>
      </c>
      <c r="U499">
        <v>0</v>
      </c>
    </row>
    <row r="500" spans="1:21" x14ac:dyDescent="0.25">
      <c r="A500">
        <v>497</v>
      </c>
      <c r="B500" t="s">
        <v>522</v>
      </c>
      <c r="C500" t="s">
        <v>28</v>
      </c>
      <c r="D500" s="3">
        <v>0.152</v>
      </c>
      <c r="E500" s="3">
        <v>713.02850000000001</v>
      </c>
      <c r="F500" s="3">
        <v>713.18050000000005</v>
      </c>
      <c r="G500" s="7">
        <v>713.10450000000003</v>
      </c>
      <c r="H500" s="1">
        <v>52.611620000000002</v>
      </c>
      <c r="I500" s="1">
        <v>52.474679999999999</v>
      </c>
      <c r="J500" s="6">
        <v>52.543149999999997</v>
      </c>
      <c r="K500" s="1">
        <v>15.22174</v>
      </c>
      <c r="L500" s="1">
        <v>15.15574</v>
      </c>
      <c r="M500" s="6">
        <v>15.188739999999999</v>
      </c>
      <c r="N500" s="4">
        <v>0</v>
      </c>
      <c r="O500" s="4">
        <v>0</v>
      </c>
      <c r="P500" s="4">
        <v>0</v>
      </c>
      <c r="Q500" s="1">
        <v>5.8343809999999996</v>
      </c>
      <c r="R500" s="1">
        <v>5.8343809999999996</v>
      </c>
      <c r="S500" s="6">
        <v>5.8343809999999996</v>
      </c>
      <c r="T500" s="4">
        <v>0</v>
      </c>
      <c r="U500" s="4">
        <v>0</v>
      </c>
    </row>
    <row r="501" spans="1:21" x14ac:dyDescent="0.25">
      <c r="A501">
        <v>498</v>
      </c>
      <c r="B501" t="s">
        <v>523</v>
      </c>
      <c r="C501" t="s">
        <v>28</v>
      </c>
      <c r="D501" s="3">
        <v>0.6</v>
      </c>
      <c r="E501" s="3">
        <v>713.36450000000002</v>
      </c>
      <c r="F501" s="3">
        <v>713.96450000000004</v>
      </c>
      <c r="G501" s="7">
        <v>713.66449999999998</v>
      </c>
      <c r="H501" s="1">
        <v>52.308900000000001</v>
      </c>
      <c r="I501" s="1">
        <v>51.768320000000003</v>
      </c>
      <c r="J501" s="6">
        <v>52.038609999999998</v>
      </c>
      <c r="K501" s="1">
        <v>15.075939999999999</v>
      </c>
      <c r="L501" s="1">
        <v>14.81565</v>
      </c>
      <c r="M501" s="6">
        <v>14.945740000000001</v>
      </c>
      <c r="N501" s="4">
        <v>0</v>
      </c>
      <c r="O501" s="4">
        <v>0</v>
      </c>
      <c r="P501" s="4">
        <v>0</v>
      </c>
      <c r="Q501" s="1">
        <v>5.8343809999999996</v>
      </c>
      <c r="R501" s="1">
        <v>5.8343809999999996</v>
      </c>
      <c r="S501" s="6">
        <v>5.8343809999999996</v>
      </c>
      <c r="T501">
        <v>0</v>
      </c>
      <c r="U501">
        <v>0</v>
      </c>
    </row>
    <row r="502" spans="1:21" x14ac:dyDescent="0.25">
      <c r="A502">
        <v>499</v>
      </c>
      <c r="B502" t="s">
        <v>524</v>
      </c>
      <c r="C502" t="s">
        <v>19</v>
      </c>
      <c r="D502" s="3">
        <v>0</v>
      </c>
      <c r="E502" s="3">
        <v>715.55610000000001</v>
      </c>
      <c r="F502" s="3">
        <v>715.55610000000001</v>
      </c>
      <c r="G502" s="7">
        <v>715.55610000000001</v>
      </c>
      <c r="H502" s="1">
        <v>50.334330000000001</v>
      </c>
      <c r="I502" s="1">
        <v>50.334330000000001</v>
      </c>
      <c r="J502" s="6">
        <v>50.334330000000001</v>
      </c>
      <c r="K502" s="1">
        <v>14.12506</v>
      </c>
      <c r="L502" s="1">
        <v>14.12506</v>
      </c>
      <c r="M502" s="6">
        <v>14.12506</v>
      </c>
      <c r="N502" s="4">
        <v>0</v>
      </c>
      <c r="O502" s="4">
        <v>0</v>
      </c>
      <c r="P502" s="4">
        <v>0</v>
      </c>
      <c r="Q502" s="1">
        <v>5.8343809999999996</v>
      </c>
      <c r="R502" s="1">
        <v>5.8343809999999996</v>
      </c>
      <c r="S502" s="6">
        <v>5.8343809999999996</v>
      </c>
      <c r="T502" s="4">
        <v>0</v>
      </c>
      <c r="U502" s="4">
        <v>0</v>
      </c>
    </row>
    <row r="503" spans="1:21" x14ac:dyDescent="0.25">
      <c r="A503">
        <v>500</v>
      </c>
      <c r="B503" t="s">
        <v>525</v>
      </c>
      <c r="C503" t="s">
        <v>108</v>
      </c>
      <c r="D503" s="3">
        <v>0.27200000000000002</v>
      </c>
      <c r="E503" s="3">
        <v>715.95450000000005</v>
      </c>
      <c r="F503" s="3">
        <v>716.22649999999999</v>
      </c>
      <c r="G503" s="7">
        <v>716.09050000000002</v>
      </c>
      <c r="H503" s="1">
        <v>49.975389999999997</v>
      </c>
      <c r="I503" s="1">
        <v>49.730319999999999</v>
      </c>
      <c r="J503" s="6">
        <v>49.852849999999997</v>
      </c>
      <c r="K503" s="1">
        <v>13.952159999999999</v>
      </c>
      <c r="L503" s="1">
        <v>13.834160000000001</v>
      </c>
      <c r="M503" s="6">
        <v>13.89316</v>
      </c>
      <c r="N503" s="4">
        <v>0</v>
      </c>
      <c r="O503" s="4">
        <v>0</v>
      </c>
      <c r="P503" s="4">
        <v>0</v>
      </c>
      <c r="Q503" s="1">
        <v>5.8343809999999996</v>
      </c>
      <c r="R503" s="1">
        <v>5.8343809999999996</v>
      </c>
      <c r="S503" s="6">
        <v>5.8343809999999996</v>
      </c>
      <c r="T503">
        <v>0</v>
      </c>
      <c r="U503">
        <v>0</v>
      </c>
    </row>
    <row r="504" spans="1:21" x14ac:dyDescent="0.25">
      <c r="A504">
        <v>501</v>
      </c>
      <c r="B504" t="s">
        <v>526</v>
      </c>
      <c r="C504" t="s">
        <v>28</v>
      </c>
      <c r="D504" s="3">
        <v>0.6</v>
      </c>
      <c r="E504" s="3">
        <v>716.29049999999995</v>
      </c>
      <c r="F504" s="3">
        <v>716.89049999999997</v>
      </c>
      <c r="G504" s="7">
        <v>716.59050000000002</v>
      </c>
      <c r="H504" s="1">
        <v>49.67266</v>
      </c>
      <c r="I504" s="1">
        <v>49.132080000000002</v>
      </c>
      <c r="J504" s="6">
        <v>49.402369999999998</v>
      </c>
      <c r="K504" s="1">
        <v>13.806369999999999</v>
      </c>
      <c r="L504" s="1">
        <v>13.54607</v>
      </c>
      <c r="M504" s="6">
        <v>13.676270000000001</v>
      </c>
      <c r="N504" s="4">
        <v>0</v>
      </c>
      <c r="O504" s="4">
        <v>0</v>
      </c>
      <c r="P504" s="4">
        <v>0</v>
      </c>
      <c r="Q504" s="1">
        <v>5.8343809999999996</v>
      </c>
      <c r="R504" s="1">
        <v>5.8343809999999996</v>
      </c>
      <c r="S504" s="6">
        <v>5.8343809999999996</v>
      </c>
      <c r="T504" s="4">
        <v>0</v>
      </c>
      <c r="U504" s="4">
        <v>0</v>
      </c>
    </row>
    <row r="505" spans="1:21" x14ac:dyDescent="0.25">
      <c r="A505">
        <v>502</v>
      </c>
      <c r="B505" t="s">
        <v>527</v>
      </c>
      <c r="C505" t="s">
        <v>19</v>
      </c>
      <c r="D505" s="3">
        <v>0</v>
      </c>
      <c r="E505" s="3">
        <v>716.98490000000004</v>
      </c>
      <c r="F505" s="3">
        <v>716.98490000000004</v>
      </c>
      <c r="G505" s="7">
        <v>716.98490000000004</v>
      </c>
      <c r="H505" s="1">
        <v>49.047029999999999</v>
      </c>
      <c r="I505" s="1">
        <v>49.047029999999999</v>
      </c>
      <c r="J505" s="6">
        <v>49.047029999999999</v>
      </c>
      <c r="K505" s="1">
        <v>13.50517</v>
      </c>
      <c r="L505" s="1">
        <v>13.50517</v>
      </c>
      <c r="M505" s="6">
        <v>13.50517</v>
      </c>
      <c r="N505" s="4">
        <v>0</v>
      </c>
      <c r="O505" s="4">
        <v>0</v>
      </c>
      <c r="P505" s="4">
        <v>0</v>
      </c>
      <c r="Q505" s="1">
        <v>5.8343809999999996</v>
      </c>
      <c r="R505" s="1">
        <v>5.8343809999999996</v>
      </c>
      <c r="S505" s="6">
        <v>5.8343809999999996</v>
      </c>
      <c r="T505">
        <v>0</v>
      </c>
      <c r="U505">
        <v>0</v>
      </c>
    </row>
    <row r="506" spans="1:21" x14ac:dyDescent="0.25">
      <c r="A506">
        <v>503</v>
      </c>
      <c r="B506" t="s">
        <v>528</v>
      </c>
      <c r="C506" t="s">
        <v>25</v>
      </c>
      <c r="D506" s="3">
        <v>6.3500000000000001E-2</v>
      </c>
      <c r="E506" s="3">
        <v>717.88469999999995</v>
      </c>
      <c r="F506" s="3">
        <v>717.94820000000004</v>
      </c>
      <c r="G506" s="7">
        <v>717.91650000000004</v>
      </c>
      <c r="H506" s="1">
        <v>48.236280000000001</v>
      </c>
      <c r="I506" s="1">
        <v>48.179070000000003</v>
      </c>
      <c r="J506" s="6">
        <v>48.207680000000003</v>
      </c>
      <c r="K506" s="1">
        <v>13.11468</v>
      </c>
      <c r="L506" s="1">
        <v>13.08718</v>
      </c>
      <c r="M506" s="6">
        <v>13.10088</v>
      </c>
      <c r="N506" s="4">
        <v>0</v>
      </c>
      <c r="O506" s="4">
        <v>0</v>
      </c>
      <c r="P506" s="4">
        <v>0</v>
      </c>
      <c r="Q506" s="1">
        <v>5.8343809999999996</v>
      </c>
      <c r="R506" s="1">
        <v>5.8343809999999996</v>
      </c>
      <c r="S506" s="6">
        <v>5.8343809999999996</v>
      </c>
      <c r="T506" s="4">
        <v>0</v>
      </c>
      <c r="U506" s="4">
        <v>0</v>
      </c>
    </row>
    <row r="507" spans="1:21" x14ac:dyDescent="0.25">
      <c r="A507">
        <v>504</v>
      </c>
      <c r="B507" t="s">
        <v>529</v>
      </c>
      <c r="C507" t="s">
        <v>97</v>
      </c>
      <c r="D507" s="3">
        <v>1.8</v>
      </c>
      <c r="E507" s="3">
        <v>718.64549999999997</v>
      </c>
      <c r="F507" s="3">
        <v>720.44550000000004</v>
      </c>
      <c r="G507" s="7">
        <v>719.54549999999995</v>
      </c>
      <c r="H507" s="1">
        <v>47.550870000000003</v>
      </c>
      <c r="I507" s="1">
        <v>45.929119999999998</v>
      </c>
      <c r="J507" s="6">
        <v>46.739989999999999</v>
      </c>
      <c r="K507" s="1">
        <v>12.78459</v>
      </c>
      <c r="L507" s="1">
        <v>12.0036</v>
      </c>
      <c r="M507" s="6">
        <v>12.39409</v>
      </c>
      <c r="N507" s="4">
        <v>0</v>
      </c>
      <c r="O507" s="4">
        <v>0</v>
      </c>
      <c r="P507" s="4">
        <v>0</v>
      </c>
      <c r="Q507" s="1">
        <v>5.8343809999999996</v>
      </c>
      <c r="R507" s="1">
        <v>5.8343809999999996</v>
      </c>
      <c r="S507" s="6">
        <v>5.8343809999999996</v>
      </c>
      <c r="T507">
        <v>0</v>
      </c>
      <c r="U507">
        <v>0</v>
      </c>
    </row>
    <row r="508" spans="1:21" x14ac:dyDescent="0.25">
      <c r="A508">
        <v>505</v>
      </c>
      <c r="B508" t="s">
        <v>530</v>
      </c>
      <c r="C508" t="s">
        <v>97</v>
      </c>
      <c r="D508" s="3">
        <v>1.8</v>
      </c>
      <c r="E508" s="3">
        <v>721.64549999999997</v>
      </c>
      <c r="F508" s="3">
        <v>723.44550000000004</v>
      </c>
      <c r="G508" s="7">
        <v>722.54549999999995</v>
      </c>
      <c r="H508" s="1">
        <v>44.84796</v>
      </c>
      <c r="I508" s="1">
        <v>43.226219999999998</v>
      </c>
      <c r="J508" s="6">
        <v>44.037080000000003</v>
      </c>
      <c r="K508" s="1">
        <v>11.48301</v>
      </c>
      <c r="L508" s="1">
        <v>10.702030000000001</v>
      </c>
      <c r="M508" s="6">
        <v>11.09252</v>
      </c>
      <c r="N508" s="4">
        <v>0</v>
      </c>
      <c r="O508" s="4">
        <v>0</v>
      </c>
      <c r="P508" s="4">
        <v>0</v>
      </c>
      <c r="Q508" s="1">
        <v>5.8343809999999996</v>
      </c>
      <c r="R508" s="1">
        <v>5.8343809999999996</v>
      </c>
      <c r="S508" s="6">
        <v>5.8343809999999996</v>
      </c>
      <c r="T508" s="4">
        <v>0</v>
      </c>
      <c r="U508" s="4">
        <v>0</v>
      </c>
    </row>
    <row r="509" spans="1:21" x14ac:dyDescent="0.25">
      <c r="A509">
        <v>506</v>
      </c>
      <c r="B509" t="s">
        <v>531</v>
      </c>
      <c r="C509" t="s">
        <v>28</v>
      </c>
      <c r="D509" s="3">
        <v>0.6</v>
      </c>
      <c r="E509" s="3">
        <v>724.34249999999997</v>
      </c>
      <c r="F509" s="3">
        <v>724.9425</v>
      </c>
      <c r="G509" s="7">
        <v>724.64250000000004</v>
      </c>
      <c r="H509" s="1">
        <v>42.418039999999998</v>
      </c>
      <c r="I509" s="1">
        <v>41.877459999999999</v>
      </c>
      <c r="J509" s="6">
        <v>42.147750000000002</v>
      </c>
      <c r="K509" s="1">
        <v>10.31283</v>
      </c>
      <c r="L509" s="1">
        <v>10.052440000000001</v>
      </c>
      <c r="M509" s="6">
        <v>10.182639999999999</v>
      </c>
      <c r="N509" s="4">
        <v>0</v>
      </c>
      <c r="O509" s="4">
        <v>0</v>
      </c>
      <c r="P509" s="4">
        <v>0</v>
      </c>
      <c r="Q509" s="1">
        <v>5.8343809999999996</v>
      </c>
      <c r="R509" s="1">
        <v>5.8343809999999996</v>
      </c>
      <c r="S509" s="6">
        <v>5.8343809999999996</v>
      </c>
      <c r="T509">
        <v>0</v>
      </c>
      <c r="U509">
        <v>0</v>
      </c>
    </row>
    <row r="510" spans="1:21" x14ac:dyDescent="0.25">
      <c r="A510">
        <v>507</v>
      </c>
      <c r="B510" t="s">
        <v>532</v>
      </c>
      <c r="C510" t="s">
        <v>19</v>
      </c>
      <c r="D510" s="3">
        <v>0</v>
      </c>
      <c r="E510" s="3">
        <v>724.98689999999999</v>
      </c>
      <c r="F510" s="3">
        <v>724.98689999999999</v>
      </c>
      <c r="G510" s="7">
        <v>724.98689999999999</v>
      </c>
      <c r="H510" s="1">
        <v>41.83746</v>
      </c>
      <c r="I510" s="1">
        <v>41.83746</v>
      </c>
      <c r="J510" s="6">
        <v>41.83746</v>
      </c>
      <c r="K510" s="1">
        <v>10.033239999999999</v>
      </c>
      <c r="L510" s="1">
        <v>10.033239999999999</v>
      </c>
      <c r="M510" s="6">
        <v>10.033239999999999</v>
      </c>
      <c r="N510" s="4">
        <v>0</v>
      </c>
      <c r="O510" s="4">
        <v>0</v>
      </c>
      <c r="P510" s="4">
        <v>0</v>
      </c>
      <c r="Q510" s="1">
        <v>5.8343809999999996</v>
      </c>
      <c r="R510" s="1">
        <v>5.8343809999999996</v>
      </c>
      <c r="S510" s="6">
        <v>5.8343809999999996</v>
      </c>
      <c r="T510" s="4">
        <v>0</v>
      </c>
      <c r="U510" s="4">
        <v>0</v>
      </c>
    </row>
    <row r="511" spans="1:21" x14ac:dyDescent="0.25">
      <c r="A511">
        <v>508</v>
      </c>
      <c r="B511" t="s">
        <v>533</v>
      </c>
      <c r="C511" t="s">
        <v>19</v>
      </c>
      <c r="D511" s="3">
        <v>0</v>
      </c>
      <c r="E511" s="3">
        <v>724.98689999999999</v>
      </c>
      <c r="F511" s="3">
        <v>724.98689999999999</v>
      </c>
      <c r="G511" s="7">
        <v>724.98689999999999</v>
      </c>
      <c r="H511" s="1">
        <v>41.83746</v>
      </c>
      <c r="I511" s="1">
        <v>41.83746</v>
      </c>
      <c r="J511" s="6">
        <v>41.83746</v>
      </c>
      <c r="K511" s="1">
        <v>10.033239999999999</v>
      </c>
      <c r="L511" s="1">
        <v>10.033239999999999</v>
      </c>
      <c r="M511" s="6">
        <v>10.033239999999999</v>
      </c>
      <c r="N511" s="4">
        <v>0</v>
      </c>
      <c r="O511" s="4">
        <v>0</v>
      </c>
      <c r="P511" s="4">
        <v>0</v>
      </c>
      <c r="Q511" s="1">
        <v>5.8343809999999996</v>
      </c>
      <c r="R511" s="1">
        <v>5.8343809999999996</v>
      </c>
      <c r="S511" s="6">
        <v>5.8343809999999996</v>
      </c>
      <c r="T511">
        <v>0</v>
      </c>
      <c r="U511">
        <v>0</v>
      </c>
    </row>
    <row r="512" spans="1:21" x14ac:dyDescent="0.25">
      <c r="A512">
        <v>509</v>
      </c>
      <c r="B512" t="s">
        <v>534</v>
      </c>
      <c r="C512" t="s">
        <v>535</v>
      </c>
      <c r="D512" s="3">
        <v>1.1800079999999999</v>
      </c>
      <c r="E512" s="3">
        <v>725.93299999999999</v>
      </c>
      <c r="F512" s="3">
        <v>727.11300000000006</v>
      </c>
      <c r="G512" s="7">
        <v>726.52300000000002</v>
      </c>
      <c r="H512" s="1">
        <v>40.985050000000001</v>
      </c>
      <c r="I512" s="1">
        <v>39.921889999999998</v>
      </c>
      <c r="J512" s="6">
        <v>40.453479999999999</v>
      </c>
      <c r="K512" s="1">
        <v>9.6227490000000007</v>
      </c>
      <c r="L512" s="1">
        <v>9.1107589999999998</v>
      </c>
      <c r="M512" s="6">
        <v>9.3667540000000002</v>
      </c>
      <c r="N512" s="4">
        <v>0</v>
      </c>
      <c r="O512" s="4">
        <v>0</v>
      </c>
      <c r="P512" s="4">
        <v>0</v>
      </c>
      <c r="Q512" s="1">
        <v>5.8343809999999996</v>
      </c>
      <c r="R512" s="1">
        <v>5.8343809999999996</v>
      </c>
      <c r="S512" s="6">
        <v>5.8343809999999996</v>
      </c>
      <c r="T512" s="4">
        <v>0</v>
      </c>
      <c r="U512" s="4">
        <v>0</v>
      </c>
    </row>
    <row r="513" spans="1:21" x14ac:dyDescent="0.25">
      <c r="A513">
        <v>510</v>
      </c>
      <c r="B513" t="s">
        <v>536</v>
      </c>
      <c r="C513" t="s">
        <v>23</v>
      </c>
      <c r="D513" s="3">
        <v>0</v>
      </c>
      <c r="E513" s="3">
        <v>727.11300000000006</v>
      </c>
      <c r="F513" s="3">
        <v>727.11300000000006</v>
      </c>
      <c r="G513" s="7">
        <v>727.11300000000006</v>
      </c>
      <c r="H513" s="1">
        <v>39.921889999999998</v>
      </c>
      <c r="I513" s="1">
        <v>39.921889999999998</v>
      </c>
      <c r="J513" s="6">
        <v>39.921889999999998</v>
      </c>
      <c r="K513" s="1">
        <v>9.1107589999999998</v>
      </c>
      <c r="L513" s="1">
        <v>9.1107589999999998</v>
      </c>
      <c r="M513" s="6">
        <v>9.1107589999999998</v>
      </c>
      <c r="N513" s="4">
        <v>0</v>
      </c>
      <c r="O513" s="4">
        <v>0</v>
      </c>
      <c r="P513" s="4">
        <v>0</v>
      </c>
      <c r="Q513" s="1">
        <v>5.8343809999999996</v>
      </c>
      <c r="R513" s="1">
        <v>5.8343809999999996</v>
      </c>
      <c r="S513" s="6">
        <v>5.8343809999999996</v>
      </c>
      <c r="T513">
        <v>0</v>
      </c>
      <c r="U513">
        <v>0</v>
      </c>
    </row>
    <row r="514" spans="1:21" x14ac:dyDescent="0.25">
      <c r="A514">
        <v>511</v>
      </c>
      <c r="B514" t="s">
        <v>537</v>
      </c>
      <c r="C514" t="s">
        <v>535</v>
      </c>
      <c r="D514" s="3">
        <v>1.174992</v>
      </c>
      <c r="E514" s="3">
        <v>727.11300000000006</v>
      </c>
      <c r="F514" s="3">
        <v>728.28800000000001</v>
      </c>
      <c r="G514" s="7">
        <v>727.70050000000003</v>
      </c>
      <c r="H514" s="1">
        <v>39.921889999999998</v>
      </c>
      <c r="I514" s="1">
        <v>38.863259999999997</v>
      </c>
      <c r="J514" s="6">
        <v>39.392580000000002</v>
      </c>
      <c r="K514" s="1">
        <v>9.1107589999999998</v>
      </c>
      <c r="L514" s="1">
        <v>8.6009689999999992</v>
      </c>
      <c r="M514" s="6">
        <v>8.8558640000000004</v>
      </c>
      <c r="N514" s="4">
        <v>0</v>
      </c>
      <c r="O514" s="4">
        <v>0</v>
      </c>
      <c r="P514" s="4">
        <v>0</v>
      </c>
      <c r="Q514" s="1">
        <v>5.8343809999999996</v>
      </c>
      <c r="R514" s="1">
        <v>5.8343809999999996</v>
      </c>
      <c r="S514" s="6">
        <v>5.8343809999999996</v>
      </c>
      <c r="T514" s="4">
        <v>0</v>
      </c>
      <c r="U514" s="4">
        <v>0</v>
      </c>
    </row>
    <row r="515" spans="1:21" x14ac:dyDescent="0.25">
      <c r="A515">
        <v>512</v>
      </c>
      <c r="B515" t="s">
        <v>538</v>
      </c>
      <c r="C515" t="s">
        <v>19</v>
      </c>
      <c r="D515" s="3">
        <v>0</v>
      </c>
      <c r="E515" s="3">
        <v>727.1105</v>
      </c>
      <c r="F515" s="3">
        <v>727.1105</v>
      </c>
      <c r="G515" s="7">
        <v>727.1105</v>
      </c>
      <c r="H515" s="1">
        <v>39.924149999999997</v>
      </c>
      <c r="I515" s="1">
        <v>39.924149999999997</v>
      </c>
      <c r="J515" s="6">
        <v>39.924149999999997</v>
      </c>
      <c r="K515" s="1">
        <v>9.1118590000000008</v>
      </c>
      <c r="L515" s="1">
        <v>9.1118590000000008</v>
      </c>
      <c r="M515" s="6">
        <v>9.1118590000000008</v>
      </c>
      <c r="N515" s="4">
        <v>0</v>
      </c>
      <c r="O515" s="4">
        <v>0</v>
      </c>
      <c r="P515" s="4">
        <v>0</v>
      </c>
      <c r="Q515" s="1">
        <v>5.8343809999999996</v>
      </c>
      <c r="R515" s="1">
        <v>5.8343809999999996</v>
      </c>
      <c r="S515" s="6">
        <v>5.8343809999999996</v>
      </c>
      <c r="T515">
        <v>0</v>
      </c>
      <c r="U515">
        <v>0</v>
      </c>
    </row>
    <row r="516" spans="1:21" x14ac:dyDescent="0.25">
      <c r="A516">
        <v>513</v>
      </c>
      <c r="B516" t="s">
        <v>539</v>
      </c>
      <c r="C516" t="s">
        <v>25</v>
      </c>
      <c r="D516" s="3">
        <v>7.6200000000000004E-2</v>
      </c>
      <c r="E516" s="3">
        <v>729.46730000000002</v>
      </c>
      <c r="F516" s="3">
        <v>729.54349999999999</v>
      </c>
      <c r="G516" s="7">
        <v>729.50540000000001</v>
      </c>
      <c r="H516" s="1">
        <v>37.800739999999998</v>
      </c>
      <c r="I516" s="1">
        <v>37.732089999999999</v>
      </c>
      <c r="J516" s="6">
        <v>37.766419999999997</v>
      </c>
      <c r="K516" s="1">
        <v>8.0892789999999994</v>
      </c>
      <c r="L516" s="1">
        <v>8.0561799999999995</v>
      </c>
      <c r="M516" s="6">
        <v>8.0727790000000006</v>
      </c>
      <c r="N516" s="4">
        <v>0</v>
      </c>
      <c r="O516" s="4">
        <v>0</v>
      </c>
      <c r="P516" s="4">
        <v>0</v>
      </c>
      <c r="Q516" s="1">
        <v>5.8343809999999996</v>
      </c>
      <c r="R516" s="1">
        <v>5.8343809999999996</v>
      </c>
      <c r="S516" s="6">
        <v>5.8343809999999996</v>
      </c>
      <c r="T516" s="4">
        <v>0</v>
      </c>
      <c r="U516" s="4">
        <v>0</v>
      </c>
    </row>
    <row r="517" spans="1:21" x14ac:dyDescent="0.25">
      <c r="A517">
        <v>514</v>
      </c>
      <c r="B517" t="s">
        <v>540</v>
      </c>
      <c r="C517" t="s">
        <v>19</v>
      </c>
      <c r="D517" s="3">
        <v>0</v>
      </c>
      <c r="E517" s="3">
        <v>729.65750000000003</v>
      </c>
      <c r="F517" s="3">
        <v>729.65750000000003</v>
      </c>
      <c r="G517" s="7">
        <v>729.65750000000003</v>
      </c>
      <c r="H517" s="1">
        <v>37.629379999999998</v>
      </c>
      <c r="I517" s="1">
        <v>37.629379999999998</v>
      </c>
      <c r="J517" s="6">
        <v>37.629379999999998</v>
      </c>
      <c r="K517" s="1">
        <v>8.0067810000000001</v>
      </c>
      <c r="L517" s="1">
        <v>8.0067810000000001</v>
      </c>
      <c r="M517" s="6">
        <v>8.0067810000000001</v>
      </c>
      <c r="N517" s="4">
        <v>0</v>
      </c>
      <c r="O517" s="4">
        <v>0</v>
      </c>
      <c r="P517" s="4">
        <v>0</v>
      </c>
      <c r="Q517" s="1">
        <v>5.8343809999999996</v>
      </c>
      <c r="R517" s="1">
        <v>5.8343809999999996</v>
      </c>
      <c r="S517" s="6">
        <v>5.8343809999999996</v>
      </c>
      <c r="T517">
        <v>0</v>
      </c>
      <c r="U517">
        <v>0</v>
      </c>
    </row>
    <row r="518" spans="1:21" x14ac:dyDescent="0.25">
      <c r="A518">
        <v>515</v>
      </c>
      <c r="B518" t="s">
        <v>541</v>
      </c>
      <c r="C518" t="s">
        <v>28</v>
      </c>
      <c r="D518" s="3">
        <v>0.4</v>
      </c>
      <c r="E518" s="3">
        <v>729.50450000000001</v>
      </c>
      <c r="F518" s="3">
        <v>729.90449999999998</v>
      </c>
      <c r="G518" s="7">
        <v>729.70450000000005</v>
      </c>
      <c r="H518" s="1">
        <v>37.767229999999998</v>
      </c>
      <c r="I518" s="1">
        <v>37.406840000000003</v>
      </c>
      <c r="J518" s="6">
        <v>37.587040000000002</v>
      </c>
      <c r="K518" s="1">
        <v>8.0730789999999999</v>
      </c>
      <c r="L518" s="1">
        <v>7.8995829999999998</v>
      </c>
      <c r="M518" s="6">
        <v>7.9863809999999997</v>
      </c>
      <c r="N518" s="4">
        <v>0</v>
      </c>
      <c r="O518" s="4">
        <v>0</v>
      </c>
      <c r="P518" s="4">
        <v>0</v>
      </c>
      <c r="Q518" s="1">
        <v>5.8343809999999996</v>
      </c>
      <c r="R518" s="1">
        <v>5.8343809999999996</v>
      </c>
      <c r="S518" s="6">
        <v>5.8343809999999996</v>
      </c>
      <c r="T518" s="4">
        <v>0</v>
      </c>
      <c r="U518" s="4">
        <v>0</v>
      </c>
    </row>
    <row r="519" spans="1:21" x14ac:dyDescent="0.25">
      <c r="A519">
        <v>516</v>
      </c>
      <c r="B519" t="s">
        <v>542</v>
      </c>
      <c r="C519" t="s">
        <v>19</v>
      </c>
      <c r="D519" s="3">
        <v>0</v>
      </c>
      <c r="E519" s="3">
        <v>729.74950000000001</v>
      </c>
      <c r="F519" s="3">
        <v>729.74950000000001</v>
      </c>
      <c r="G519" s="7">
        <v>729.74950000000001</v>
      </c>
      <c r="H519" s="1">
        <v>37.546489999999999</v>
      </c>
      <c r="I519" s="1">
        <v>37.546489999999999</v>
      </c>
      <c r="J519" s="6">
        <v>37.546489999999999</v>
      </c>
      <c r="K519" s="1">
        <v>7.9667810000000001</v>
      </c>
      <c r="L519" s="1">
        <v>7.9667810000000001</v>
      </c>
      <c r="M519" s="6">
        <v>7.9667810000000001</v>
      </c>
      <c r="N519" s="4">
        <v>0</v>
      </c>
      <c r="O519" s="4">
        <v>0</v>
      </c>
      <c r="P519" s="4">
        <v>0</v>
      </c>
      <c r="Q519" s="1">
        <v>5.8343809999999996</v>
      </c>
      <c r="R519" s="1">
        <v>5.8343809999999996</v>
      </c>
      <c r="S519" s="6">
        <v>5.8343809999999996</v>
      </c>
      <c r="T519">
        <v>0</v>
      </c>
      <c r="U519">
        <v>0</v>
      </c>
    </row>
    <row r="520" spans="1:21" x14ac:dyDescent="0.25">
      <c r="A520">
        <v>517</v>
      </c>
      <c r="B520" t="s">
        <v>543</v>
      </c>
      <c r="C520" t="s">
        <v>25</v>
      </c>
      <c r="D520" s="3">
        <v>0.16900000000000001</v>
      </c>
      <c r="E520" s="3">
        <v>729.81650000000002</v>
      </c>
      <c r="F520" s="3">
        <v>729.9855</v>
      </c>
      <c r="G520" s="7">
        <v>729.90099999999995</v>
      </c>
      <c r="H520" s="1">
        <v>37.486130000000003</v>
      </c>
      <c r="I520" s="1">
        <v>37.333860000000001</v>
      </c>
      <c r="J520" s="6">
        <v>37.409999999999997</v>
      </c>
      <c r="K520" s="1">
        <v>7.9377820000000003</v>
      </c>
      <c r="L520" s="1">
        <v>7.8643830000000001</v>
      </c>
      <c r="M520" s="6">
        <v>7.9010829999999999</v>
      </c>
      <c r="N520" s="4">
        <v>0</v>
      </c>
      <c r="O520" s="4">
        <v>0</v>
      </c>
      <c r="P520" s="4">
        <v>0</v>
      </c>
      <c r="Q520" s="1">
        <v>5.8343809999999996</v>
      </c>
      <c r="R520" s="1">
        <v>5.8343809999999996</v>
      </c>
      <c r="S520" s="6">
        <v>5.8343809999999996</v>
      </c>
      <c r="T520" s="4">
        <v>0</v>
      </c>
      <c r="U520" s="4">
        <v>0</v>
      </c>
    </row>
    <row r="521" spans="1:21" x14ac:dyDescent="0.25">
      <c r="A521">
        <v>518</v>
      </c>
      <c r="B521" t="s">
        <v>544</v>
      </c>
      <c r="C521" t="s">
        <v>21</v>
      </c>
      <c r="D521" s="3">
        <v>2.3475000000000001</v>
      </c>
      <c r="E521" s="3">
        <v>730.23649999999998</v>
      </c>
      <c r="F521" s="3">
        <v>732.58399999999995</v>
      </c>
      <c r="G521" s="7">
        <v>731.41020000000003</v>
      </c>
      <c r="H521" s="1">
        <v>37.10772</v>
      </c>
      <c r="I521" s="1">
        <v>34.956589999999998</v>
      </c>
      <c r="J521" s="6">
        <v>36.032159999999998</v>
      </c>
      <c r="K521" s="1">
        <v>7.7554860000000003</v>
      </c>
      <c r="L521" s="1">
        <v>6.8170060000000001</v>
      </c>
      <c r="M521" s="6">
        <v>7.2862960000000001</v>
      </c>
      <c r="N521" s="4">
        <v>0</v>
      </c>
      <c r="O521" s="4">
        <v>0</v>
      </c>
      <c r="P521" s="4">
        <v>0</v>
      </c>
      <c r="Q521" s="1">
        <v>5.8343809999999996</v>
      </c>
      <c r="R521" s="1">
        <v>5.9091800000000001</v>
      </c>
      <c r="S521" s="6">
        <v>5.8717810000000004</v>
      </c>
      <c r="T521">
        <v>0</v>
      </c>
      <c r="U521">
        <v>0</v>
      </c>
    </row>
    <row r="522" spans="1:21" x14ac:dyDescent="0.25">
      <c r="A522">
        <v>519</v>
      </c>
      <c r="B522" t="s">
        <v>545</v>
      </c>
      <c r="C522" t="s">
        <v>25</v>
      </c>
      <c r="D522" s="3">
        <v>0.16900000000000001</v>
      </c>
      <c r="E522" s="3">
        <v>732.81399999999996</v>
      </c>
      <c r="F522" s="3">
        <v>732.98299999999995</v>
      </c>
      <c r="G522" s="7">
        <v>732.89850000000001</v>
      </c>
      <c r="H522" s="1">
        <v>34.742489999999997</v>
      </c>
      <c r="I522" s="1">
        <v>34.585169999999998</v>
      </c>
      <c r="J522" s="6">
        <v>34.663829999999997</v>
      </c>
      <c r="K522" s="1">
        <v>6.7330079999999999</v>
      </c>
      <c r="L522" s="1">
        <v>6.6712100000000003</v>
      </c>
      <c r="M522" s="6">
        <v>6.7021090000000001</v>
      </c>
      <c r="N522" s="4">
        <v>0</v>
      </c>
      <c r="O522" s="4">
        <v>0</v>
      </c>
      <c r="P522" s="4">
        <v>0</v>
      </c>
      <c r="Q522" s="1">
        <v>5.9091800000000001</v>
      </c>
      <c r="R522" s="1">
        <v>5.9091800000000001</v>
      </c>
      <c r="S522" s="6">
        <v>5.9091800000000001</v>
      </c>
      <c r="T522" s="4">
        <v>0</v>
      </c>
      <c r="U522" s="4">
        <v>0</v>
      </c>
    </row>
    <row r="523" spans="1:21" x14ac:dyDescent="0.25">
      <c r="A523">
        <v>520</v>
      </c>
      <c r="B523" t="s">
        <v>546</v>
      </c>
      <c r="C523" t="s">
        <v>19</v>
      </c>
      <c r="D523" s="3">
        <v>0</v>
      </c>
      <c r="E523" s="3">
        <v>733.24800000000005</v>
      </c>
      <c r="F523" s="3">
        <v>733.24800000000005</v>
      </c>
      <c r="G523" s="7">
        <v>733.24800000000005</v>
      </c>
      <c r="H523" s="1">
        <v>34.33849</v>
      </c>
      <c r="I523" s="1">
        <v>34.33849</v>
      </c>
      <c r="J523" s="6">
        <v>34.33849</v>
      </c>
      <c r="K523" s="1">
        <v>6.5744119999999997</v>
      </c>
      <c r="L523" s="1">
        <v>6.5744119999999997</v>
      </c>
      <c r="M523" s="6">
        <v>6.5744119999999997</v>
      </c>
      <c r="N523" s="4">
        <v>0</v>
      </c>
      <c r="O523" s="4">
        <v>0</v>
      </c>
      <c r="P523" s="4">
        <v>0</v>
      </c>
      <c r="Q523" s="1">
        <v>5.9091800000000001</v>
      </c>
      <c r="R523" s="1">
        <v>5.9091800000000001</v>
      </c>
      <c r="S523" s="6">
        <v>5.9091800000000001</v>
      </c>
      <c r="T523">
        <v>0</v>
      </c>
      <c r="U523">
        <v>0</v>
      </c>
    </row>
    <row r="524" spans="1:21" x14ac:dyDescent="0.25">
      <c r="A524">
        <v>521</v>
      </c>
      <c r="B524" t="s">
        <v>547</v>
      </c>
      <c r="C524" t="s">
        <v>25</v>
      </c>
      <c r="D524" s="3">
        <v>0.26800000000000002</v>
      </c>
      <c r="E524" s="3">
        <v>733.12300000000005</v>
      </c>
      <c r="F524" s="3">
        <v>733.39099999999996</v>
      </c>
      <c r="G524" s="7">
        <v>733.25699999999995</v>
      </c>
      <c r="H524" s="1">
        <v>34.45485</v>
      </c>
      <c r="I524" s="1">
        <v>34.205370000000002</v>
      </c>
      <c r="J524" s="6">
        <v>34.330109999999998</v>
      </c>
      <c r="K524" s="1">
        <v>6.6201109999999996</v>
      </c>
      <c r="L524" s="1">
        <v>6.5222129999999998</v>
      </c>
      <c r="M524" s="6">
        <v>6.5711120000000003</v>
      </c>
      <c r="N524" s="4">
        <v>0</v>
      </c>
      <c r="O524" s="4">
        <v>0</v>
      </c>
      <c r="P524" s="4">
        <v>0</v>
      </c>
      <c r="Q524" s="1">
        <v>5.9091800000000001</v>
      </c>
      <c r="R524" s="1">
        <v>5.9091800000000001</v>
      </c>
      <c r="S524" s="6">
        <v>5.9091800000000001</v>
      </c>
      <c r="T524" s="4">
        <v>0</v>
      </c>
      <c r="U524" s="4">
        <v>0</v>
      </c>
    </row>
    <row r="525" spans="1:21" x14ac:dyDescent="0.25">
      <c r="A525">
        <v>522</v>
      </c>
      <c r="B525" t="s">
        <v>548</v>
      </c>
      <c r="C525" t="s">
        <v>28</v>
      </c>
      <c r="D525" s="3">
        <v>0.36199999999999999</v>
      </c>
      <c r="E525" s="3">
        <v>733.452</v>
      </c>
      <c r="F525" s="3">
        <v>733.81399999999996</v>
      </c>
      <c r="G525" s="7">
        <v>733.63300000000004</v>
      </c>
      <c r="H525" s="1">
        <v>34.148589999999999</v>
      </c>
      <c r="I525" s="1">
        <v>33.811619999999998</v>
      </c>
      <c r="J525" s="6">
        <v>33.9801</v>
      </c>
      <c r="K525" s="1">
        <v>6.4999140000000004</v>
      </c>
      <c r="L525" s="1">
        <v>6.3676170000000001</v>
      </c>
      <c r="M525" s="6">
        <v>6.4337150000000003</v>
      </c>
      <c r="N525" s="4">
        <v>0</v>
      </c>
      <c r="O525" s="4">
        <v>0</v>
      </c>
      <c r="P525" s="4">
        <v>0</v>
      </c>
      <c r="Q525" s="1">
        <v>5.9091800000000001</v>
      </c>
      <c r="R525" s="1">
        <v>5.9091800000000001</v>
      </c>
      <c r="S525" s="6">
        <v>5.9091800000000001</v>
      </c>
      <c r="T525">
        <v>0</v>
      </c>
      <c r="U525">
        <v>0</v>
      </c>
    </row>
    <row r="526" spans="1:21" x14ac:dyDescent="0.25">
      <c r="A526">
        <v>523</v>
      </c>
      <c r="B526" t="s">
        <v>549</v>
      </c>
      <c r="C526" t="s">
        <v>28</v>
      </c>
      <c r="D526" s="3">
        <v>0.36199999999999999</v>
      </c>
      <c r="E526" s="3">
        <v>734.18100000000004</v>
      </c>
      <c r="F526" s="3">
        <v>734.54300000000001</v>
      </c>
      <c r="G526" s="7">
        <v>734.36199999999997</v>
      </c>
      <c r="H526" s="1">
        <v>33.469990000000003</v>
      </c>
      <c r="I526" s="1">
        <v>33.133000000000003</v>
      </c>
      <c r="J526" s="6">
        <v>33.301490000000001</v>
      </c>
      <c r="K526" s="1">
        <v>6.2335200000000004</v>
      </c>
      <c r="L526" s="1">
        <v>6.101324</v>
      </c>
      <c r="M526" s="6">
        <v>6.1674220000000002</v>
      </c>
      <c r="N526" s="4">
        <v>0</v>
      </c>
      <c r="O526" s="4">
        <v>0</v>
      </c>
      <c r="P526" s="4">
        <v>0</v>
      </c>
      <c r="Q526" s="1">
        <v>5.9091800000000001</v>
      </c>
      <c r="R526" s="1">
        <v>5.9091800000000001</v>
      </c>
      <c r="S526" s="6">
        <v>5.9091800000000001</v>
      </c>
      <c r="T526" s="4">
        <v>0</v>
      </c>
      <c r="U526" s="4">
        <v>0</v>
      </c>
    </row>
    <row r="527" spans="1:21" x14ac:dyDescent="0.25">
      <c r="A527">
        <v>524</v>
      </c>
      <c r="B527" t="s">
        <v>550</v>
      </c>
      <c r="C527" t="s">
        <v>19</v>
      </c>
      <c r="D527" s="3">
        <v>0</v>
      </c>
      <c r="E527" s="3">
        <v>734.572</v>
      </c>
      <c r="F527" s="3">
        <v>734.572</v>
      </c>
      <c r="G527" s="7">
        <v>734.572</v>
      </c>
      <c r="H527" s="1">
        <v>33.106009999999998</v>
      </c>
      <c r="I527" s="1">
        <v>33.106009999999998</v>
      </c>
      <c r="J527" s="6">
        <v>33.106009999999998</v>
      </c>
      <c r="K527" s="1">
        <v>6.0907239999999998</v>
      </c>
      <c r="L527" s="1">
        <v>6.0907239999999998</v>
      </c>
      <c r="M527" s="6">
        <v>6.0907239999999998</v>
      </c>
      <c r="N527" s="4">
        <v>0</v>
      </c>
      <c r="O527" s="4">
        <v>0</v>
      </c>
      <c r="P527" s="4">
        <v>0</v>
      </c>
      <c r="Q527" s="1">
        <v>5.9091800000000001</v>
      </c>
      <c r="R527" s="1">
        <v>5.9091800000000001</v>
      </c>
      <c r="S527" s="6">
        <v>5.9091800000000001</v>
      </c>
      <c r="T527">
        <v>0</v>
      </c>
      <c r="U527">
        <v>0</v>
      </c>
    </row>
    <row r="528" spans="1:21" x14ac:dyDescent="0.25">
      <c r="A528">
        <v>525</v>
      </c>
      <c r="B528" t="s">
        <v>551</v>
      </c>
      <c r="C528" t="s">
        <v>25</v>
      </c>
      <c r="D528" s="3">
        <v>0.26800000000000002</v>
      </c>
      <c r="E528" s="3">
        <v>734.50199999999995</v>
      </c>
      <c r="F528" s="3">
        <v>734.77</v>
      </c>
      <c r="G528" s="7">
        <v>734.63599999999997</v>
      </c>
      <c r="H528" s="1">
        <v>33.171169999999996</v>
      </c>
      <c r="I528" s="1">
        <v>32.921689999999998</v>
      </c>
      <c r="J528" s="6">
        <v>33.046430000000001</v>
      </c>
      <c r="K528" s="1">
        <v>6.1163230000000004</v>
      </c>
      <c r="L528" s="1">
        <v>6.0183260000000001</v>
      </c>
      <c r="M528" s="6">
        <v>6.0673240000000002</v>
      </c>
      <c r="N528" s="4">
        <v>0</v>
      </c>
      <c r="O528" s="4">
        <v>0</v>
      </c>
      <c r="P528" s="4">
        <v>0</v>
      </c>
      <c r="Q528" s="1">
        <v>5.9091800000000001</v>
      </c>
      <c r="R528" s="1">
        <v>5.9091800000000001</v>
      </c>
      <c r="S528" s="6">
        <v>5.9091800000000001</v>
      </c>
      <c r="T528" s="4">
        <v>0</v>
      </c>
      <c r="U528" s="4">
        <v>0</v>
      </c>
    </row>
    <row r="529" spans="1:21" x14ac:dyDescent="0.25">
      <c r="A529">
        <v>526</v>
      </c>
      <c r="B529" t="s">
        <v>552</v>
      </c>
      <c r="C529" t="s">
        <v>19</v>
      </c>
      <c r="D529" s="3">
        <v>0</v>
      </c>
      <c r="E529" s="3">
        <v>734.64700000000005</v>
      </c>
      <c r="F529" s="3">
        <v>734.64700000000005</v>
      </c>
      <c r="G529" s="7">
        <v>734.64700000000005</v>
      </c>
      <c r="H529" s="1">
        <v>33.036189999999998</v>
      </c>
      <c r="I529" s="1">
        <v>33.036189999999998</v>
      </c>
      <c r="J529" s="6">
        <v>33.036189999999998</v>
      </c>
      <c r="K529" s="1">
        <v>6.0633239999999997</v>
      </c>
      <c r="L529" s="1">
        <v>6.0633239999999997</v>
      </c>
      <c r="M529" s="6">
        <v>6.0633239999999997</v>
      </c>
      <c r="N529" s="4">
        <v>0</v>
      </c>
      <c r="O529" s="4">
        <v>0</v>
      </c>
      <c r="P529" s="4">
        <v>0</v>
      </c>
      <c r="Q529" s="1">
        <v>5.9091800000000001</v>
      </c>
      <c r="R529" s="1">
        <v>5.9091800000000001</v>
      </c>
      <c r="S529" s="6">
        <v>5.9091800000000001</v>
      </c>
      <c r="T529">
        <v>0</v>
      </c>
      <c r="U529">
        <v>0</v>
      </c>
    </row>
    <row r="530" spans="1:21" x14ac:dyDescent="0.25">
      <c r="A530">
        <v>527</v>
      </c>
      <c r="B530" t="s">
        <v>553</v>
      </c>
      <c r="C530" t="s">
        <v>25</v>
      </c>
      <c r="D530" s="3">
        <v>0.16900000000000001</v>
      </c>
      <c r="E530" s="3">
        <v>735.01199999999994</v>
      </c>
      <c r="F530" s="3">
        <v>735.18100000000004</v>
      </c>
      <c r="G530" s="7">
        <v>735.09649999999999</v>
      </c>
      <c r="H530" s="1">
        <v>32.696420000000003</v>
      </c>
      <c r="I530" s="1">
        <v>32.539099999999998</v>
      </c>
      <c r="J530" s="6">
        <v>32.617759999999997</v>
      </c>
      <c r="K530" s="1">
        <v>5.9299280000000003</v>
      </c>
      <c r="L530" s="1">
        <v>5.8682290000000004</v>
      </c>
      <c r="M530" s="6">
        <v>5.8991280000000001</v>
      </c>
      <c r="N530" s="4">
        <v>0</v>
      </c>
      <c r="O530" s="4">
        <v>0</v>
      </c>
      <c r="P530" s="4">
        <v>0</v>
      </c>
      <c r="Q530" s="1">
        <v>5.9091800000000001</v>
      </c>
      <c r="R530" s="1">
        <v>5.9091800000000001</v>
      </c>
      <c r="S530" s="6">
        <v>5.9091800000000001</v>
      </c>
      <c r="T530" s="4">
        <v>0</v>
      </c>
      <c r="U530" s="4">
        <v>0</v>
      </c>
    </row>
    <row r="531" spans="1:21" x14ac:dyDescent="0.25">
      <c r="A531">
        <v>528</v>
      </c>
      <c r="B531" t="s">
        <v>554</v>
      </c>
      <c r="C531" t="s">
        <v>21</v>
      </c>
      <c r="D531" s="3">
        <v>2.3475000000000001</v>
      </c>
      <c r="E531" s="3">
        <v>735.41099999999994</v>
      </c>
      <c r="F531" s="3">
        <v>737.75850000000003</v>
      </c>
      <c r="G531" s="7">
        <v>736.5847</v>
      </c>
      <c r="H531" s="1">
        <v>32.325000000000003</v>
      </c>
      <c r="I531" s="1">
        <v>30.109749999999998</v>
      </c>
      <c r="J531" s="6">
        <v>31.217379999999999</v>
      </c>
      <c r="K531" s="1">
        <v>5.7842310000000001</v>
      </c>
      <c r="L531" s="1">
        <v>5.0090519999999996</v>
      </c>
      <c r="M531" s="6">
        <v>5.3966419999999999</v>
      </c>
      <c r="N531" s="4">
        <v>0</v>
      </c>
      <c r="O531" s="4">
        <v>0</v>
      </c>
      <c r="P531" s="4">
        <v>0</v>
      </c>
      <c r="Q531" s="1">
        <v>5.9091800000000001</v>
      </c>
      <c r="R531" s="1">
        <v>5.9839789999999997</v>
      </c>
      <c r="S531" s="6">
        <v>5.94658</v>
      </c>
      <c r="T531">
        <v>0</v>
      </c>
      <c r="U531">
        <v>0</v>
      </c>
    </row>
    <row r="532" spans="1:21" x14ac:dyDescent="0.25">
      <c r="A532">
        <v>529</v>
      </c>
      <c r="B532" t="s">
        <v>555</v>
      </c>
      <c r="C532" t="s">
        <v>25</v>
      </c>
      <c r="D532" s="3">
        <v>0.16900000000000001</v>
      </c>
      <c r="E532" s="3">
        <v>738.01049999999998</v>
      </c>
      <c r="F532" s="3">
        <v>738.17949999999996</v>
      </c>
      <c r="G532" s="7">
        <v>738.09500000000003</v>
      </c>
      <c r="H532" s="1">
        <v>29.868950000000002</v>
      </c>
      <c r="I532" s="1">
        <v>29.707450000000001</v>
      </c>
      <c r="J532" s="6">
        <v>29.7882</v>
      </c>
      <c r="K532" s="1">
        <v>4.934755</v>
      </c>
      <c r="L532" s="1">
        <v>4.8849559999999999</v>
      </c>
      <c r="M532" s="6">
        <v>4.9098560000000004</v>
      </c>
      <c r="N532" s="4">
        <v>0</v>
      </c>
      <c r="O532" s="4">
        <v>0</v>
      </c>
      <c r="P532" s="4">
        <v>0</v>
      </c>
      <c r="Q532" s="1">
        <v>5.9839789999999997</v>
      </c>
      <c r="R532" s="1">
        <v>5.9839789999999997</v>
      </c>
      <c r="S532" s="6">
        <v>5.9839789999999997</v>
      </c>
      <c r="T532" s="4">
        <v>0</v>
      </c>
      <c r="U532" s="4">
        <v>0</v>
      </c>
    </row>
    <row r="533" spans="1:21" x14ac:dyDescent="0.25">
      <c r="A533">
        <v>530</v>
      </c>
      <c r="B533" t="s">
        <v>556</v>
      </c>
      <c r="C533" t="s">
        <v>28</v>
      </c>
      <c r="D533" s="3">
        <v>0.4</v>
      </c>
      <c r="E533" s="3">
        <v>738.09050000000002</v>
      </c>
      <c r="F533" s="3">
        <v>738.4905</v>
      </c>
      <c r="G533" s="7">
        <v>738.29049999999995</v>
      </c>
      <c r="H533" s="1">
        <v>29.7925</v>
      </c>
      <c r="I533" s="1">
        <v>29.410270000000001</v>
      </c>
      <c r="J533" s="6">
        <v>29.601389999999999</v>
      </c>
      <c r="K533" s="1">
        <v>4.9111549999999999</v>
      </c>
      <c r="L533" s="1">
        <v>4.7932589999999999</v>
      </c>
      <c r="M533" s="6">
        <v>4.8522569999999998</v>
      </c>
      <c r="N533" s="4">
        <v>0</v>
      </c>
      <c r="O533" s="4">
        <v>0</v>
      </c>
      <c r="P533" s="4">
        <v>0</v>
      </c>
      <c r="Q533" s="1">
        <v>5.9839789999999997</v>
      </c>
      <c r="R533" s="1">
        <v>5.9839789999999997</v>
      </c>
      <c r="S533" s="6">
        <v>5.9839789999999997</v>
      </c>
      <c r="T533">
        <v>0</v>
      </c>
      <c r="U533">
        <v>0</v>
      </c>
    </row>
    <row r="534" spans="1:21" x14ac:dyDescent="0.25">
      <c r="A534">
        <v>531</v>
      </c>
      <c r="B534" t="s">
        <v>557</v>
      </c>
      <c r="C534" t="s">
        <v>19</v>
      </c>
      <c r="D534" s="3">
        <v>0</v>
      </c>
      <c r="E534" s="3">
        <v>738.33550000000002</v>
      </c>
      <c r="F534" s="3">
        <v>738.33550000000002</v>
      </c>
      <c r="G534" s="7">
        <v>738.33550000000002</v>
      </c>
      <c r="H534" s="1">
        <v>29.558389999999999</v>
      </c>
      <c r="I534" s="1">
        <v>29.558389999999999</v>
      </c>
      <c r="J534" s="6">
        <v>29.558389999999999</v>
      </c>
      <c r="K534" s="1">
        <v>4.8389579999999999</v>
      </c>
      <c r="L534" s="1">
        <v>4.8389579999999999</v>
      </c>
      <c r="M534" s="6">
        <v>4.8389579999999999</v>
      </c>
      <c r="N534" s="4">
        <v>0</v>
      </c>
      <c r="O534" s="4">
        <v>0</v>
      </c>
      <c r="P534" s="4">
        <v>0</v>
      </c>
      <c r="Q534" s="1">
        <v>5.9839789999999997</v>
      </c>
      <c r="R534" s="1">
        <v>5.9839789999999997</v>
      </c>
      <c r="S534" s="6">
        <v>5.9839789999999997</v>
      </c>
      <c r="T534" s="4">
        <v>0</v>
      </c>
      <c r="U534" s="4">
        <v>0</v>
      </c>
    </row>
    <row r="535" spans="1:21" x14ac:dyDescent="0.25">
      <c r="A535">
        <v>532</v>
      </c>
      <c r="B535" t="s">
        <v>558</v>
      </c>
      <c r="C535" t="s">
        <v>19</v>
      </c>
      <c r="D535" s="3">
        <v>0</v>
      </c>
      <c r="E535" s="3">
        <v>738.39049999999997</v>
      </c>
      <c r="F535" s="3">
        <v>738.39049999999997</v>
      </c>
      <c r="G535" s="7">
        <v>738.39049999999997</v>
      </c>
      <c r="H535" s="1">
        <v>29.50583</v>
      </c>
      <c r="I535" s="1">
        <v>29.50583</v>
      </c>
      <c r="J535" s="6">
        <v>29.50583</v>
      </c>
      <c r="K535" s="1">
        <v>4.8227580000000003</v>
      </c>
      <c r="L535" s="1">
        <v>4.8227580000000003</v>
      </c>
      <c r="M535" s="6">
        <v>4.8227580000000003</v>
      </c>
      <c r="N535" s="4">
        <v>0</v>
      </c>
      <c r="O535" s="4">
        <v>0</v>
      </c>
      <c r="P535" s="4">
        <v>0</v>
      </c>
      <c r="Q535" s="1">
        <v>5.9839789999999997</v>
      </c>
      <c r="R535" s="1">
        <v>5.9839789999999997</v>
      </c>
      <c r="S535" s="6">
        <v>5.9839789999999997</v>
      </c>
      <c r="T535">
        <v>0</v>
      </c>
      <c r="U535">
        <v>0</v>
      </c>
    </row>
    <row r="536" spans="1:21" x14ac:dyDescent="0.25">
      <c r="A536">
        <v>533</v>
      </c>
      <c r="B536" t="s">
        <v>559</v>
      </c>
      <c r="C536" t="s">
        <v>25</v>
      </c>
      <c r="D536" s="3">
        <v>7.6200000000000004E-2</v>
      </c>
      <c r="E536" s="3">
        <v>738.4325</v>
      </c>
      <c r="F536" s="3">
        <v>738.50869999999998</v>
      </c>
      <c r="G536" s="7">
        <v>738.47059999999999</v>
      </c>
      <c r="H536" s="1">
        <v>29.465689999999999</v>
      </c>
      <c r="I536" s="1">
        <v>29.392880000000002</v>
      </c>
      <c r="J536" s="6">
        <v>29.429290000000002</v>
      </c>
      <c r="K536" s="1">
        <v>4.8103590000000001</v>
      </c>
      <c r="L536" s="1">
        <v>4.7879589999999999</v>
      </c>
      <c r="M536" s="6">
        <v>4.7991590000000004</v>
      </c>
      <c r="N536" s="4">
        <v>0</v>
      </c>
      <c r="O536" s="4">
        <v>0</v>
      </c>
      <c r="P536" s="4">
        <v>0</v>
      </c>
      <c r="Q536" s="1">
        <v>5.9839789999999997</v>
      </c>
      <c r="R536" s="1">
        <v>5.9839789999999997</v>
      </c>
      <c r="S536" s="6">
        <v>5.9839789999999997</v>
      </c>
      <c r="T536" s="4">
        <v>0</v>
      </c>
      <c r="U536" s="4">
        <v>0</v>
      </c>
    </row>
    <row r="537" spans="1:21" x14ac:dyDescent="0.25">
      <c r="A537">
        <v>534</v>
      </c>
      <c r="B537" t="s">
        <v>560</v>
      </c>
      <c r="C537" t="s">
        <v>21</v>
      </c>
      <c r="D537" s="3">
        <v>0.11</v>
      </c>
      <c r="E537" s="3">
        <v>738.8125</v>
      </c>
      <c r="F537" s="3">
        <v>738.92250000000001</v>
      </c>
      <c r="G537" s="7">
        <v>738.86749999999995</v>
      </c>
      <c r="H537" s="1">
        <v>29.10258</v>
      </c>
      <c r="I537" s="1">
        <v>28.997479999999999</v>
      </c>
      <c r="J537" s="6">
        <v>29.05003</v>
      </c>
      <c r="K537" s="1">
        <v>4.6983620000000004</v>
      </c>
      <c r="L537" s="1">
        <v>4.6658629999999999</v>
      </c>
      <c r="M537" s="6">
        <v>4.6821630000000001</v>
      </c>
      <c r="N537" s="4">
        <v>0</v>
      </c>
      <c r="O537" s="4">
        <v>0</v>
      </c>
      <c r="P537" s="4">
        <v>0</v>
      </c>
      <c r="Q537" s="1">
        <v>5.9839789999999997</v>
      </c>
      <c r="R537" s="1">
        <v>5.9829790000000003</v>
      </c>
      <c r="S537" s="6">
        <v>5.983479</v>
      </c>
      <c r="T537">
        <v>0</v>
      </c>
      <c r="U537">
        <v>0</v>
      </c>
    </row>
    <row r="538" spans="1:21" x14ac:dyDescent="0.25">
      <c r="A538">
        <v>535</v>
      </c>
      <c r="B538" t="s">
        <v>561</v>
      </c>
      <c r="C538" t="s">
        <v>23</v>
      </c>
      <c r="D538" s="3">
        <v>0</v>
      </c>
      <c r="E538" s="3">
        <v>739.827</v>
      </c>
      <c r="F538" s="3">
        <v>739.827</v>
      </c>
      <c r="G538" s="7">
        <v>739.827</v>
      </c>
      <c r="H538" s="1">
        <v>28.133430000000001</v>
      </c>
      <c r="I538" s="1">
        <v>28.133430000000001</v>
      </c>
      <c r="J538" s="6">
        <v>28.133430000000001</v>
      </c>
      <c r="K538" s="1">
        <v>4.3984709999999998</v>
      </c>
      <c r="L538" s="1">
        <v>4.3984709999999998</v>
      </c>
      <c r="M538" s="6">
        <v>4.3984709999999998</v>
      </c>
      <c r="N538" s="4">
        <v>0</v>
      </c>
      <c r="O538" s="4">
        <v>0</v>
      </c>
      <c r="P538" s="4">
        <v>0</v>
      </c>
      <c r="Q538" s="1">
        <v>5.9829790000000003</v>
      </c>
      <c r="R538" s="1">
        <v>5.9829790000000003</v>
      </c>
      <c r="S538" s="6">
        <v>5.9829790000000003</v>
      </c>
      <c r="T538" s="4">
        <v>0</v>
      </c>
      <c r="U538" s="4">
        <v>0</v>
      </c>
    </row>
    <row r="539" spans="1:21" x14ac:dyDescent="0.25">
      <c r="A539">
        <v>536</v>
      </c>
      <c r="B539" t="s">
        <v>562</v>
      </c>
      <c r="C539" t="s">
        <v>19</v>
      </c>
      <c r="D539" s="3">
        <v>0</v>
      </c>
      <c r="E539" s="3">
        <v>740.8845</v>
      </c>
      <c r="F539" s="3">
        <v>740.8845</v>
      </c>
      <c r="G539" s="7">
        <v>740.8845</v>
      </c>
      <c r="H539" s="1">
        <v>27.12323</v>
      </c>
      <c r="I539" s="1">
        <v>27.12323</v>
      </c>
      <c r="J539" s="6">
        <v>27.12323</v>
      </c>
      <c r="K539" s="1">
        <v>4.0856810000000001</v>
      </c>
      <c r="L539" s="1">
        <v>4.0856810000000001</v>
      </c>
      <c r="M539" s="6">
        <v>4.0856810000000001</v>
      </c>
      <c r="N539" s="4">
        <v>0</v>
      </c>
      <c r="O539" s="4">
        <v>0</v>
      </c>
      <c r="P539" s="4">
        <v>0</v>
      </c>
      <c r="Q539" s="1">
        <v>5.9829790000000003</v>
      </c>
      <c r="R539" s="1">
        <v>5.9829790000000003</v>
      </c>
      <c r="S539" s="6">
        <v>5.9829790000000003</v>
      </c>
      <c r="T539">
        <v>0</v>
      </c>
      <c r="U539">
        <v>0</v>
      </c>
    </row>
    <row r="540" spans="1:21" x14ac:dyDescent="0.25">
      <c r="A540">
        <v>537</v>
      </c>
      <c r="B540" t="s">
        <v>563</v>
      </c>
      <c r="C540" t="s">
        <v>21</v>
      </c>
      <c r="D540" s="3">
        <v>0.05</v>
      </c>
      <c r="E540" s="3">
        <v>741.16049999999996</v>
      </c>
      <c r="F540" s="3">
        <v>741.21050000000002</v>
      </c>
      <c r="G540" s="7">
        <v>741.18550000000005</v>
      </c>
      <c r="H540" s="1">
        <v>26.859559999999998</v>
      </c>
      <c r="I540" s="1">
        <v>26.811789999999998</v>
      </c>
      <c r="J540" s="6">
        <v>26.83568</v>
      </c>
      <c r="K540" s="1">
        <v>4.0040839999999998</v>
      </c>
      <c r="L540" s="1">
        <v>3.9893839999999998</v>
      </c>
      <c r="M540" s="6">
        <v>3.9967839999999999</v>
      </c>
      <c r="N540" s="4">
        <v>0</v>
      </c>
      <c r="O540" s="4">
        <v>0</v>
      </c>
      <c r="P540" s="4">
        <v>0</v>
      </c>
      <c r="Q540" s="1">
        <v>5.9829790000000003</v>
      </c>
      <c r="R540" s="1">
        <v>5.984979</v>
      </c>
      <c r="S540" s="6">
        <v>5.9839789999999997</v>
      </c>
      <c r="T540" s="4">
        <v>0</v>
      </c>
      <c r="U540" s="4">
        <v>0</v>
      </c>
    </row>
    <row r="541" spans="1:21" x14ac:dyDescent="0.25">
      <c r="A541">
        <v>538</v>
      </c>
      <c r="B541" t="s">
        <v>564</v>
      </c>
      <c r="C541" t="s">
        <v>23</v>
      </c>
      <c r="D541" s="3">
        <v>0</v>
      </c>
      <c r="E541" s="3">
        <v>741.81200000000001</v>
      </c>
      <c r="F541" s="3">
        <v>741.81200000000001</v>
      </c>
      <c r="G541" s="7">
        <v>741.81200000000001</v>
      </c>
      <c r="H541" s="1">
        <v>26.236830000000001</v>
      </c>
      <c r="I541" s="1">
        <v>26.236830000000001</v>
      </c>
      <c r="J541" s="6">
        <v>26.236830000000001</v>
      </c>
      <c r="K541" s="1">
        <v>3.8126890000000002</v>
      </c>
      <c r="L541" s="1">
        <v>3.8126890000000002</v>
      </c>
      <c r="M541" s="6">
        <v>3.8126890000000002</v>
      </c>
      <c r="N541" s="4">
        <v>0</v>
      </c>
      <c r="O541" s="4">
        <v>0</v>
      </c>
      <c r="P541" s="4">
        <v>0</v>
      </c>
      <c r="Q541" s="1">
        <v>5.984979</v>
      </c>
      <c r="R541" s="1">
        <v>5.984979</v>
      </c>
      <c r="S541" s="6">
        <v>5.984979</v>
      </c>
      <c r="T541">
        <v>0</v>
      </c>
      <c r="U541">
        <v>0</v>
      </c>
    </row>
    <row r="542" spans="1:21" x14ac:dyDescent="0.25">
      <c r="A542">
        <v>539</v>
      </c>
      <c r="B542" t="s">
        <v>565</v>
      </c>
      <c r="C542" t="s">
        <v>21</v>
      </c>
      <c r="D542" s="3">
        <v>0.11</v>
      </c>
      <c r="E542" s="3">
        <v>742.68650000000002</v>
      </c>
      <c r="F542" s="3">
        <v>742.79650000000004</v>
      </c>
      <c r="G542" s="7">
        <v>742.74149999999997</v>
      </c>
      <c r="H542" s="1">
        <v>25.400929999999999</v>
      </c>
      <c r="I542" s="1">
        <v>25.2958</v>
      </c>
      <c r="J542" s="6">
        <v>25.34836</v>
      </c>
      <c r="K542" s="1">
        <v>3.5556969999999999</v>
      </c>
      <c r="L542" s="1">
        <v>3.5233979999999998</v>
      </c>
      <c r="M542" s="6">
        <v>3.539498</v>
      </c>
      <c r="N542" s="4">
        <v>0</v>
      </c>
      <c r="O542" s="4">
        <v>0</v>
      </c>
      <c r="P542" s="4">
        <v>0</v>
      </c>
      <c r="Q542" s="1">
        <v>5.984979</v>
      </c>
      <c r="R542" s="1">
        <v>5.9839789999999997</v>
      </c>
      <c r="S542" s="6">
        <v>5.9844790000000003</v>
      </c>
      <c r="T542" s="4">
        <v>0</v>
      </c>
      <c r="U542" s="4">
        <v>0</v>
      </c>
    </row>
    <row r="543" spans="1:21" x14ac:dyDescent="0.25">
      <c r="A543">
        <v>540</v>
      </c>
      <c r="B543" t="s">
        <v>566</v>
      </c>
      <c r="C543" t="s">
        <v>25</v>
      </c>
      <c r="D543" s="3">
        <v>7.6200000000000004E-2</v>
      </c>
      <c r="E543" s="3">
        <v>743.23329999999999</v>
      </c>
      <c r="F543" s="3">
        <v>743.30949999999996</v>
      </c>
      <c r="G543" s="7">
        <v>743.27139999999997</v>
      </c>
      <c r="H543" s="1">
        <v>24.878409999999999</v>
      </c>
      <c r="I543" s="1">
        <v>24.805589999999999</v>
      </c>
      <c r="J543" s="6">
        <v>24.841999999999999</v>
      </c>
      <c r="K543" s="1">
        <v>3.3946019999999999</v>
      </c>
      <c r="L543" s="1">
        <v>3.3721030000000001</v>
      </c>
      <c r="M543" s="6">
        <v>3.3834029999999999</v>
      </c>
      <c r="N543" s="4">
        <v>0</v>
      </c>
      <c r="O543" s="4">
        <v>0</v>
      </c>
      <c r="P543" s="4">
        <v>0</v>
      </c>
      <c r="Q543" s="1">
        <v>5.9839789999999997</v>
      </c>
      <c r="R543" s="1">
        <v>5.9839789999999997</v>
      </c>
      <c r="S543" s="6">
        <v>5.9839789999999997</v>
      </c>
      <c r="T543">
        <v>0</v>
      </c>
      <c r="U543">
        <v>0</v>
      </c>
    </row>
    <row r="544" spans="1:21" x14ac:dyDescent="0.25">
      <c r="A544">
        <v>541</v>
      </c>
      <c r="B544" t="s">
        <v>567</v>
      </c>
      <c r="C544" t="s">
        <v>19</v>
      </c>
      <c r="D544" s="3">
        <v>0</v>
      </c>
      <c r="E544" s="3">
        <v>743.43150000000003</v>
      </c>
      <c r="F544" s="3">
        <v>743.43150000000003</v>
      </c>
      <c r="G544" s="7">
        <v>743.43150000000003</v>
      </c>
      <c r="H544" s="1">
        <v>24.68901</v>
      </c>
      <c r="I544" s="1">
        <v>24.68901</v>
      </c>
      <c r="J544" s="6">
        <v>24.68901</v>
      </c>
      <c r="K544" s="1">
        <v>3.3362039999999999</v>
      </c>
      <c r="L544" s="1">
        <v>3.3362039999999999</v>
      </c>
      <c r="M544" s="6">
        <v>3.3362039999999999</v>
      </c>
      <c r="N544" s="4">
        <v>0</v>
      </c>
      <c r="O544" s="4">
        <v>0</v>
      </c>
      <c r="P544" s="4">
        <v>0</v>
      </c>
      <c r="Q544" s="1">
        <v>5.9839789999999997</v>
      </c>
      <c r="R544" s="1">
        <v>5.9839789999999997</v>
      </c>
      <c r="S544" s="6">
        <v>5.9839789999999997</v>
      </c>
      <c r="T544" s="4">
        <v>0</v>
      </c>
      <c r="U544" s="4">
        <v>0</v>
      </c>
    </row>
    <row r="545" spans="1:21" x14ac:dyDescent="0.25">
      <c r="A545">
        <v>542</v>
      </c>
      <c r="B545" t="s">
        <v>568</v>
      </c>
      <c r="C545" t="s">
        <v>28</v>
      </c>
      <c r="D545" s="3">
        <v>0.4</v>
      </c>
      <c r="E545" s="3">
        <v>743.27850000000001</v>
      </c>
      <c r="F545" s="3">
        <v>743.67849999999999</v>
      </c>
      <c r="G545" s="7">
        <v>743.47850000000005</v>
      </c>
      <c r="H545" s="1">
        <v>24.83521</v>
      </c>
      <c r="I545" s="1">
        <v>24.45299</v>
      </c>
      <c r="J545" s="6">
        <v>24.644100000000002</v>
      </c>
      <c r="K545" s="1">
        <v>3.3813029999999999</v>
      </c>
      <c r="L545" s="1">
        <v>3.2634069999999999</v>
      </c>
      <c r="M545" s="6">
        <v>3.3223050000000001</v>
      </c>
      <c r="N545" s="4">
        <v>0</v>
      </c>
      <c r="O545" s="4">
        <v>0</v>
      </c>
      <c r="P545" s="4">
        <v>0</v>
      </c>
      <c r="Q545" s="1">
        <v>5.9839789999999997</v>
      </c>
      <c r="R545" s="1">
        <v>5.9839789999999997</v>
      </c>
      <c r="S545" s="6">
        <v>5.9839789999999997</v>
      </c>
      <c r="T545">
        <v>0</v>
      </c>
      <c r="U545">
        <v>0</v>
      </c>
    </row>
    <row r="546" spans="1:21" x14ac:dyDescent="0.25">
      <c r="A546">
        <v>543</v>
      </c>
      <c r="B546" t="s">
        <v>569</v>
      </c>
      <c r="C546" t="s">
        <v>19</v>
      </c>
      <c r="D546" s="3">
        <v>0</v>
      </c>
      <c r="E546" s="3">
        <v>743.52850000000001</v>
      </c>
      <c r="F546" s="3">
        <v>743.52850000000001</v>
      </c>
      <c r="G546" s="7">
        <v>743.52850000000001</v>
      </c>
      <c r="H546" s="1">
        <v>24.596319999999999</v>
      </c>
      <c r="I546" s="1">
        <v>24.596319999999999</v>
      </c>
      <c r="J546" s="6">
        <v>24.596319999999999</v>
      </c>
      <c r="K546" s="1">
        <v>3.3076050000000001</v>
      </c>
      <c r="L546" s="1">
        <v>3.3076050000000001</v>
      </c>
      <c r="M546" s="6">
        <v>3.3076050000000001</v>
      </c>
      <c r="N546" s="4">
        <v>0</v>
      </c>
      <c r="O546" s="4">
        <v>0</v>
      </c>
      <c r="P546" s="4">
        <v>0</v>
      </c>
      <c r="Q546" s="1">
        <v>5.9839789999999997</v>
      </c>
      <c r="R546" s="1">
        <v>5.9839789999999997</v>
      </c>
      <c r="S546" s="6">
        <v>5.9839789999999997</v>
      </c>
      <c r="T546" s="4">
        <v>0</v>
      </c>
      <c r="U546" s="4">
        <v>0</v>
      </c>
    </row>
    <row r="547" spans="1:21" x14ac:dyDescent="0.25">
      <c r="A547">
        <v>544</v>
      </c>
      <c r="B547" t="s">
        <v>570</v>
      </c>
      <c r="C547" t="s">
        <v>25</v>
      </c>
      <c r="D547" s="3">
        <v>0.16900000000000001</v>
      </c>
      <c r="E547" s="3">
        <v>743.58450000000005</v>
      </c>
      <c r="F547" s="3">
        <v>743.75350000000003</v>
      </c>
      <c r="G547" s="7">
        <v>743.66899999999998</v>
      </c>
      <c r="H547" s="1">
        <v>24.542809999999999</v>
      </c>
      <c r="I547" s="1">
        <v>24.381319999999999</v>
      </c>
      <c r="J547" s="6">
        <v>24.462060000000001</v>
      </c>
      <c r="K547" s="1">
        <v>3.2911060000000001</v>
      </c>
      <c r="L547" s="1">
        <v>3.2413069999999999</v>
      </c>
      <c r="M547" s="6">
        <v>3.2662059999999999</v>
      </c>
      <c r="N547" s="4">
        <v>0</v>
      </c>
      <c r="O547" s="4">
        <v>0</v>
      </c>
      <c r="P547" s="4">
        <v>0</v>
      </c>
      <c r="Q547" s="1">
        <v>5.9839789999999997</v>
      </c>
      <c r="R547" s="1">
        <v>5.9839789999999997</v>
      </c>
      <c r="S547" s="6">
        <v>5.9839789999999997</v>
      </c>
      <c r="T547">
        <v>0</v>
      </c>
      <c r="U547">
        <v>0</v>
      </c>
    </row>
    <row r="548" spans="1:21" x14ac:dyDescent="0.25">
      <c r="A548">
        <v>545</v>
      </c>
      <c r="B548" t="s">
        <v>571</v>
      </c>
      <c r="C548" t="s">
        <v>21</v>
      </c>
      <c r="D548" s="3">
        <v>2.3475000000000001</v>
      </c>
      <c r="E548" s="3">
        <v>744.01049999999998</v>
      </c>
      <c r="F548" s="3">
        <v>746.35799999999995</v>
      </c>
      <c r="G548" s="7">
        <v>745.18420000000003</v>
      </c>
      <c r="H548" s="1">
        <v>24.135739999999998</v>
      </c>
      <c r="I548" s="1">
        <v>21.868749999999999</v>
      </c>
      <c r="J548" s="6">
        <v>23.00224</v>
      </c>
      <c r="K548" s="1">
        <v>3.1655099999999998</v>
      </c>
      <c r="L548" s="1">
        <v>2.5581309999999999</v>
      </c>
      <c r="M548" s="6">
        <v>2.8618199999999998</v>
      </c>
      <c r="N548" s="4">
        <v>0</v>
      </c>
      <c r="O548" s="4">
        <v>0</v>
      </c>
      <c r="P548" s="4">
        <v>0</v>
      </c>
      <c r="Q548" s="1">
        <v>5.9839789999999997</v>
      </c>
      <c r="R548" s="1">
        <v>6.0587780000000002</v>
      </c>
      <c r="S548" s="6">
        <v>6.0213789999999996</v>
      </c>
      <c r="T548" s="4">
        <v>0</v>
      </c>
      <c r="U548" s="4">
        <v>0</v>
      </c>
    </row>
    <row r="549" spans="1:21" x14ac:dyDescent="0.25">
      <c r="A549">
        <v>546</v>
      </c>
      <c r="B549" t="s">
        <v>572</v>
      </c>
      <c r="C549" t="s">
        <v>25</v>
      </c>
      <c r="D549" s="3">
        <v>0.16900000000000001</v>
      </c>
      <c r="E549" s="3">
        <v>746.58699999999999</v>
      </c>
      <c r="F549" s="3">
        <v>746.75599999999997</v>
      </c>
      <c r="G549" s="7">
        <v>746.67150000000004</v>
      </c>
      <c r="H549" s="1">
        <v>21.645489999999999</v>
      </c>
      <c r="I549" s="1">
        <v>21.480730000000001</v>
      </c>
      <c r="J549" s="6">
        <v>21.563110000000002</v>
      </c>
      <c r="K549" s="1">
        <v>2.5071330000000001</v>
      </c>
      <c r="L549" s="1">
        <v>2.469535</v>
      </c>
      <c r="M549" s="6">
        <v>2.488334</v>
      </c>
      <c r="N549" s="4">
        <v>0</v>
      </c>
      <c r="O549" s="4">
        <v>0</v>
      </c>
      <c r="P549" s="4">
        <v>0</v>
      </c>
      <c r="Q549" s="1">
        <v>6.0587780000000002</v>
      </c>
      <c r="R549" s="1">
        <v>6.0587780000000002</v>
      </c>
      <c r="S549" s="6">
        <v>6.0587780000000002</v>
      </c>
      <c r="T549">
        <v>0</v>
      </c>
      <c r="U549">
        <v>0</v>
      </c>
    </row>
    <row r="550" spans="1:21" x14ac:dyDescent="0.25">
      <c r="A550">
        <v>547</v>
      </c>
      <c r="B550" t="s">
        <v>573</v>
      </c>
      <c r="C550" t="s">
        <v>19</v>
      </c>
      <c r="D550" s="3">
        <v>0</v>
      </c>
      <c r="E550" s="3">
        <v>747.03700000000003</v>
      </c>
      <c r="F550" s="3">
        <v>747.03700000000003</v>
      </c>
      <c r="G550" s="7">
        <v>747.03700000000003</v>
      </c>
      <c r="H550" s="1">
        <v>21.206769999999999</v>
      </c>
      <c r="I550" s="1">
        <v>21.206769999999999</v>
      </c>
      <c r="J550" s="6">
        <v>21.206769999999999</v>
      </c>
      <c r="K550" s="1">
        <v>2.407038</v>
      </c>
      <c r="L550" s="1">
        <v>2.407038</v>
      </c>
      <c r="M550" s="6">
        <v>2.407038</v>
      </c>
      <c r="N550" s="4">
        <v>0</v>
      </c>
      <c r="O550" s="4">
        <v>0</v>
      </c>
      <c r="P550" s="4">
        <v>0</v>
      </c>
      <c r="Q550" s="1">
        <v>6.0587780000000002</v>
      </c>
      <c r="R550" s="1">
        <v>6.0587780000000002</v>
      </c>
      <c r="S550" s="6">
        <v>6.0587780000000002</v>
      </c>
      <c r="T550" s="4">
        <v>0</v>
      </c>
      <c r="U550" s="4">
        <v>0</v>
      </c>
    </row>
    <row r="551" spans="1:21" x14ac:dyDescent="0.25">
      <c r="A551">
        <v>548</v>
      </c>
      <c r="B551" t="s">
        <v>574</v>
      </c>
      <c r="C551" t="s">
        <v>25</v>
      </c>
      <c r="D551" s="3">
        <v>0.26800000000000002</v>
      </c>
      <c r="E551" s="3">
        <v>746.90499999999997</v>
      </c>
      <c r="F551" s="3">
        <v>747.173</v>
      </c>
      <c r="G551" s="7">
        <v>747.03899999999999</v>
      </c>
      <c r="H551" s="1">
        <v>21.335460000000001</v>
      </c>
      <c r="I551" s="1">
        <v>21.074179999999998</v>
      </c>
      <c r="J551" s="6">
        <v>21.204820000000002</v>
      </c>
      <c r="K551" s="1">
        <v>2.4363359999999998</v>
      </c>
      <c r="L551" s="1">
        <v>2.3767390000000002</v>
      </c>
      <c r="M551" s="6">
        <v>2.4065379999999998</v>
      </c>
      <c r="N551" s="4">
        <v>0</v>
      </c>
      <c r="O551" s="4">
        <v>0</v>
      </c>
      <c r="P551" s="4">
        <v>0</v>
      </c>
      <c r="Q551" s="1">
        <v>6.0587780000000002</v>
      </c>
      <c r="R551" s="1">
        <v>6.0587780000000002</v>
      </c>
      <c r="S551" s="6">
        <v>6.0587780000000002</v>
      </c>
      <c r="T551">
        <v>0</v>
      </c>
      <c r="U551">
        <v>0</v>
      </c>
    </row>
    <row r="552" spans="1:21" x14ac:dyDescent="0.25">
      <c r="A552">
        <v>549</v>
      </c>
      <c r="B552" t="s">
        <v>575</v>
      </c>
      <c r="C552" t="s">
        <v>28</v>
      </c>
      <c r="D552" s="3">
        <v>0.36199999999999999</v>
      </c>
      <c r="E552" s="3">
        <v>747.226</v>
      </c>
      <c r="F552" s="3">
        <v>747.58799999999997</v>
      </c>
      <c r="G552" s="7">
        <v>747.40700000000004</v>
      </c>
      <c r="H552" s="1">
        <v>21.02251</v>
      </c>
      <c r="I552" s="1">
        <v>20.669589999999999</v>
      </c>
      <c r="J552" s="6">
        <v>20.846050000000002</v>
      </c>
      <c r="K552" s="1">
        <v>2.3649390000000001</v>
      </c>
      <c r="L552" s="1">
        <v>2.284443</v>
      </c>
      <c r="M552" s="6">
        <v>2.3246410000000002</v>
      </c>
      <c r="N552" s="4">
        <v>0</v>
      </c>
      <c r="O552" s="4">
        <v>0</v>
      </c>
      <c r="P552" s="4">
        <v>0</v>
      </c>
      <c r="Q552" s="1">
        <v>6.0587780000000002</v>
      </c>
      <c r="R552" s="1">
        <v>6.0587780000000002</v>
      </c>
      <c r="S552" s="6">
        <v>6.0587780000000002</v>
      </c>
      <c r="T552" s="4">
        <v>0</v>
      </c>
      <c r="U552" s="4">
        <v>0</v>
      </c>
    </row>
    <row r="553" spans="1:21" x14ac:dyDescent="0.25">
      <c r="A553">
        <v>550</v>
      </c>
      <c r="B553" t="s">
        <v>576</v>
      </c>
      <c r="C553" t="s">
        <v>28</v>
      </c>
      <c r="D553" s="3">
        <v>0.36199999999999999</v>
      </c>
      <c r="E553" s="3">
        <v>747.95500000000004</v>
      </c>
      <c r="F553" s="3">
        <v>748.31700000000001</v>
      </c>
      <c r="G553" s="7">
        <v>748.13599999999997</v>
      </c>
      <c r="H553" s="1">
        <v>20.311789999999998</v>
      </c>
      <c r="I553" s="1">
        <v>19.958870000000001</v>
      </c>
      <c r="J553" s="6">
        <v>20.13533</v>
      </c>
      <c r="K553" s="1">
        <v>2.2027459999999999</v>
      </c>
      <c r="L553" s="1">
        <v>2.1221489999999998</v>
      </c>
      <c r="M553" s="6">
        <v>2.1624479999999999</v>
      </c>
      <c r="N553" s="4">
        <v>0</v>
      </c>
      <c r="O553" s="4">
        <v>0</v>
      </c>
      <c r="P553" s="4">
        <v>0</v>
      </c>
      <c r="Q553" s="1">
        <v>6.0587780000000002</v>
      </c>
      <c r="R553" s="1">
        <v>6.0587780000000002</v>
      </c>
      <c r="S553" s="6">
        <v>6.0587780000000002</v>
      </c>
      <c r="T553">
        <v>0</v>
      </c>
      <c r="U553">
        <v>0</v>
      </c>
    </row>
    <row r="554" spans="1:21" x14ac:dyDescent="0.25">
      <c r="A554">
        <v>551</v>
      </c>
      <c r="B554" t="s">
        <v>577</v>
      </c>
      <c r="C554" t="s">
        <v>19</v>
      </c>
      <c r="D554" s="3">
        <v>0</v>
      </c>
      <c r="E554" s="3">
        <v>748.34299999999996</v>
      </c>
      <c r="F554" s="3">
        <v>748.34299999999996</v>
      </c>
      <c r="G554" s="7">
        <v>748.34299999999996</v>
      </c>
      <c r="H554" s="1">
        <v>19.933520000000001</v>
      </c>
      <c r="I554" s="1">
        <v>19.933520000000001</v>
      </c>
      <c r="J554" s="6">
        <v>19.933520000000001</v>
      </c>
      <c r="K554" s="1">
        <v>2.1164499999999999</v>
      </c>
      <c r="L554" s="1">
        <v>2.1164499999999999</v>
      </c>
      <c r="M554" s="6">
        <v>2.1164499999999999</v>
      </c>
      <c r="N554" s="4">
        <v>0</v>
      </c>
      <c r="O554" s="4">
        <v>0</v>
      </c>
      <c r="P554" s="4">
        <v>0</v>
      </c>
      <c r="Q554" s="1">
        <v>6.0587780000000002</v>
      </c>
      <c r="R554" s="1">
        <v>6.0587780000000002</v>
      </c>
      <c r="S554" s="6">
        <v>6.0587780000000002</v>
      </c>
      <c r="T554" s="4">
        <v>0</v>
      </c>
      <c r="U554" s="4">
        <v>0</v>
      </c>
    </row>
    <row r="555" spans="1:21" x14ac:dyDescent="0.25">
      <c r="A555">
        <v>552</v>
      </c>
      <c r="B555" t="s">
        <v>578</v>
      </c>
      <c r="C555" t="s">
        <v>25</v>
      </c>
      <c r="D555" s="3">
        <v>0.26800000000000002</v>
      </c>
      <c r="E555" s="3">
        <v>748.27800000000002</v>
      </c>
      <c r="F555" s="3">
        <v>748.54600000000005</v>
      </c>
      <c r="G555" s="7">
        <v>748.41200000000003</v>
      </c>
      <c r="H555" s="1">
        <v>19.99689</v>
      </c>
      <c r="I555" s="1">
        <v>19.735610000000001</v>
      </c>
      <c r="J555" s="6">
        <v>19.866250000000001</v>
      </c>
      <c r="K555" s="1">
        <v>2.130849</v>
      </c>
      <c r="L555" s="1">
        <v>2.0712519999999999</v>
      </c>
      <c r="M555" s="6">
        <v>2.1010499999999999</v>
      </c>
      <c r="N555" s="4">
        <v>0</v>
      </c>
      <c r="O555" s="4">
        <v>0</v>
      </c>
      <c r="P555" s="4">
        <v>0</v>
      </c>
      <c r="Q555" s="1">
        <v>6.0587780000000002</v>
      </c>
      <c r="R555" s="1">
        <v>6.0587780000000002</v>
      </c>
      <c r="S555" s="6">
        <v>6.0587780000000002</v>
      </c>
      <c r="T555">
        <v>0</v>
      </c>
      <c r="U555">
        <v>0</v>
      </c>
    </row>
    <row r="556" spans="1:21" x14ac:dyDescent="0.25">
      <c r="A556">
        <v>553</v>
      </c>
      <c r="B556" t="s">
        <v>579</v>
      </c>
      <c r="C556" t="s">
        <v>19</v>
      </c>
      <c r="D556" s="3">
        <v>0</v>
      </c>
      <c r="E556" s="3">
        <v>748.41600000000005</v>
      </c>
      <c r="F556" s="3">
        <v>748.41600000000005</v>
      </c>
      <c r="G556" s="7">
        <v>748.41600000000005</v>
      </c>
      <c r="H556" s="1">
        <v>19.862349999999999</v>
      </c>
      <c r="I556" s="1">
        <v>19.862349999999999</v>
      </c>
      <c r="J556" s="6">
        <v>19.862349999999999</v>
      </c>
      <c r="K556" s="1">
        <v>2.1001500000000002</v>
      </c>
      <c r="L556" s="1">
        <v>2.1001500000000002</v>
      </c>
      <c r="M556" s="6">
        <v>2.1001500000000002</v>
      </c>
      <c r="N556" s="4">
        <v>0</v>
      </c>
      <c r="O556" s="4">
        <v>0</v>
      </c>
      <c r="P556" s="4">
        <v>0</v>
      </c>
      <c r="Q556" s="1">
        <v>6.0587780000000002</v>
      </c>
      <c r="R556" s="1">
        <v>6.0587780000000002</v>
      </c>
      <c r="S556" s="6">
        <v>6.0587780000000002</v>
      </c>
      <c r="T556" s="4">
        <v>0</v>
      </c>
      <c r="U556" s="4">
        <v>0</v>
      </c>
    </row>
    <row r="557" spans="1:21" x14ac:dyDescent="0.25">
      <c r="A557">
        <v>554</v>
      </c>
      <c r="B557" t="s">
        <v>580</v>
      </c>
      <c r="C557" t="s">
        <v>25</v>
      </c>
      <c r="D557" s="3">
        <v>0.16900000000000001</v>
      </c>
      <c r="E557" s="3">
        <v>748.78499999999997</v>
      </c>
      <c r="F557" s="3">
        <v>748.95399999999995</v>
      </c>
      <c r="G557" s="7">
        <v>748.86950000000002</v>
      </c>
      <c r="H557" s="1">
        <v>19.502600000000001</v>
      </c>
      <c r="I557" s="1">
        <v>19.33783</v>
      </c>
      <c r="J557" s="6">
        <v>19.42022</v>
      </c>
      <c r="K557" s="1">
        <v>2.0180539999999998</v>
      </c>
      <c r="L557" s="1">
        <v>1.9804550000000001</v>
      </c>
      <c r="M557" s="6">
        <v>1.999255</v>
      </c>
      <c r="N557" s="4">
        <v>0</v>
      </c>
      <c r="O557" s="4">
        <v>0</v>
      </c>
      <c r="P557" s="4">
        <v>0</v>
      </c>
      <c r="Q557" s="1">
        <v>6.0587780000000002</v>
      </c>
      <c r="R557" s="1">
        <v>6.0587780000000002</v>
      </c>
      <c r="S557" s="6">
        <v>6.0587780000000002</v>
      </c>
      <c r="T557">
        <v>0</v>
      </c>
      <c r="U557">
        <v>0</v>
      </c>
    </row>
    <row r="558" spans="1:21" x14ac:dyDescent="0.25">
      <c r="A558">
        <v>555</v>
      </c>
      <c r="B558" t="s">
        <v>581</v>
      </c>
      <c r="C558" t="s">
        <v>21</v>
      </c>
      <c r="D558" s="3">
        <v>2.3475000000000001</v>
      </c>
      <c r="E558" s="3">
        <v>749.18499999999995</v>
      </c>
      <c r="F558" s="3">
        <v>751.53250000000003</v>
      </c>
      <c r="G558" s="7">
        <v>750.3587</v>
      </c>
      <c r="H558" s="1">
        <v>19.11262</v>
      </c>
      <c r="I558" s="1">
        <v>16.80659</v>
      </c>
      <c r="J558" s="6">
        <v>17.959610000000001</v>
      </c>
      <c r="K558" s="1">
        <v>1.9290579999999999</v>
      </c>
      <c r="L558" s="1">
        <v>1.49268</v>
      </c>
      <c r="M558" s="6">
        <v>1.710869</v>
      </c>
      <c r="N558" s="4">
        <v>0</v>
      </c>
      <c r="O558" s="4">
        <v>0</v>
      </c>
      <c r="P558" s="4">
        <v>0</v>
      </c>
      <c r="Q558" s="1">
        <v>6.0587780000000002</v>
      </c>
      <c r="R558" s="1">
        <v>6.133578</v>
      </c>
      <c r="S558" s="6">
        <v>6.0961780000000001</v>
      </c>
      <c r="T558" s="4">
        <v>0</v>
      </c>
      <c r="U558" s="4">
        <v>0</v>
      </c>
    </row>
    <row r="559" spans="1:21" x14ac:dyDescent="0.25">
      <c r="A559">
        <v>556</v>
      </c>
      <c r="B559" t="s">
        <v>582</v>
      </c>
      <c r="C559" t="s">
        <v>25</v>
      </c>
      <c r="D559" s="3">
        <v>0.16900000000000001</v>
      </c>
      <c r="E559" s="3">
        <v>751.78549999999996</v>
      </c>
      <c r="F559" s="3">
        <v>751.95450000000005</v>
      </c>
      <c r="G559" s="7">
        <v>751.87</v>
      </c>
      <c r="H559" s="1">
        <v>16.55641</v>
      </c>
      <c r="I559" s="1">
        <v>16.389299999999999</v>
      </c>
      <c r="J559" s="6">
        <v>16.472860000000001</v>
      </c>
      <c r="K559" s="1">
        <v>1.454982</v>
      </c>
      <c r="L559" s="1">
        <v>1.4297839999999999</v>
      </c>
      <c r="M559" s="6">
        <v>1.442383</v>
      </c>
      <c r="N559" s="4">
        <v>0</v>
      </c>
      <c r="O559" s="4">
        <v>0</v>
      </c>
      <c r="P559" s="4">
        <v>0</v>
      </c>
      <c r="Q559" s="1">
        <v>6.133578</v>
      </c>
      <c r="R559" s="1">
        <v>6.133578</v>
      </c>
      <c r="S559" s="6">
        <v>6.133578</v>
      </c>
      <c r="T559">
        <v>0</v>
      </c>
      <c r="U559">
        <v>0</v>
      </c>
    </row>
    <row r="560" spans="1:21" x14ac:dyDescent="0.25">
      <c r="A560">
        <v>557</v>
      </c>
      <c r="B560" t="s">
        <v>583</v>
      </c>
      <c r="C560" t="s">
        <v>28</v>
      </c>
      <c r="D560" s="3">
        <v>0.4</v>
      </c>
      <c r="E560" s="3">
        <v>751.86450000000002</v>
      </c>
      <c r="F560" s="3">
        <v>752.2645</v>
      </c>
      <c r="G560" s="7">
        <v>752.06449999999995</v>
      </c>
      <c r="H560" s="1">
        <v>16.478300000000001</v>
      </c>
      <c r="I560" s="1">
        <v>16.08277</v>
      </c>
      <c r="J560" s="6">
        <v>16.280529999999999</v>
      </c>
      <c r="K560" s="1">
        <v>1.4432830000000001</v>
      </c>
      <c r="L560" s="1">
        <v>1.383586</v>
      </c>
      <c r="M560" s="6">
        <v>1.4133849999999999</v>
      </c>
      <c r="N560" s="4">
        <v>0</v>
      </c>
      <c r="O560" s="4">
        <v>0</v>
      </c>
      <c r="P560" s="4">
        <v>0</v>
      </c>
      <c r="Q560" s="1">
        <v>6.133578</v>
      </c>
      <c r="R560" s="1">
        <v>6.133578</v>
      </c>
      <c r="S560" s="6">
        <v>6.133578</v>
      </c>
      <c r="T560" s="4">
        <v>0</v>
      </c>
      <c r="U560" s="4">
        <v>0</v>
      </c>
    </row>
    <row r="561" spans="1:21" x14ac:dyDescent="0.25">
      <c r="A561">
        <v>558</v>
      </c>
      <c r="B561" t="s">
        <v>584</v>
      </c>
      <c r="C561" t="s">
        <v>19</v>
      </c>
      <c r="D561" s="3">
        <v>0</v>
      </c>
      <c r="E561" s="3">
        <v>752.11450000000002</v>
      </c>
      <c r="F561" s="3">
        <v>752.11450000000002</v>
      </c>
      <c r="G561" s="7">
        <v>752.11450000000002</v>
      </c>
      <c r="H561" s="1">
        <v>16.231089999999998</v>
      </c>
      <c r="I561" s="1">
        <v>16.231089999999998</v>
      </c>
      <c r="J561" s="6">
        <v>16.231089999999998</v>
      </c>
      <c r="K561" s="1">
        <v>1.405985</v>
      </c>
      <c r="L561" s="1">
        <v>1.405985</v>
      </c>
      <c r="M561" s="6">
        <v>1.405985</v>
      </c>
      <c r="N561" s="4">
        <v>0</v>
      </c>
      <c r="O561" s="4">
        <v>0</v>
      </c>
      <c r="P561" s="4">
        <v>0</v>
      </c>
      <c r="Q561" s="1">
        <v>6.133578</v>
      </c>
      <c r="R561" s="1">
        <v>6.133578</v>
      </c>
      <c r="S561" s="6">
        <v>6.133578</v>
      </c>
      <c r="T561">
        <v>0</v>
      </c>
      <c r="U561">
        <v>0</v>
      </c>
    </row>
    <row r="562" spans="1:21" x14ac:dyDescent="0.25">
      <c r="A562">
        <v>559</v>
      </c>
      <c r="B562" t="s">
        <v>585</v>
      </c>
      <c r="C562" t="s">
        <v>19</v>
      </c>
      <c r="D562" s="3">
        <v>0</v>
      </c>
      <c r="E562" s="3">
        <v>752.16449999999998</v>
      </c>
      <c r="F562" s="3">
        <v>752.16449999999998</v>
      </c>
      <c r="G562" s="7">
        <v>752.16449999999998</v>
      </c>
      <c r="H562" s="1">
        <v>16.181650000000001</v>
      </c>
      <c r="I562" s="1">
        <v>16.181650000000001</v>
      </c>
      <c r="J562" s="6">
        <v>16.181650000000001</v>
      </c>
      <c r="K562" s="1">
        <v>1.3984859999999999</v>
      </c>
      <c r="L562" s="1">
        <v>1.3984859999999999</v>
      </c>
      <c r="M562" s="6">
        <v>1.3984859999999999</v>
      </c>
      <c r="N562" s="4">
        <v>0</v>
      </c>
      <c r="O562" s="4">
        <v>0</v>
      </c>
      <c r="P562" s="4">
        <v>0</v>
      </c>
      <c r="Q562" s="1">
        <v>6.133578</v>
      </c>
      <c r="R562" s="1">
        <v>6.133578</v>
      </c>
      <c r="S562" s="6">
        <v>6.133578</v>
      </c>
      <c r="T562" s="4">
        <v>0</v>
      </c>
      <c r="U562" s="4">
        <v>0</v>
      </c>
    </row>
    <row r="563" spans="1:21" x14ac:dyDescent="0.25">
      <c r="A563">
        <v>560</v>
      </c>
      <c r="B563" t="s">
        <v>586</v>
      </c>
      <c r="C563" t="s">
        <v>25</v>
      </c>
      <c r="D563" s="3">
        <v>7.6200000000000004E-2</v>
      </c>
      <c r="E563" s="3">
        <v>752.20849999999996</v>
      </c>
      <c r="F563" s="3">
        <v>752.28470000000004</v>
      </c>
      <c r="G563" s="7">
        <v>752.24659999999994</v>
      </c>
      <c r="H563" s="1">
        <v>16.13814</v>
      </c>
      <c r="I563" s="1">
        <v>16.06279</v>
      </c>
      <c r="J563" s="6">
        <v>16.100470000000001</v>
      </c>
      <c r="K563" s="1">
        <v>1.3919859999999999</v>
      </c>
      <c r="L563" s="1">
        <v>1.380587</v>
      </c>
      <c r="M563" s="6">
        <v>1.3862859999999999</v>
      </c>
      <c r="N563" s="4">
        <v>0</v>
      </c>
      <c r="O563" s="4">
        <v>0</v>
      </c>
      <c r="P563" s="4">
        <v>0</v>
      </c>
      <c r="Q563" s="1">
        <v>6.133578</v>
      </c>
      <c r="R563" s="1">
        <v>6.133578</v>
      </c>
      <c r="S563" s="6">
        <v>6.133578</v>
      </c>
      <c r="T563">
        <v>0</v>
      </c>
      <c r="U563">
        <v>0</v>
      </c>
    </row>
    <row r="564" spans="1:21" x14ac:dyDescent="0.25">
      <c r="A564">
        <v>561</v>
      </c>
      <c r="B564" t="s">
        <v>587</v>
      </c>
      <c r="C564" t="s">
        <v>21</v>
      </c>
      <c r="D564" s="3">
        <v>0.11</v>
      </c>
      <c r="E564" s="3">
        <v>752.5865</v>
      </c>
      <c r="F564" s="3">
        <v>752.69650000000001</v>
      </c>
      <c r="G564" s="7">
        <v>752.64149999999995</v>
      </c>
      <c r="H564" s="1">
        <v>15.76436</v>
      </c>
      <c r="I564" s="1">
        <v>15.6556</v>
      </c>
      <c r="J564" s="6">
        <v>15.70998</v>
      </c>
      <c r="K564" s="1">
        <v>1.3355900000000001</v>
      </c>
      <c r="L564" s="1">
        <v>1.319191</v>
      </c>
      <c r="M564" s="6">
        <v>1.3273900000000001</v>
      </c>
      <c r="N564" s="4">
        <v>0</v>
      </c>
      <c r="O564" s="4">
        <v>0</v>
      </c>
      <c r="P564" s="4">
        <v>0</v>
      </c>
      <c r="Q564" s="1">
        <v>6.133578</v>
      </c>
      <c r="R564" s="1">
        <v>6.1325779999999996</v>
      </c>
      <c r="S564" s="6">
        <v>6.1330780000000003</v>
      </c>
      <c r="T564" s="4">
        <v>0</v>
      </c>
      <c r="U564" s="4">
        <v>0</v>
      </c>
    </row>
    <row r="565" spans="1:21" x14ac:dyDescent="0.25">
      <c r="A565">
        <v>562</v>
      </c>
      <c r="B565" t="s">
        <v>588</v>
      </c>
      <c r="C565" t="s">
        <v>23</v>
      </c>
      <c r="D565" s="3">
        <v>0</v>
      </c>
      <c r="E565" s="3">
        <v>753.60199999999998</v>
      </c>
      <c r="F565" s="3">
        <v>753.60199999999998</v>
      </c>
      <c r="G565" s="7">
        <v>753.60199999999998</v>
      </c>
      <c r="H565" s="1">
        <v>14.760339999999999</v>
      </c>
      <c r="I565" s="1">
        <v>14.760339999999999</v>
      </c>
      <c r="J565" s="6">
        <v>14.760339999999999</v>
      </c>
      <c r="K565" s="1">
        <v>1.1832990000000001</v>
      </c>
      <c r="L565" s="1">
        <v>1.1832990000000001</v>
      </c>
      <c r="M565" s="6">
        <v>1.1832990000000001</v>
      </c>
      <c r="N565" s="4">
        <v>0</v>
      </c>
      <c r="O565" s="4">
        <v>0</v>
      </c>
      <c r="P565" s="4">
        <v>0</v>
      </c>
      <c r="Q565" s="1">
        <v>6.1325779999999996</v>
      </c>
      <c r="R565" s="1">
        <v>6.1325779999999996</v>
      </c>
      <c r="S565" s="6">
        <v>6.1325779999999996</v>
      </c>
      <c r="T565">
        <v>0</v>
      </c>
      <c r="U565">
        <v>0</v>
      </c>
    </row>
    <row r="566" spans="1:21" x14ac:dyDescent="0.25">
      <c r="A566">
        <v>563</v>
      </c>
      <c r="B566" t="s">
        <v>589</v>
      </c>
      <c r="C566" t="s">
        <v>19</v>
      </c>
      <c r="D566" s="3">
        <v>0</v>
      </c>
      <c r="E566" s="3">
        <v>754.6585</v>
      </c>
      <c r="F566" s="3">
        <v>754.6585</v>
      </c>
      <c r="G566" s="7">
        <v>754.6585</v>
      </c>
      <c r="H566" s="1">
        <v>13.715809999999999</v>
      </c>
      <c r="I566" s="1">
        <v>13.715809999999999</v>
      </c>
      <c r="J566" s="6">
        <v>13.715809999999999</v>
      </c>
      <c r="K566" s="1">
        <v>1.0248090000000001</v>
      </c>
      <c r="L566" s="1">
        <v>1.0248090000000001</v>
      </c>
      <c r="M566" s="6">
        <v>1.0248090000000001</v>
      </c>
      <c r="N566" s="4">
        <v>0</v>
      </c>
      <c r="O566" s="4">
        <v>0</v>
      </c>
      <c r="P566" s="4">
        <v>0</v>
      </c>
      <c r="Q566" s="1">
        <v>6.1325779999999996</v>
      </c>
      <c r="R566" s="1">
        <v>6.1325779999999996</v>
      </c>
      <c r="S566" s="6">
        <v>6.1325779999999996</v>
      </c>
      <c r="T566" s="4">
        <v>0</v>
      </c>
      <c r="U566" s="4">
        <v>0</v>
      </c>
    </row>
    <row r="567" spans="1:21" x14ac:dyDescent="0.25">
      <c r="A567">
        <v>564</v>
      </c>
      <c r="B567" t="s">
        <v>590</v>
      </c>
      <c r="C567" t="s">
        <v>21</v>
      </c>
      <c r="D567" s="3">
        <v>0.05</v>
      </c>
      <c r="E567" s="3">
        <v>754.93449999999996</v>
      </c>
      <c r="F567" s="3">
        <v>754.98450000000003</v>
      </c>
      <c r="G567" s="7">
        <v>754.95950000000005</v>
      </c>
      <c r="H567" s="1">
        <v>13.44293</v>
      </c>
      <c r="I567" s="1">
        <v>13.39349</v>
      </c>
      <c r="J567" s="6">
        <v>13.41821</v>
      </c>
      <c r="K567" s="1">
        <v>0.9834117</v>
      </c>
      <c r="L567" s="1">
        <v>0.97591220000000001</v>
      </c>
      <c r="M567" s="6">
        <v>0.97971200000000003</v>
      </c>
      <c r="N567" s="4">
        <v>0</v>
      </c>
      <c r="O567" s="4">
        <v>0</v>
      </c>
      <c r="P567" s="4">
        <v>0</v>
      </c>
      <c r="Q567" s="1">
        <v>6.1325779999999996</v>
      </c>
      <c r="R567" s="1">
        <v>6.1345780000000003</v>
      </c>
      <c r="S567" s="6">
        <v>6.133578</v>
      </c>
      <c r="T567">
        <v>0</v>
      </c>
      <c r="U567">
        <v>0</v>
      </c>
    </row>
    <row r="568" spans="1:21" x14ac:dyDescent="0.25">
      <c r="A568">
        <v>565</v>
      </c>
      <c r="B568" t="s">
        <v>591</v>
      </c>
      <c r="C568" t="s">
        <v>23</v>
      </c>
      <c r="D568" s="3">
        <v>0</v>
      </c>
      <c r="E568" s="3">
        <v>755.58699999999999</v>
      </c>
      <c r="F568" s="3">
        <v>755.58699999999999</v>
      </c>
      <c r="G568" s="7">
        <v>755.58699999999999</v>
      </c>
      <c r="H568" s="1">
        <v>12.797610000000001</v>
      </c>
      <c r="I568" s="1">
        <v>12.797610000000001</v>
      </c>
      <c r="J568" s="6">
        <v>12.797610000000001</v>
      </c>
      <c r="K568" s="1">
        <v>0.88671789999999995</v>
      </c>
      <c r="L568" s="1">
        <v>0.88671789999999995</v>
      </c>
      <c r="M568" s="6">
        <v>0.88671789999999995</v>
      </c>
      <c r="N568" s="4">
        <v>0</v>
      </c>
      <c r="O568" s="4">
        <v>0</v>
      </c>
      <c r="P568" s="4">
        <v>0</v>
      </c>
      <c r="Q568" s="1">
        <v>6.1345780000000003</v>
      </c>
      <c r="R568" s="1">
        <v>6.1345780000000003</v>
      </c>
      <c r="S568" s="6">
        <v>6.1345780000000003</v>
      </c>
      <c r="T568" s="4">
        <v>0</v>
      </c>
      <c r="U568" s="4">
        <v>0</v>
      </c>
    </row>
    <row r="569" spans="1:21" x14ac:dyDescent="0.25">
      <c r="A569">
        <v>566</v>
      </c>
      <c r="B569" t="s">
        <v>592</v>
      </c>
      <c r="C569" t="s">
        <v>21</v>
      </c>
      <c r="D569" s="3">
        <v>0.11</v>
      </c>
      <c r="E569" s="3">
        <v>756.46050000000002</v>
      </c>
      <c r="F569" s="3">
        <v>756.57050000000004</v>
      </c>
      <c r="G569" s="7">
        <v>756.51549999999997</v>
      </c>
      <c r="H569" s="1">
        <v>11.93375</v>
      </c>
      <c r="I569" s="1">
        <v>11.82497</v>
      </c>
      <c r="J569" s="6">
        <v>11.87936</v>
      </c>
      <c r="K569" s="1">
        <v>0.75742609999999999</v>
      </c>
      <c r="L569" s="1">
        <v>0.74112719999999999</v>
      </c>
      <c r="M569" s="6">
        <v>0.74922670000000002</v>
      </c>
      <c r="N569" s="4">
        <v>0</v>
      </c>
      <c r="O569" s="4">
        <v>0</v>
      </c>
      <c r="P569" s="4">
        <v>0</v>
      </c>
      <c r="Q569" s="1">
        <v>6.1345780000000003</v>
      </c>
      <c r="R569" s="1">
        <v>6.133578</v>
      </c>
      <c r="S569" s="6">
        <v>6.1340779999999997</v>
      </c>
      <c r="T569">
        <v>0</v>
      </c>
      <c r="U569">
        <v>0</v>
      </c>
    </row>
    <row r="570" spans="1:21" x14ac:dyDescent="0.25">
      <c r="A570">
        <v>567</v>
      </c>
      <c r="B570" t="s">
        <v>593</v>
      </c>
      <c r="C570" t="s">
        <v>25</v>
      </c>
      <c r="D570" s="3">
        <v>7.6200000000000004E-2</v>
      </c>
      <c r="E570" s="3">
        <v>757.00630000000001</v>
      </c>
      <c r="F570" s="3">
        <v>757.08249999999998</v>
      </c>
      <c r="G570" s="7">
        <v>757.0444</v>
      </c>
      <c r="H570" s="1">
        <v>11.39404</v>
      </c>
      <c r="I570" s="1">
        <v>11.31869</v>
      </c>
      <c r="J570" s="6">
        <v>11.35636</v>
      </c>
      <c r="K570" s="1">
        <v>0.67613129999999999</v>
      </c>
      <c r="L570" s="1">
        <v>0.66483199999999998</v>
      </c>
      <c r="M570" s="6">
        <v>0.67043169999999996</v>
      </c>
      <c r="N570" s="4">
        <v>0</v>
      </c>
      <c r="O570" s="4">
        <v>0</v>
      </c>
      <c r="P570" s="4">
        <v>0</v>
      </c>
      <c r="Q570" s="1">
        <v>6.133578</v>
      </c>
      <c r="R570" s="1">
        <v>6.133578</v>
      </c>
      <c r="S570" s="6">
        <v>6.133578</v>
      </c>
      <c r="T570" s="4">
        <v>0</v>
      </c>
      <c r="U570" s="4">
        <v>0</v>
      </c>
    </row>
    <row r="571" spans="1:21" x14ac:dyDescent="0.25">
      <c r="A571">
        <v>568</v>
      </c>
      <c r="B571" t="s">
        <v>594</v>
      </c>
      <c r="C571" t="s">
        <v>19</v>
      </c>
      <c r="D571" s="3">
        <v>0</v>
      </c>
      <c r="E571" s="3">
        <v>757.20550000000003</v>
      </c>
      <c r="F571" s="3">
        <v>757.20550000000003</v>
      </c>
      <c r="G571" s="7">
        <v>757.20550000000003</v>
      </c>
      <c r="H571" s="1">
        <v>11.19706</v>
      </c>
      <c r="I571" s="1">
        <v>11.19706</v>
      </c>
      <c r="J571" s="6">
        <v>11.19706</v>
      </c>
      <c r="K571" s="1">
        <v>0.64643320000000004</v>
      </c>
      <c r="L571" s="1">
        <v>0.64643320000000004</v>
      </c>
      <c r="M571" s="6">
        <v>0.64643320000000004</v>
      </c>
      <c r="N571" s="4">
        <v>0</v>
      </c>
      <c r="O571" s="4">
        <v>0</v>
      </c>
      <c r="P571" s="4">
        <v>0</v>
      </c>
      <c r="Q571" s="1">
        <v>6.133578</v>
      </c>
      <c r="R571" s="1">
        <v>6.133578</v>
      </c>
      <c r="S571" s="6">
        <v>6.133578</v>
      </c>
      <c r="T571">
        <v>0</v>
      </c>
      <c r="U571">
        <v>0</v>
      </c>
    </row>
    <row r="572" spans="1:21" x14ac:dyDescent="0.25">
      <c r="A572">
        <v>569</v>
      </c>
      <c r="B572" t="s">
        <v>595</v>
      </c>
      <c r="C572" t="s">
        <v>28</v>
      </c>
      <c r="D572" s="3">
        <v>0.4</v>
      </c>
      <c r="E572" s="3">
        <v>757.05250000000001</v>
      </c>
      <c r="F572" s="3">
        <v>757.45249999999999</v>
      </c>
      <c r="G572" s="7">
        <v>757.25250000000005</v>
      </c>
      <c r="H572" s="1">
        <v>11.34835</v>
      </c>
      <c r="I572" s="1">
        <v>10.952819999999999</v>
      </c>
      <c r="J572" s="6">
        <v>11.150589999999999</v>
      </c>
      <c r="K572" s="1">
        <v>0.66923169999999998</v>
      </c>
      <c r="L572" s="1">
        <v>0.6096355</v>
      </c>
      <c r="M572" s="6">
        <v>0.63943360000000005</v>
      </c>
      <c r="N572" s="4">
        <v>0</v>
      </c>
      <c r="O572" s="4">
        <v>0</v>
      </c>
      <c r="P572" s="4">
        <v>0</v>
      </c>
      <c r="Q572" s="1">
        <v>6.133578</v>
      </c>
      <c r="R572" s="1">
        <v>6.133578</v>
      </c>
      <c r="S572" s="6">
        <v>6.133578</v>
      </c>
      <c r="T572" s="4">
        <v>0</v>
      </c>
      <c r="U572" s="4">
        <v>0</v>
      </c>
    </row>
    <row r="573" spans="1:21" x14ac:dyDescent="0.25">
      <c r="A573">
        <v>570</v>
      </c>
      <c r="B573" t="s">
        <v>596</v>
      </c>
      <c r="C573" t="s">
        <v>19</v>
      </c>
      <c r="D573" s="3">
        <v>0</v>
      </c>
      <c r="E573" s="3">
        <v>757.30250000000001</v>
      </c>
      <c r="F573" s="3">
        <v>757.30250000000001</v>
      </c>
      <c r="G573" s="7">
        <v>757.30250000000001</v>
      </c>
      <c r="H573" s="1">
        <v>11.101150000000001</v>
      </c>
      <c r="I573" s="1">
        <v>11.101150000000001</v>
      </c>
      <c r="J573" s="6">
        <v>11.101150000000001</v>
      </c>
      <c r="K573" s="1">
        <v>0.63203410000000004</v>
      </c>
      <c r="L573" s="1">
        <v>0.63203410000000004</v>
      </c>
      <c r="M573" s="6">
        <v>0.63203410000000004</v>
      </c>
      <c r="N573" s="4">
        <v>0</v>
      </c>
      <c r="O573" s="4">
        <v>0</v>
      </c>
      <c r="P573" s="4">
        <v>0</v>
      </c>
      <c r="Q573" s="1">
        <v>6.133578</v>
      </c>
      <c r="R573" s="1">
        <v>6.133578</v>
      </c>
      <c r="S573" s="6">
        <v>6.133578</v>
      </c>
      <c r="T573">
        <v>0</v>
      </c>
      <c r="U573">
        <v>0</v>
      </c>
    </row>
    <row r="574" spans="1:21" x14ac:dyDescent="0.25">
      <c r="A574">
        <v>571</v>
      </c>
      <c r="B574" t="s">
        <v>597</v>
      </c>
      <c r="C574" t="s">
        <v>25</v>
      </c>
      <c r="D574" s="3">
        <v>0.16900000000000001</v>
      </c>
      <c r="E574" s="3">
        <v>757.3605</v>
      </c>
      <c r="F574" s="3">
        <v>757.52949999999998</v>
      </c>
      <c r="G574" s="7">
        <v>757.44500000000005</v>
      </c>
      <c r="H574" s="1">
        <v>11.043799999999999</v>
      </c>
      <c r="I574" s="1">
        <v>10.87668</v>
      </c>
      <c r="J574" s="6">
        <v>10.960240000000001</v>
      </c>
      <c r="K574" s="1">
        <v>0.62333470000000002</v>
      </c>
      <c r="L574" s="1">
        <v>0.59813620000000001</v>
      </c>
      <c r="M574" s="6">
        <v>0.61073540000000004</v>
      </c>
      <c r="N574" s="4">
        <v>0</v>
      </c>
      <c r="O574" s="4">
        <v>0</v>
      </c>
      <c r="P574" s="4">
        <v>0</v>
      </c>
      <c r="Q574" s="1">
        <v>6.133578</v>
      </c>
      <c r="R574" s="1">
        <v>6.133578</v>
      </c>
      <c r="S574" s="6">
        <v>6.133578</v>
      </c>
      <c r="T574" s="4">
        <v>0</v>
      </c>
      <c r="U574" s="4">
        <v>0</v>
      </c>
    </row>
    <row r="575" spans="1:21" x14ac:dyDescent="0.25">
      <c r="A575">
        <v>572</v>
      </c>
      <c r="B575" t="s">
        <v>598</v>
      </c>
      <c r="C575" t="s">
        <v>21</v>
      </c>
      <c r="D575" s="3">
        <v>2.3475000000000001</v>
      </c>
      <c r="E575" s="3">
        <v>757.78449999999998</v>
      </c>
      <c r="F575" s="3">
        <v>760.13199999999995</v>
      </c>
      <c r="G575" s="7">
        <v>758.95820000000003</v>
      </c>
      <c r="H575" s="1">
        <v>10.62453</v>
      </c>
      <c r="I575" s="1">
        <v>8.2923369999999998</v>
      </c>
      <c r="J575" s="6">
        <v>9.4584349999999997</v>
      </c>
      <c r="K575" s="1">
        <v>0.56013869999999999</v>
      </c>
      <c r="L575" s="1">
        <v>0.29736089999999998</v>
      </c>
      <c r="M575" s="6">
        <v>0.42874980000000001</v>
      </c>
      <c r="N575" s="4">
        <v>0</v>
      </c>
      <c r="O575" s="4">
        <v>0</v>
      </c>
      <c r="P575" s="4">
        <v>0</v>
      </c>
      <c r="Q575" s="1">
        <v>6.133578</v>
      </c>
      <c r="R575" s="1">
        <v>6.2083769999999996</v>
      </c>
      <c r="S575" s="6">
        <v>6.1709769999999997</v>
      </c>
      <c r="T575">
        <v>0</v>
      </c>
      <c r="U575">
        <v>0</v>
      </c>
    </row>
    <row r="576" spans="1:21" x14ac:dyDescent="0.25">
      <c r="A576">
        <v>573</v>
      </c>
      <c r="B576" t="s">
        <v>599</v>
      </c>
      <c r="C576" t="s">
        <v>25</v>
      </c>
      <c r="D576" s="3">
        <v>0.16900000000000001</v>
      </c>
      <c r="E576" s="3">
        <v>760.36800000000005</v>
      </c>
      <c r="F576" s="3">
        <v>760.53700000000003</v>
      </c>
      <c r="G576" s="7">
        <v>760.45249999999999</v>
      </c>
      <c r="H576" s="1">
        <v>8.0569970000000009</v>
      </c>
      <c r="I576" s="1">
        <v>7.8884699999999999</v>
      </c>
      <c r="J576" s="6">
        <v>7.972734</v>
      </c>
      <c r="K576" s="1">
        <v>0.27976319999999999</v>
      </c>
      <c r="L576" s="1">
        <v>0.26716479999999998</v>
      </c>
      <c r="M576" s="6">
        <v>0.27346399999999998</v>
      </c>
      <c r="N576" s="4">
        <v>0</v>
      </c>
      <c r="O576" s="4">
        <v>0</v>
      </c>
      <c r="P576" s="4">
        <v>0</v>
      </c>
      <c r="Q576" s="1">
        <v>6.2083769999999996</v>
      </c>
      <c r="R576" s="1">
        <v>6.2083769999999996</v>
      </c>
      <c r="S576" s="6">
        <v>6.2083769999999996</v>
      </c>
      <c r="T576" s="4">
        <v>0</v>
      </c>
      <c r="U576" s="4">
        <v>0</v>
      </c>
    </row>
    <row r="577" spans="1:21" x14ac:dyDescent="0.25">
      <c r="A577">
        <v>574</v>
      </c>
      <c r="B577" t="s">
        <v>600</v>
      </c>
      <c r="C577" t="s">
        <v>19</v>
      </c>
      <c r="D577" s="3">
        <v>0</v>
      </c>
      <c r="E577" s="3">
        <v>760.80100000000004</v>
      </c>
      <c r="F577" s="3">
        <v>760.80100000000004</v>
      </c>
      <c r="G577" s="7">
        <v>760.80100000000004</v>
      </c>
      <c r="H577" s="1">
        <v>7.6252069999999996</v>
      </c>
      <c r="I577" s="1">
        <v>7.6252069999999996</v>
      </c>
      <c r="J577" s="6">
        <v>7.6252069999999996</v>
      </c>
      <c r="K577" s="1">
        <v>0.24736730000000001</v>
      </c>
      <c r="L577" s="1">
        <v>0.24736730000000001</v>
      </c>
      <c r="M577" s="6">
        <v>0.24736730000000001</v>
      </c>
      <c r="N577" s="4">
        <v>0</v>
      </c>
      <c r="O577" s="4">
        <v>0</v>
      </c>
      <c r="P577" s="4">
        <v>0</v>
      </c>
      <c r="Q577" s="1">
        <v>6.2083769999999996</v>
      </c>
      <c r="R577" s="1">
        <v>6.2083769999999996</v>
      </c>
      <c r="S577" s="6">
        <v>6.2083769999999996</v>
      </c>
      <c r="T577">
        <v>0</v>
      </c>
      <c r="U577">
        <v>0</v>
      </c>
    </row>
    <row r="578" spans="1:21" x14ac:dyDescent="0.25">
      <c r="A578">
        <v>575</v>
      </c>
      <c r="B578" t="s">
        <v>601</v>
      </c>
      <c r="C578" t="s">
        <v>25</v>
      </c>
      <c r="D578" s="3">
        <v>0.26800000000000002</v>
      </c>
      <c r="E578" s="3">
        <v>760.673</v>
      </c>
      <c r="F578" s="3">
        <v>760.94100000000003</v>
      </c>
      <c r="G578" s="7">
        <v>760.80700000000002</v>
      </c>
      <c r="H578" s="1">
        <v>7.7528490000000003</v>
      </c>
      <c r="I578" s="1">
        <v>7.4855989999999997</v>
      </c>
      <c r="J578" s="6">
        <v>7.619224</v>
      </c>
      <c r="K578" s="1">
        <v>0.25696609999999998</v>
      </c>
      <c r="L578" s="1">
        <v>0.2369687</v>
      </c>
      <c r="M578" s="6">
        <v>0.2469674</v>
      </c>
      <c r="N578" s="4">
        <v>0</v>
      </c>
      <c r="O578" s="4">
        <v>0</v>
      </c>
      <c r="P578" s="4">
        <v>0</v>
      </c>
      <c r="Q578" s="1">
        <v>6.2083769999999996</v>
      </c>
      <c r="R578" s="1">
        <v>6.2083769999999996</v>
      </c>
      <c r="S578" s="6">
        <v>6.2083769999999996</v>
      </c>
      <c r="T578" s="4">
        <v>0</v>
      </c>
      <c r="U578" s="4">
        <v>0</v>
      </c>
    </row>
    <row r="579" spans="1:21" x14ac:dyDescent="0.25">
      <c r="A579">
        <v>576</v>
      </c>
      <c r="B579" t="s">
        <v>602</v>
      </c>
      <c r="C579" t="s">
        <v>28</v>
      </c>
      <c r="D579" s="3">
        <v>0.36199999999999999</v>
      </c>
      <c r="E579" s="3">
        <v>761</v>
      </c>
      <c r="F579" s="3">
        <v>761.36199999999997</v>
      </c>
      <c r="G579" s="7">
        <v>761.18100000000004</v>
      </c>
      <c r="H579" s="1">
        <v>7.4267640000000004</v>
      </c>
      <c r="I579" s="1">
        <v>7.0657759999999996</v>
      </c>
      <c r="J579" s="6">
        <v>7.24627</v>
      </c>
      <c r="K579" s="1">
        <v>0.2325692</v>
      </c>
      <c r="L579" s="1">
        <v>0.20547270000000001</v>
      </c>
      <c r="M579" s="6">
        <v>0.2189709</v>
      </c>
      <c r="N579" s="4">
        <v>0</v>
      </c>
      <c r="O579" s="4">
        <v>0</v>
      </c>
      <c r="P579" s="4">
        <v>0</v>
      </c>
      <c r="Q579" s="1">
        <v>6.2083769999999996</v>
      </c>
      <c r="R579" s="1">
        <v>6.2083769999999996</v>
      </c>
      <c r="S579" s="6">
        <v>6.2083769999999996</v>
      </c>
      <c r="T579">
        <v>0</v>
      </c>
      <c r="U579">
        <v>0</v>
      </c>
    </row>
    <row r="580" spans="1:21" x14ac:dyDescent="0.25">
      <c r="A580">
        <v>577</v>
      </c>
      <c r="B580" t="s">
        <v>603</v>
      </c>
      <c r="C580" t="s">
        <v>28</v>
      </c>
      <c r="D580" s="3">
        <v>0.36199999999999999</v>
      </c>
      <c r="E580" s="3">
        <v>761.72900000000004</v>
      </c>
      <c r="F580" s="3">
        <v>762.09100000000001</v>
      </c>
      <c r="G580" s="7">
        <v>761.91</v>
      </c>
      <c r="H580" s="1">
        <v>6.6998030000000002</v>
      </c>
      <c r="I580" s="1">
        <v>6.3388140000000002</v>
      </c>
      <c r="J580" s="6">
        <v>6.5193089999999998</v>
      </c>
      <c r="K580" s="1">
        <v>0.17807619999999999</v>
      </c>
      <c r="L580" s="1">
        <v>0.15097959999999999</v>
      </c>
      <c r="M580" s="6">
        <v>0.16447790000000001</v>
      </c>
      <c r="N580" s="4">
        <v>0</v>
      </c>
      <c r="O580" s="4">
        <v>0</v>
      </c>
      <c r="P580" s="4">
        <v>0</v>
      </c>
      <c r="Q580" s="1">
        <v>6.2083769999999996</v>
      </c>
      <c r="R580" s="1">
        <v>6.2083769999999996</v>
      </c>
      <c r="S580" s="6">
        <v>6.2083769999999996</v>
      </c>
      <c r="T580" s="4">
        <v>0</v>
      </c>
      <c r="U580" s="4">
        <v>0</v>
      </c>
    </row>
    <row r="581" spans="1:21" x14ac:dyDescent="0.25">
      <c r="A581">
        <v>578</v>
      </c>
      <c r="B581" t="s">
        <v>604</v>
      </c>
      <c r="C581" t="s">
        <v>19</v>
      </c>
      <c r="D581" s="3">
        <v>0</v>
      </c>
      <c r="E581" s="3">
        <v>762.11500000000001</v>
      </c>
      <c r="F581" s="3">
        <v>762.11500000000001</v>
      </c>
      <c r="G581" s="7">
        <v>762.11500000000001</v>
      </c>
      <c r="H581" s="1">
        <v>6.3148809999999997</v>
      </c>
      <c r="I581" s="1">
        <v>6.3148809999999997</v>
      </c>
      <c r="J581" s="6">
        <v>6.3148809999999997</v>
      </c>
      <c r="K581" s="1">
        <v>0.1491798</v>
      </c>
      <c r="L581" s="1">
        <v>0.1491798</v>
      </c>
      <c r="M581" s="6">
        <v>0.1491798</v>
      </c>
      <c r="N581" s="4">
        <v>0</v>
      </c>
      <c r="O581" s="4">
        <v>0</v>
      </c>
      <c r="P581" s="4">
        <v>0</v>
      </c>
      <c r="Q581" s="1">
        <v>6.2083769999999996</v>
      </c>
      <c r="R581" s="1">
        <v>6.2083769999999996</v>
      </c>
      <c r="S581" s="6">
        <v>6.2083769999999996</v>
      </c>
      <c r="T581">
        <v>0</v>
      </c>
      <c r="U581">
        <v>0</v>
      </c>
    </row>
    <row r="582" spans="1:21" x14ac:dyDescent="0.25">
      <c r="A582">
        <v>579</v>
      </c>
      <c r="B582" t="s">
        <v>605</v>
      </c>
      <c r="C582" t="s">
        <v>25</v>
      </c>
      <c r="D582" s="3">
        <v>0.26800000000000002</v>
      </c>
      <c r="E582" s="3">
        <v>762.05</v>
      </c>
      <c r="F582" s="3">
        <v>762.31799999999998</v>
      </c>
      <c r="G582" s="7">
        <v>762.18399999999997</v>
      </c>
      <c r="H582" s="1">
        <v>6.3796999999999997</v>
      </c>
      <c r="I582" s="1">
        <v>6.1124489999999998</v>
      </c>
      <c r="J582" s="6">
        <v>6.2460740000000001</v>
      </c>
      <c r="K582" s="1">
        <v>0.1540792</v>
      </c>
      <c r="L582" s="1">
        <v>0.13398180000000001</v>
      </c>
      <c r="M582" s="6">
        <v>0.1440805</v>
      </c>
      <c r="N582" s="4">
        <v>0</v>
      </c>
      <c r="O582" s="4">
        <v>0</v>
      </c>
      <c r="P582" s="4">
        <v>0</v>
      </c>
      <c r="Q582" s="1">
        <v>6.2083769999999996</v>
      </c>
      <c r="R582" s="1">
        <v>6.2083769999999996</v>
      </c>
      <c r="S582" s="6">
        <v>6.2083769999999996</v>
      </c>
      <c r="T582" s="4">
        <v>0</v>
      </c>
      <c r="U582" s="4">
        <v>0</v>
      </c>
    </row>
    <row r="583" spans="1:21" x14ac:dyDescent="0.25">
      <c r="A583">
        <v>580</v>
      </c>
      <c r="B583" t="s">
        <v>606</v>
      </c>
      <c r="C583" t="s">
        <v>19</v>
      </c>
      <c r="D583" s="3">
        <v>0</v>
      </c>
      <c r="E583" s="3">
        <v>762.19</v>
      </c>
      <c r="F583" s="3">
        <v>762.19</v>
      </c>
      <c r="G583" s="7">
        <v>762.19</v>
      </c>
      <c r="H583" s="1">
        <v>6.2400909999999996</v>
      </c>
      <c r="I583" s="1">
        <v>6.2400909999999996</v>
      </c>
      <c r="J583" s="6">
        <v>6.2400909999999996</v>
      </c>
      <c r="K583" s="1">
        <v>0.1435806</v>
      </c>
      <c r="L583" s="1">
        <v>0.1435806</v>
      </c>
      <c r="M583" s="6">
        <v>0.1435806</v>
      </c>
      <c r="N583" s="4">
        <v>0</v>
      </c>
      <c r="O583" s="4">
        <v>0</v>
      </c>
      <c r="P583" s="4">
        <v>0</v>
      </c>
      <c r="Q583" s="1">
        <v>6.2083769999999996</v>
      </c>
      <c r="R583" s="1">
        <v>6.2083769999999996</v>
      </c>
      <c r="S583" s="6">
        <v>6.2083769999999996</v>
      </c>
      <c r="T583">
        <v>0</v>
      </c>
      <c r="U583">
        <v>0</v>
      </c>
    </row>
    <row r="584" spans="1:21" x14ac:dyDescent="0.25">
      <c r="A584">
        <v>581</v>
      </c>
      <c r="B584" t="s">
        <v>607</v>
      </c>
      <c r="C584" t="s">
        <v>25</v>
      </c>
      <c r="D584" s="3">
        <v>0.16900000000000001</v>
      </c>
      <c r="E584" s="3">
        <v>762.55600000000004</v>
      </c>
      <c r="F584" s="3">
        <v>762.72500000000002</v>
      </c>
      <c r="G584" s="7">
        <v>762.64049999999997</v>
      </c>
      <c r="H584" s="1">
        <v>5.8751150000000001</v>
      </c>
      <c r="I584" s="1">
        <v>5.7065869999999999</v>
      </c>
      <c r="J584" s="6">
        <v>5.790851</v>
      </c>
      <c r="K584" s="1">
        <v>0.116284</v>
      </c>
      <c r="L584" s="1">
        <v>0.1035857</v>
      </c>
      <c r="M584" s="6">
        <v>0.1098848</v>
      </c>
      <c r="N584" s="4">
        <v>0</v>
      </c>
      <c r="O584" s="4">
        <v>0</v>
      </c>
      <c r="P584" s="4">
        <v>0</v>
      </c>
      <c r="Q584" s="1">
        <v>6.2083769999999996</v>
      </c>
      <c r="R584" s="1">
        <v>6.2083769999999996</v>
      </c>
      <c r="S584" s="6">
        <v>6.2083769999999996</v>
      </c>
      <c r="T584" s="4">
        <v>0</v>
      </c>
      <c r="U584" s="4">
        <v>0</v>
      </c>
    </row>
    <row r="585" spans="1:21" x14ac:dyDescent="0.25">
      <c r="A585">
        <v>582</v>
      </c>
      <c r="B585" t="s">
        <v>608</v>
      </c>
      <c r="C585" t="s">
        <v>21</v>
      </c>
      <c r="D585" s="3">
        <v>2.3475000000000001</v>
      </c>
      <c r="E585" s="3">
        <v>762.95899999999995</v>
      </c>
      <c r="F585" s="3">
        <v>765.30650000000003</v>
      </c>
      <c r="G585" s="7">
        <v>764.1327</v>
      </c>
      <c r="H585" s="1">
        <v>5.4732419999999999</v>
      </c>
      <c r="I585" s="1">
        <v>3.1279300000000001</v>
      </c>
      <c r="J585" s="6">
        <v>4.3005849999999999</v>
      </c>
      <c r="K585" s="1">
        <v>8.6087880000000006E-2</v>
      </c>
      <c r="L585" s="1">
        <v>-1.589708E-3</v>
      </c>
      <c r="M585" s="6">
        <v>4.2299089999999998E-2</v>
      </c>
      <c r="N585" s="4">
        <v>0</v>
      </c>
      <c r="O585" s="4">
        <v>0</v>
      </c>
      <c r="P585" s="4">
        <v>0</v>
      </c>
      <c r="Q585" s="1">
        <v>6.2083769999999996</v>
      </c>
      <c r="R585" s="1">
        <v>6.2831760000000001</v>
      </c>
      <c r="S585" s="6">
        <v>6.2457760000000002</v>
      </c>
      <c r="T585">
        <v>0</v>
      </c>
      <c r="U585">
        <v>0</v>
      </c>
    </row>
    <row r="586" spans="1:21" x14ac:dyDescent="0.25">
      <c r="A586">
        <v>583</v>
      </c>
      <c r="B586" t="s">
        <v>609</v>
      </c>
      <c r="C586" t="s">
        <v>25</v>
      </c>
      <c r="D586" s="3">
        <v>0.16900000000000001</v>
      </c>
      <c r="E586" s="3">
        <v>765.55849999999998</v>
      </c>
      <c r="F586" s="3">
        <v>765.72749999999996</v>
      </c>
      <c r="G586" s="7">
        <v>765.64300000000003</v>
      </c>
      <c r="H586" s="1">
        <v>2.8759299999999999</v>
      </c>
      <c r="I586" s="1">
        <v>2.7069299999999998</v>
      </c>
      <c r="J586" s="6">
        <v>2.7914300000000001</v>
      </c>
      <c r="K586" s="1">
        <v>-1.5873E-3</v>
      </c>
      <c r="L586" s="1">
        <v>-1.5856850000000001E-3</v>
      </c>
      <c r="M586" s="6">
        <v>-1.586493E-3</v>
      </c>
      <c r="N586" s="4">
        <v>0</v>
      </c>
      <c r="O586" s="4">
        <v>0</v>
      </c>
      <c r="P586" s="4">
        <v>0</v>
      </c>
      <c r="Q586" s="1">
        <v>6.2831760000000001</v>
      </c>
      <c r="R586" s="1">
        <v>6.2831760000000001</v>
      </c>
      <c r="S586" s="6">
        <v>6.2831760000000001</v>
      </c>
      <c r="T586" s="4">
        <v>0</v>
      </c>
      <c r="U586" s="4">
        <v>0</v>
      </c>
    </row>
    <row r="587" spans="1:21" x14ac:dyDescent="0.25">
      <c r="A587">
        <v>584</v>
      </c>
      <c r="B587" t="s">
        <v>610</v>
      </c>
      <c r="C587" t="s">
        <v>28</v>
      </c>
      <c r="D587" s="3">
        <v>0.4</v>
      </c>
      <c r="E587" s="3">
        <v>765.63750000000005</v>
      </c>
      <c r="F587" s="3">
        <v>766.03750000000002</v>
      </c>
      <c r="G587" s="7">
        <v>765.83749999999998</v>
      </c>
      <c r="H587" s="1">
        <v>2.7969300000000001</v>
      </c>
      <c r="I587" s="1">
        <v>2.3969299999999998</v>
      </c>
      <c r="J587" s="6">
        <v>2.59693</v>
      </c>
      <c r="K587" s="1">
        <v>-1.586545E-3</v>
      </c>
      <c r="L587" s="1">
        <v>-1.5827230000000001E-3</v>
      </c>
      <c r="M587" s="6">
        <v>-1.5846339999999999E-3</v>
      </c>
      <c r="N587" s="4">
        <v>0</v>
      </c>
      <c r="O587" s="4">
        <v>0</v>
      </c>
      <c r="P587" s="4">
        <v>0</v>
      </c>
      <c r="Q587" s="1">
        <v>6.2831760000000001</v>
      </c>
      <c r="R587" s="1">
        <v>6.2831760000000001</v>
      </c>
      <c r="S587" s="6">
        <v>6.2831760000000001</v>
      </c>
      <c r="T587">
        <v>0</v>
      </c>
      <c r="U587">
        <v>0</v>
      </c>
    </row>
    <row r="588" spans="1:21" x14ac:dyDescent="0.25">
      <c r="A588">
        <v>585</v>
      </c>
      <c r="B588" t="s">
        <v>611</v>
      </c>
      <c r="C588" t="s">
        <v>19</v>
      </c>
      <c r="D588" s="3">
        <v>0</v>
      </c>
      <c r="E588" s="3">
        <v>765.88750000000005</v>
      </c>
      <c r="F588" s="3">
        <v>765.88750000000005</v>
      </c>
      <c r="G588" s="7">
        <v>765.88750000000005</v>
      </c>
      <c r="H588" s="1">
        <v>2.5469300000000001</v>
      </c>
      <c r="I588" s="1">
        <v>2.5469300000000001</v>
      </c>
      <c r="J588" s="6">
        <v>2.5469300000000001</v>
      </c>
      <c r="K588" s="1">
        <v>-1.584156E-3</v>
      </c>
      <c r="L588" s="1">
        <v>-1.584156E-3</v>
      </c>
      <c r="M588" s="6">
        <v>-1.584156E-3</v>
      </c>
      <c r="N588" s="4">
        <v>0</v>
      </c>
      <c r="O588" s="4">
        <v>0</v>
      </c>
      <c r="P588" s="4">
        <v>0</v>
      </c>
      <c r="Q588" s="1">
        <v>6.2831760000000001</v>
      </c>
      <c r="R588" s="1">
        <v>6.2831760000000001</v>
      </c>
      <c r="S588" s="6">
        <v>6.2831760000000001</v>
      </c>
      <c r="T588" s="4">
        <v>0</v>
      </c>
      <c r="U588" s="4">
        <v>0</v>
      </c>
    </row>
    <row r="589" spans="1:21" x14ac:dyDescent="0.25">
      <c r="A589">
        <v>586</v>
      </c>
      <c r="B589" t="s">
        <v>612</v>
      </c>
      <c r="C589" t="s">
        <v>19</v>
      </c>
      <c r="D589" s="3">
        <v>0</v>
      </c>
      <c r="E589" s="3">
        <v>765.9375</v>
      </c>
      <c r="F589" s="3">
        <v>765.9375</v>
      </c>
      <c r="G589" s="7">
        <v>765.9375</v>
      </c>
      <c r="H589" s="1">
        <v>2.4969299999999999</v>
      </c>
      <c r="I589" s="1">
        <v>2.4969299999999999</v>
      </c>
      <c r="J589" s="6">
        <v>2.4969299999999999</v>
      </c>
      <c r="K589" s="1">
        <v>-1.583678E-3</v>
      </c>
      <c r="L589" s="1">
        <v>-1.583678E-3</v>
      </c>
      <c r="M589" s="6">
        <v>-1.583678E-3</v>
      </c>
      <c r="N589" s="4">
        <v>0</v>
      </c>
      <c r="O589" s="4">
        <v>0</v>
      </c>
      <c r="P589" s="4">
        <v>0</v>
      </c>
      <c r="Q589" s="1">
        <v>6.2831760000000001</v>
      </c>
      <c r="R589" s="1">
        <v>6.2831760000000001</v>
      </c>
      <c r="S589" s="6">
        <v>6.2831760000000001</v>
      </c>
      <c r="T589">
        <v>0</v>
      </c>
      <c r="U589">
        <v>0</v>
      </c>
    </row>
    <row r="590" spans="1:21" x14ac:dyDescent="0.25">
      <c r="A590">
        <v>587</v>
      </c>
      <c r="B590" t="s">
        <v>613</v>
      </c>
      <c r="C590" t="s">
        <v>25</v>
      </c>
      <c r="D590" s="3">
        <v>7.6200000000000004E-2</v>
      </c>
      <c r="E590" s="3">
        <v>765.98450000000003</v>
      </c>
      <c r="F590" s="3">
        <v>766.0607</v>
      </c>
      <c r="G590" s="7">
        <v>766.02260000000001</v>
      </c>
      <c r="H590" s="1">
        <v>2.4499300000000002</v>
      </c>
      <c r="I590" s="1">
        <v>2.3737300000000001</v>
      </c>
      <c r="J590" s="6">
        <v>2.4118300000000001</v>
      </c>
      <c r="K590" s="1">
        <v>-1.583229E-3</v>
      </c>
      <c r="L590" s="1">
        <v>-1.582501E-3</v>
      </c>
      <c r="M590" s="6">
        <v>-1.5828649999999999E-3</v>
      </c>
      <c r="N590" s="4">
        <v>0</v>
      </c>
      <c r="O590" s="4">
        <v>0</v>
      </c>
      <c r="P590" s="4">
        <v>0</v>
      </c>
      <c r="Q590" s="1">
        <v>6.2831760000000001</v>
      </c>
      <c r="R590" s="1">
        <v>6.2831760000000001</v>
      </c>
      <c r="S590" s="6">
        <v>6.2831760000000001</v>
      </c>
      <c r="T590" s="4">
        <v>0</v>
      </c>
      <c r="U590" s="4">
        <v>0</v>
      </c>
    </row>
    <row r="591" spans="1:21" x14ac:dyDescent="0.25">
      <c r="A591">
        <v>588</v>
      </c>
      <c r="B591" t="s">
        <v>614</v>
      </c>
      <c r="C591" t="s">
        <v>21</v>
      </c>
      <c r="D591" s="3">
        <v>0.11</v>
      </c>
      <c r="E591" s="3">
        <v>766.35950000000003</v>
      </c>
      <c r="F591" s="3">
        <v>766.46950000000004</v>
      </c>
      <c r="G591" s="7">
        <v>766.41449999999998</v>
      </c>
      <c r="H591" s="1">
        <v>2.0749300000000002</v>
      </c>
      <c r="I591" s="1">
        <v>1.9649300000000001</v>
      </c>
      <c r="J591" s="6">
        <v>2.01993</v>
      </c>
      <c r="K591" s="1">
        <v>-1.5796460000000001E-3</v>
      </c>
      <c r="L591" s="1">
        <v>-1.678595E-3</v>
      </c>
      <c r="M591" s="6">
        <v>-1.6791200000000001E-3</v>
      </c>
      <c r="N591" s="4">
        <v>0</v>
      </c>
      <c r="O591" s="4">
        <v>0</v>
      </c>
      <c r="P591" s="4">
        <v>0</v>
      </c>
      <c r="Q591" s="1">
        <v>6.2831760000000001</v>
      </c>
      <c r="R591" s="1">
        <v>6.2821759999999998</v>
      </c>
      <c r="S591" s="6">
        <v>6.2826760000000004</v>
      </c>
      <c r="T591">
        <v>0</v>
      </c>
      <c r="U591">
        <v>0</v>
      </c>
    </row>
    <row r="592" spans="1:21" x14ac:dyDescent="0.25">
      <c r="A592">
        <v>589</v>
      </c>
      <c r="B592" t="s">
        <v>615</v>
      </c>
      <c r="C592" t="s">
        <v>23</v>
      </c>
      <c r="D592" s="3">
        <v>0</v>
      </c>
      <c r="E592" s="3">
        <v>767.37599999999998</v>
      </c>
      <c r="F592" s="3">
        <v>767.37599999999998</v>
      </c>
      <c r="G592" s="7">
        <v>767.37599999999998</v>
      </c>
      <c r="H592" s="1">
        <v>1.058422</v>
      </c>
      <c r="I592" s="1">
        <v>1.058422</v>
      </c>
      <c r="J592" s="6">
        <v>1.058422</v>
      </c>
      <c r="K592" s="1">
        <v>-2.5699329999999999E-3</v>
      </c>
      <c r="L592" s="1">
        <v>-2.5699329999999999E-3</v>
      </c>
      <c r="M592" s="6">
        <v>-2.5699329999999999E-3</v>
      </c>
      <c r="N592" s="4">
        <v>0</v>
      </c>
      <c r="O592" s="4">
        <v>0</v>
      </c>
      <c r="P592" s="4">
        <v>0</v>
      </c>
      <c r="Q592" s="1">
        <v>6.2821759999999998</v>
      </c>
      <c r="R592" s="1">
        <v>6.2821759999999998</v>
      </c>
      <c r="S592" s="6">
        <v>6.2821759999999998</v>
      </c>
      <c r="T592" s="4">
        <v>0</v>
      </c>
      <c r="U592" s="4">
        <v>0</v>
      </c>
    </row>
    <row r="593" spans="1:21" x14ac:dyDescent="0.25">
      <c r="A593">
        <v>590</v>
      </c>
      <c r="B593" t="s">
        <v>616</v>
      </c>
      <c r="C593" t="s">
        <v>21</v>
      </c>
      <c r="D593" s="3">
        <v>2.5000000000000001E-2</v>
      </c>
      <c r="E593" s="3">
        <v>768.40740000000005</v>
      </c>
      <c r="F593" s="3">
        <v>768.43240000000003</v>
      </c>
      <c r="G593" s="7">
        <v>768.41989999999998</v>
      </c>
      <c r="H593" s="1">
        <v>2.7062030000000001E-2</v>
      </c>
      <c r="I593" s="1">
        <v>2.062042E-3</v>
      </c>
      <c r="J593" s="6">
        <v>1.456204E-2</v>
      </c>
      <c r="K593" s="1">
        <v>-3.6600769999999999E-3</v>
      </c>
      <c r="L593" s="1">
        <v>-3.6598379999999999E-3</v>
      </c>
      <c r="M593" s="6">
        <v>-3.659958E-3</v>
      </c>
      <c r="N593" s="4">
        <v>0</v>
      </c>
      <c r="O593" s="4">
        <v>0</v>
      </c>
      <c r="P593" s="4">
        <v>0</v>
      </c>
      <c r="Q593" s="1">
        <v>6.2821759999999998</v>
      </c>
      <c r="R593" s="1">
        <v>6.2831760000000001</v>
      </c>
      <c r="S593" s="6">
        <v>6.2826760000000004</v>
      </c>
      <c r="T593">
        <v>0</v>
      </c>
      <c r="U593">
        <v>0</v>
      </c>
    </row>
    <row r="594" spans="1:21" x14ac:dyDescent="0.25">
      <c r="A594">
        <v>591</v>
      </c>
      <c r="B594" t="s">
        <v>617</v>
      </c>
      <c r="C594" t="s">
        <v>19</v>
      </c>
      <c r="D594" s="3">
        <v>0</v>
      </c>
      <c r="E594" s="3">
        <v>768.43240000000003</v>
      </c>
      <c r="F594" s="3">
        <v>768.43240000000003</v>
      </c>
      <c r="G594" s="7">
        <v>768.43240000000003</v>
      </c>
      <c r="H594" s="1">
        <v>2.062042E-3</v>
      </c>
      <c r="I594" s="1">
        <v>2.062042E-3</v>
      </c>
      <c r="J594" s="6">
        <v>2.062042E-3</v>
      </c>
      <c r="K594" s="1">
        <v>-3.6598379999999999E-3</v>
      </c>
      <c r="L594" s="1">
        <v>-3.6598379999999999E-3</v>
      </c>
      <c r="M594" s="6">
        <v>-3.6598379999999999E-3</v>
      </c>
      <c r="N594" s="4">
        <v>0</v>
      </c>
      <c r="O594" s="4">
        <v>0</v>
      </c>
      <c r="P594" s="4">
        <v>0</v>
      </c>
      <c r="Q594" s="1">
        <v>6.2831760000000001</v>
      </c>
      <c r="R594" s="1">
        <v>6.2831760000000001</v>
      </c>
      <c r="S594" s="6">
        <v>6.2831760000000001</v>
      </c>
      <c r="T594" s="4">
        <v>0</v>
      </c>
      <c r="U594" s="4">
        <v>0</v>
      </c>
    </row>
    <row r="595" spans="1:21" x14ac:dyDescent="0.25">
      <c r="A595">
        <v>592</v>
      </c>
      <c r="B595" t="s">
        <v>618</v>
      </c>
      <c r="C595" t="s">
        <v>19</v>
      </c>
      <c r="D595" s="3">
        <v>0</v>
      </c>
      <c r="E595" s="3">
        <v>768.43240000000003</v>
      </c>
      <c r="F595" s="3">
        <v>768.43240000000003</v>
      </c>
      <c r="G595" s="7">
        <v>768.43240000000003</v>
      </c>
      <c r="H595" s="1">
        <v>2.062042E-3</v>
      </c>
      <c r="I595" s="1">
        <v>2.062042E-3</v>
      </c>
      <c r="J595" s="6">
        <v>2.062042E-3</v>
      </c>
      <c r="K595" s="1">
        <v>-3.6598379999999999E-3</v>
      </c>
      <c r="L595" s="1">
        <v>-3.6598379999999999E-3</v>
      </c>
      <c r="M595" s="6">
        <v>-3.6598379999999999E-3</v>
      </c>
      <c r="N595" s="4">
        <v>0</v>
      </c>
      <c r="O595" s="4">
        <v>0</v>
      </c>
      <c r="P595" s="4">
        <v>0</v>
      </c>
      <c r="Q595" s="1">
        <v>6.2831760000000001</v>
      </c>
      <c r="R595" s="1">
        <v>6.2831760000000001</v>
      </c>
      <c r="S595" s="6">
        <v>6.2831760000000001</v>
      </c>
      <c r="T595">
        <v>0</v>
      </c>
      <c r="U595">
        <v>0</v>
      </c>
    </row>
  </sheetData>
  <autoFilter ref="A3:U595">
    <sortState ref="A4:U595">
      <sortCondition ref="A3:A595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3"/>
  <sheetViews>
    <sheetView topLeftCell="A469" workbookViewId="0">
      <selection activeCell="A482" sqref="A482:A493"/>
    </sheetView>
  </sheetViews>
  <sheetFormatPr defaultRowHeight="15" x14ac:dyDescent="0.25"/>
  <cols>
    <col min="1" max="1" width="43.140625" customWidth="1"/>
    <col min="2" max="2" width="17.28515625" bestFit="1" customWidth="1"/>
    <col min="3" max="3" width="10.28515625" bestFit="1" customWidth="1"/>
    <col min="4" max="4" width="24.140625" bestFit="1" customWidth="1"/>
    <col min="5" max="5" width="14" bestFit="1" customWidth="1"/>
  </cols>
  <sheetData>
    <row r="1" spans="1:5" ht="30.75" thickBot="1" x14ac:dyDescent="0.3">
      <c r="A1" s="94" t="s">
        <v>645</v>
      </c>
      <c r="B1" s="102" t="s">
        <v>646</v>
      </c>
      <c r="C1" s="95" t="s">
        <v>647</v>
      </c>
      <c r="D1" s="96" t="s">
        <v>622</v>
      </c>
      <c r="E1" s="95" t="s">
        <v>648</v>
      </c>
    </row>
    <row r="2" spans="1:5" x14ac:dyDescent="0.25">
      <c r="A2" s="20" t="str">
        <f>(B2&amp;C2&amp;D2&amp;E2)</f>
        <v>Parameter("d7") = "IPx"</v>
      </c>
      <c r="B2" s="31" t="s">
        <v>651</v>
      </c>
      <c r="C2" s="56" t="s">
        <v>649</v>
      </c>
      <c r="D2" s="20" t="s">
        <v>638</v>
      </c>
      <c r="E2" s="35" t="s">
        <v>650</v>
      </c>
    </row>
    <row r="3" spans="1:5" x14ac:dyDescent="0.25">
      <c r="A3" s="28" t="str">
        <f t="shared" ref="A3:A66" si="0">(B3&amp;C3&amp;D3&amp;E3)</f>
        <v>Parameter("d8") = "IPy"</v>
      </c>
      <c r="B3" s="31" t="s">
        <v>652</v>
      </c>
      <c r="C3" s="59" t="s">
        <v>649</v>
      </c>
      <c r="D3" s="28" t="s">
        <v>1557</v>
      </c>
      <c r="E3" s="30" t="s">
        <v>650</v>
      </c>
    </row>
    <row r="4" spans="1:5" x14ac:dyDescent="0.25">
      <c r="A4" s="28" t="str">
        <f t="shared" si="0"/>
        <v>Parameter("d9") = "IPz"</v>
      </c>
      <c r="B4" s="31" t="s">
        <v>653</v>
      </c>
      <c r="C4" s="59" t="s">
        <v>649</v>
      </c>
      <c r="D4" s="28" t="s">
        <v>1558</v>
      </c>
      <c r="E4" s="30" t="s">
        <v>650</v>
      </c>
    </row>
    <row r="5" spans="1:5" x14ac:dyDescent="0.25">
      <c r="A5" s="28" t="str">
        <f t="shared" si="0"/>
        <v>Parameter("d10") = "IPax"</v>
      </c>
      <c r="B5" s="31" t="s">
        <v>654</v>
      </c>
      <c r="C5" s="59" t="s">
        <v>649</v>
      </c>
      <c r="D5" s="28" t="s">
        <v>1559</v>
      </c>
      <c r="E5" s="30" t="s">
        <v>650</v>
      </c>
    </row>
    <row r="6" spans="1:5" x14ac:dyDescent="0.25">
      <c r="A6" s="28" t="str">
        <f t="shared" si="0"/>
        <v>Parameter("d11") = "IPay"</v>
      </c>
      <c r="B6" s="31" t="s">
        <v>655</v>
      </c>
      <c r="C6" s="59" t="s">
        <v>649</v>
      </c>
      <c r="D6" s="28" t="s">
        <v>1560</v>
      </c>
      <c r="E6" s="30" t="s">
        <v>650</v>
      </c>
    </row>
    <row r="7" spans="1:5" ht="15.75" thickBot="1" x14ac:dyDescent="0.3">
      <c r="A7" s="32" t="str">
        <f t="shared" si="0"/>
        <v>Parameter("d12") = "IPaz"</v>
      </c>
      <c r="B7" s="31" t="s">
        <v>656</v>
      </c>
      <c r="C7" s="64" t="s">
        <v>649</v>
      </c>
      <c r="D7" s="32" t="s">
        <v>1561</v>
      </c>
      <c r="E7" s="34" t="s">
        <v>650</v>
      </c>
    </row>
    <row r="8" spans="1:5" x14ac:dyDescent="0.25">
      <c r="A8" s="35" t="str">
        <f t="shared" si="0"/>
        <v>Parameter("d13") = "OSC_PICKUP_1_x"</v>
      </c>
      <c r="B8" s="31" t="s">
        <v>657</v>
      </c>
      <c r="C8" s="35" t="s">
        <v>649</v>
      </c>
      <c r="D8" s="22" t="s">
        <v>1107</v>
      </c>
      <c r="E8" s="35" t="s">
        <v>650</v>
      </c>
    </row>
    <row r="9" spans="1:5" x14ac:dyDescent="0.25">
      <c r="A9" s="30" t="str">
        <f t="shared" si="0"/>
        <v>Parameter("d14") = "OSC_PICKUP_1_y"</v>
      </c>
      <c r="B9" s="31" t="s">
        <v>658</v>
      </c>
      <c r="C9" s="30" t="s">
        <v>649</v>
      </c>
      <c r="D9" s="30" t="s">
        <v>1108</v>
      </c>
      <c r="E9" s="30" t="s">
        <v>650</v>
      </c>
    </row>
    <row r="10" spans="1:5" x14ac:dyDescent="0.25">
      <c r="A10" s="30" t="str">
        <f t="shared" si="0"/>
        <v>Parameter("d15") = "OSC_PICKUP_1_z"</v>
      </c>
      <c r="B10" s="31" t="s">
        <v>659</v>
      </c>
      <c r="C10" s="30" t="s">
        <v>649</v>
      </c>
      <c r="D10" s="30" t="s">
        <v>1109</v>
      </c>
      <c r="E10" s="30" t="s">
        <v>650</v>
      </c>
    </row>
    <row r="11" spans="1:5" x14ac:dyDescent="0.25">
      <c r="A11" s="30" t="str">
        <f t="shared" si="0"/>
        <v>Parameter("d16") = "OSC_PICKUP_1_ax"</v>
      </c>
      <c r="B11" s="31" t="s">
        <v>660</v>
      </c>
      <c r="C11" s="30" t="s">
        <v>649</v>
      </c>
      <c r="D11" s="30" t="s">
        <v>1110</v>
      </c>
      <c r="E11" s="30" t="s">
        <v>650</v>
      </c>
    </row>
    <row r="12" spans="1:5" x14ac:dyDescent="0.25">
      <c r="A12" s="30" t="str">
        <f t="shared" si="0"/>
        <v>Parameter("d17") = "OSC_PICKUP_1_ay"</v>
      </c>
      <c r="B12" s="31" t="s">
        <v>661</v>
      </c>
      <c r="C12" s="30" t="s">
        <v>649</v>
      </c>
      <c r="D12" s="30" t="s">
        <v>1111</v>
      </c>
      <c r="E12" s="30" t="s">
        <v>650</v>
      </c>
    </row>
    <row r="13" spans="1:5" ht="15.75" thickBot="1" x14ac:dyDescent="0.3">
      <c r="A13" s="34" t="str">
        <f t="shared" si="0"/>
        <v>Parameter("d18") = "OSC_PICKUP_1_az"</v>
      </c>
      <c r="B13" s="31" t="s">
        <v>662</v>
      </c>
      <c r="C13" s="34" t="s">
        <v>649</v>
      </c>
      <c r="D13" s="34" t="s">
        <v>1112</v>
      </c>
      <c r="E13" s="34" t="s">
        <v>650</v>
      </c>
    </row>
    <row r="14" spans="1:5" x14ac:dyDescent="0.25">
      <c r="A14" s="35" t="str">
        <f t="shared" si="0"/>
        <v>Parameter("d19") = "P_MARK_x"</v>
      </c>
      <c r="B14" s="31" t="s">
        <v>663</v>
      </c>
      <c r="C14" s="35" t="s">
        <v>649</v>
      </c>
      <c r="D14" s="35" t="s">
        <v>1113</v>
      </c>
      <c r="E14" s="35" t="s">
        <v>650</v>
      </c>
    </row>
    <row r="15" spans="1:5" x14ac:dyDescent="0.25">
      <c r="A15" s="30" t="str">
        <f t="shared" si="0"/>
        <v>Parameter("d20") = "P_MARK_y"</v>
      </c>
      <c r="B15" s="31" t="s">
        <v>664</v>
      </c>
      <c r="C15" s="30" t="s">
        <v>649</v>
      </c>
      <c r="D15" s="30" t="s">
        <v>1114</v>
      </c>
      <c r="E15" s="30" t="s">
        <v>650</v>
      </c>
    </row>
    <row r="16" spans="1:5" x14ac:dyDescent="0.25">
      <c r="A16" s="30" t="str">
        <f t="shared" si="0"/>
        <v>Parameter("d21") = "P_MARK_z"</v>
      </c>
      <c r="B16" s="31" t="s">
        <v>665</v>
      </c>
      <c r="C16" s="30" t="s">
        <v>649</v>
      </c>
      <c r="D16" s="30" t="s">
        <v>1115</v>
      </c>
      <c r="E16" s="30" t="s">
        <v>650</v>
      </c>
    </row>
    <row r="17" spans="1:5" x14ac:dyDescent="0.25">
      <c r="A17" s="30" t="str">
        <f t="shared" si="0"/>
        <v>Parameter("d22") = "P_MARK_ax"</v>
      </c>
      <c r="B17" s="31" t="s">
        <v>666</v>
      </c>
      <c r="C17" s="30" t="s">
        <v>649</v>
      </c>
      <c r="D17" s="30" t="s">
        <v>1116</v>
      </c>
      <c r="E17" s="30" t="s">
        <v>650</v>
      </c>
    </row>
    <row r="18" spans="1:5" x14ac:dyDescent="0.25">
      <c r="A18" s="30" t="str">
        <f t="shared" si="0"/>
        <v>Parameter("d23") = "P_MARK_ay"</v>
      </c>
      <c r="B18" s="31" t="s">
        <v>667</v>
      </c>
      <c r="C18" s="30" t="s">
        <v>649</v>
      </c>
      <c r="D18" s="30" t="s">
        <v>1117</v>
      </c>
      <c r="E18" s="30" t="s">
        <v>650</v>
      </c>
    </row>
    <row r="19" spans="1:5" ht="15.75" thickBot="1" x14ac:dyDescent="0.3">
      <c r="A19" s="34" t="str">
        <f t="shared" si="0"/>
        <v>Parameter("d24") = "P_MARK_az"</v>
      </c>
      <c r="B19" s="31" t="s">
        <v>668</v>
      </c>
      <c r="C19" s="34" t="s">
        <v>649</v>
      </c>
      <c r="D19" s="34" t="s">
        <v>1118</v>
      </c>
      <c r="E19" s="34" t="s">
        <v>650</v>
      </c>
    </row>
    <row r="20" spans="1:5" x14ac:dyDescent="0.25">
      <c r="A20" s="35" t="str">
        <f t="shared" si="0"/>
        <v>Parameter("d25") = "OSC_START_x"</v>
      </c>
      <c r="B20" s="31" t="s">
        <v>669</v>
      </c>
      <c r="C20" s="35" t="s">
        <v>649</v>
      </c>
      <c r="D20" s="35" t="s">
        <v>1119</v>
      </c>
      <c r="E20" s="35" t="s">
        <v>650</v>
      </c>
    </row>
    <row r="21" spans="1:5" x14ac:dyDescent="0.25">
      <c r="A21" s="30" t="str">
        <f t="shared" si="0"/>
        <v>Parameter("d26") = "OSC_START_y"</v>
      </c>
      <c r="B21" s="31" t="s">
        <v>670</v>
      </c>
      <c r="C21" s="30" t="s">
        <v>649</v>
      </c>
      <c r="D21" s="30" t="s">
        <v>1120</v>
      </c>
      <c r="E21" s="30" t="s">
        <v>650</v>
      </c>
    </row>
    <row r="22" spans="1:5" x14ac:dyDescent="0.25">
      <c r="A22" s="30" t="str">
        <f t="shared" si="0"/>
        <v>Parameter("d27") = "OSC_START_z"</v>
      </c>
      <c r="B22" s="31" t="s">
        <v>671</v>
      </c>
      <c r="C22" s="30" t="s">
        <v>649</v>
      </c>
      <c r="D22" s="30" t="s">
        <v>1121</v>
      </c>
      <c r="E22" s="30" t="s">
        <v>650</v>
      </c>
    </row>
    <row r="23" spans="1:5" x14ac:dyDescent="0.25">
      <c r="A23" s="30" t="str">
        <f t="shared" si="0"/>
        <v>Parameter("d28") = "OSC_START_ax"</v>
      </c>
      <c r="B23" s="31" t="s">
        <v>672</v>
      </c>
      <c r="C23" s="30" t="s">
        <v>649</v>
      </c>
      <c r="D23" s="30" t="s">
        <v>1122</v>
      </c>
      <c r="E23" s="30" t="s">
        <v>650</v>
      </c>
    </row>
    <row r="24" spans="1:5" x14ac:dyDescent="0.25">
      <c r="A24" s="30" t="str">
        <f t="shared" si="0"/>
        <v>Parameter("d29") = "OSC_START_ay"</v>
      </c>
      <c r="B24" s="31" t="s">
        <v>673</v>
      </c>
      <c r="C24" s="30" t="s">
        <v>649</v>
      </c>
      <c r="D24" s="30" t="s">
        <v>1123</v>
      </c>
      <c r="E24" s="30" t="s">
        <v>650</v>
      </c>
    </row>
    <row r="25" spans="1:5" ht="15.75" thickBot="1" x14ac:dyDescent="0.3">
      <c r="A25" s="34" t="str">
        <f t="shared" si="0"/>
        <v>Parameter("d30") = "OSC_START_az"</v>
      </c>
      <c r="B25" s="31" t="s">
        <v>674</v>
      </c>
      <c r="C25" s="34" t="s">
        <v>649</v>
      </c>
      <c r="D25" s="34" t="s">
        <v>1124</v>
      </c>
      <c r="E25" s="34" t="s">
        <v>650</v>
      </c>
    </row>
    <row r="26" spans="1:5" x14ac:dyDescent="0.25">
      <c r="A26" s="35" t="str">
        <f t="shared" si="0"/>
        <v>Parameter("d31") = "OSC_PICKUP_2_x"</v>
      </c>
      <c r="B26" s="31" t="s">
        <v>675</v>
      </c>
      <c r="C26" s="35" t="s">
        <v>649</v>
      </c>
      <c r="D26" s="35" t="s">
        <v>1125</v>
      </c>
      <c r="E26" s="35" t="s">
        <v>650</v>
      </c>
    </row>
    <row r="27" spans="1:5" x14ac:dyDescent="0.25">
      <c r="A27" s="30" t="str">
        <f t="shared" si="0"/>
        <v>Parameter("d32") = "OSC_PICKUP_2_y"</v>
      </c>
      <c r="B27" s="31" t="s">
        <v>676</v>
      </c>
      <c r="C27" s="30" t="s">
        <v>649</v>
      </c>
      <c r="D27" s="30" t="s">
        <v>1126</v>
      </c>
      <c r="E27" s="30" t="s">
        <v>650</v>
      </c>
    </row>
    <row r="28" spans="1:5" x14ac:dyDescent="0.25">
      <c r="A28" s="30" t="str">
        <f t="shared" si="0"/>
        <v>Parameter("d33") = "OSC_PICKUP_2_z"</v>
      </c>
      <c r="B28" s="31" t="s">
        <v>677</v>
      </c>
      <c r="C28" s="30" t="s">
        <v>649</v>
      </c>
      <c r="D28" s="30" t="s">
        <v>1127</v>
      </c>
      <c r="E28" s="30" t="s">
        <v>650</v>
      </c>
    </row>
    <row r="29" spans="1:5" x14ac:dyDescent="0.25">
      <c r="A29" s="30" t="str">
        <f t="shared" si="0"/>
        <v>Parameter("d34") = "OSC_PICKUP_2_ax"</v>
      </c>
      <c r="B29" s="31" t="s">
        <v>678</v>
      </c>
      <c r="C29" s="30" t="s">
        <v>649</v>
      </c>
      <c r="D29" s="30" t="s">
        <v>1128</v>
      </c>
      <c r="E29" s="30" t="s">
        <v>650</v>
      </c>
    </row>
    <row r="30" spans="1:5" x14ac:dyDescent="0.25">
      <c r="A30" s="30" t="str">
        <f t="shared" si="0"/>
        <v>Parameter("d35") = "OSC_PICKUP_2_ay"</v>
      </c>
      <c r="B30" s="31" t="s">
        <v>679</v>
      </c>
      <c r="C30" s="30" t="s">
        <v>649</v>
      </c>
      <c r="D30" s="30" t="s">
        <v>1129</v>
      </c>
      <c r="E30" s="30" t="s">
        <v>650</v>
      </c>
    </row>
    <row r="31" spans="1:5" ht="15.75" thickBot="1" x14ac:dyDescent="0.3">
      <c r="A31" s="34" t="str">
        <f t="shared" si="0"/>
        <v>Parameter("d36") = "OSC_PICKUP_2_az"</v>
      </c>
      <c r="B31" s="31" t="s">
        <v>680</v>
      </c>
      <c r="C31" s="34" t="s">
        <v>649</v>
      </c>
      <c r="D31" s="34" t="s">
        <v>1130</v>
      </c>
      <c r="E31" s="34" t="s">
        <v>650</v>
      </c>
    </row>
    <row r="32" spans="1:5" x14ac:dyDescent="0.25">
      <c r="A32" s="35" t="str">
        <f t="shared" si="0"/>
        <v>Parameter("d37") = "DET_45W_x"</v>
      </c>
      <c r="B32" s="31" t="s">
        <v>681</v>
      </c>
      <c r="C32" s="35" t="s">
        <v>649</v>
      </c>
      <c r="D32" s="35" t="s">
        <v>1131</v>
      </c>
      <c r="E32" s="35" t="s">
        <v>650</v>
      </c>
    </row>
    <row r="33" spans="1:5" x14ac:dyDescent="0.25">
      <c r="A33" s="30" t="str">
        <f t="shared" si="0"/>
        <v>Parameter("d38") = "DET_45W_y"</v>
      </c>
      <c r="B33" s="31" t="s">
        <v>682</v>
      </c>
      <c r="C33" s="30" t="s">
        <v>649</v>
      </c>
      <c r="D33" s="30" t="s">
        <v>1132</v>
      </c>
      <c r="E33" s="30" t="s">
        <v>650</v>
      </c>
    </row>
    <row r="34" spans="1:5" x14ac:dyDescent="0.25">
      <c r="A34" s="30" t="str">
        <f t="shared" si="0"/>
        <v>Parameter("d39") = "DET_45W_z"</v>
      </c>
      <c r="B34" s="31" t="s">
        <v>683</v>
      </c>
      <c r="C34" s="30" t="s">
        <v>649</v>
      </c>
      <c r="D34" s="30" t="s">
        <v>1133</v>
      </c>
      <c r="E34" s="30" t="s">
        <v>650</v>
      </c>
    </row>
    <row r="35" spans="1:5" x14ac:dyDescent="0.25">
      <c r="A35" s="30" t="str">
        <f t="shared" si="0"/>
        <v>Parameter("d40") = "DET_45W_ax"</v>
      </c>
      <c r="B35" s="31" t="s">
        <v>684</v>
      </c>
      <c r="C35" s="30" t="s">
        <v>649</v>
      </c>
      <c r="D35" s="30" t="s">
        <v>1134</v>
      </c>
      <c r="E35" s="30" t="s">
        <v>650</v>
      </c>
    </row>
    <row r="36" spans="1:5" x14ac:dyDescent="0.25">
      <c r="A36" s="30" t="str">
        <f t="shared" si="0"/>
        <v>Parameter("d41") = "DET_45W_ay"</v>
      </c>
      <c r="B36" s="31" t="s">
        <v>685</v>
      </c>
      <c r="C36" s="30" t="s">
        <v>649</v>
      </c>
      <c r="D36" s="30" t="s">
        <v>1135</v>
      </c>
      <c r="E36" s="30" t="s">
        <v>650</v>
      </c>
    </row>
    <row r="37" spans="1:5" ht="15.75" thickBot="1" x14ac:dyDescent="0.3">
      <c r="A37" s="34" t="str">
        <f t="shared" si="0"/>
        <v>Parameter("d42") = "DET_45W_az"</v>
      </c>
      <c r="B37" s="31" t="s">
        <v>686</v>
      </c>
      <c r="C37" s="34" t="s">
        <v>649</v>
      </c>
      <c r="D37" s="34" t="s">
        <v>1136</v>
      </c>
      <c r="E37" s="34" t="s">
        <v>650</v>
      </c>
    </row>
    <row r="38" spans="1:5" x14ac:dyDescent="0.25">
      <c r="A38" s="35" t="str">
        <f t="shared" si="0"/>
        <v>Parameter("d43") = "Q45W_x"</v>
      </c>
      <c r="B38" s="31" t="s">
        <v>687</v>
      </c>
      <c r="C38" s="35" t="s">
        <v>649</v>
      </c>
      <c r="D38" s="35" t="s">
        <v>1137</v>
      </c>
      <c r="E38" s="35" t="s">
        <v>650</v>
      </c>
    </row>
    <row r="39" spans="1:5" x14ac:dyDescent="0.25">
      <c r="A39" s="30" t="str">
        <f t="shared" si="0"/>
        <v>Parameter("d44") = "Q45W_y"</v>
      </c>
      <c r="B39" s="31" t="s">
        <v>688</v>
      </c>
      <c r="C39" s="30" t="s">
        <v>649</v>
      </c>
      <c r="D39" s="30" t="s">
        <v>1138</v>
      </c>
      <c r="E39" s="30" t="s">
        <v>650</v>
      </c>
    </row>
    <row r="40" spans="1:5" x14ac:dyDescent="0.25">
      <c r="A40" s="30" t="str">
        <f t="shared" si="0"/>
        <v>Parameter("d45") = "Q45W_z"</v>
      </c>
      <c r="B40" s="31" t="s">
        <v>689</v>
      </c>
      <c r="C40" s="30" t="s">
        <v>649</v>
      </c>
      <c r="D40" s="30" t="s">
        <v>1139</v>
      </c>
      <c r="E40" s="30" t="s">
        <v>650</v>
      </c>
    </row>
    <row r="41" spans="1:5" x14ac:dyDescent="0.25">
      <c r="A41" s="30" t="str">
        <f t="shared" si="0"/>
        <v>Parameter("d46") = "Q45W_ax"</v>
      </c>
      <c r="B41" s="31" t="s">
        <v>690</v>
      </c>
      <c r="C41" s="30" t="s">
        <v>649</v>
      </c>
      <c r="D41" s="30" t="s">
        <v>1140</v>
      </c>
      <c r="E41" s="30" t="s">
        <v>650</v>
      </c>
    </row>
    <row r="42" spans="1:5" x14ac:dyDescent="0.25">
      <c r="A42" s="30" t="str">
        <f t="shared" si="0"/>
        <v>Parameter("d47") = "Q45W_ay"</v>
      </c>
      <c r="B42" s="31" t="s">
        <v>691</v>
      </c>
      <c r="C42" s="30" t="s">
        <v>649</v>
      </c>
      <c r="D42" s="30" t="s">
        <v>1141</v>
      </c>
      <c r="E42" s="30" t="s">
        <v>650</v>
      </c>
    </row>
    <row r="43" spans="1:5" ht="15.75" thickBot="1" x14ac:dyDescent="0.3">
      <c r="A43" s="34" t="str">
        <f t="shared" si="0"/>
        <v>Parameter("d48") = "Q45W_az"</v>
      </c>
      <c r="B43" s="31" t="s">
        <v>692</v>
      </c>
      <c r="C43" s="34" t="s">
        <v>649</v>
      </c>
      <c r="D43" s="34" t="s">
        <v>1142</v>
      </c>
      <c r="E43" s="34" t="s">
        <v>650</v>
      </c>
    </row>
    <row r="44" spans="1:5" x14ac:dyDescent="0.25">
      <c r="A44" s="35" t="str">
        <f t="shared" si="0"/>
        <v>Parameter("d49") = "SEX_45W_x"</v>
      </c>
      <c r="B44" s="31" t="s">
        <v>693</v>
      </c>
      <c r="C44" s="35" t="s">
        <v>649</v>
      </c>
      <c r="D44" s="35" t="s">
        <v>1143</v>
      </c>
      <c r="E44" s="35" t="s">
        <v>650</v>
      </c>
    </row>
    <row r="45" spans="1:5" x14ac:dyDescent="0.25">
      <c r="A45" s="30" t="str">
        <f t="shared" si="0"/>
        <v>Parameter("d50") = "SEX_45W_y"</v>
      </c>
      <c r="B45" s="31" t="s">
        <v>694</v>
      </c>
      <c r="C45" s="30" t="s">
        <v>649</v>
      </c>
      <c r="D45" s="30" t="s">
        <v>1144</v>
      </c>
      <c r="E45" s="30" t="s">
        <v>650</v>
      </c>
    </row>
    <row r="46" spans="1:5" x14ac:dyDescent="0.25">
      <c r="A46" s="30" t="str">
        <f t="shared" si="0"/>
        <v>Parameter("d51") = "SEX_45W_z"</v>
      </c>
      <c r="B46" s="31" t="s">
        <v>695</v>
      </c>
      <c r="C46" s="30" t="s">
        <v>649</v>
      </c>
      <c r="D46" s="30" t="s">
        <v>1145</v>
      </c>
      <c r="E46" s="30" t="s">
        <v>650</v>
      </c>
    </row>
    <row r="47" spans="1:5" x14ac:dyDescent="0.25">
      <c r="A47" s="30" t="str">
        <f t="shared" si="0"/>
        <v>Parameter("d52") = "SEX_45W_ax"</v>
      </c>
      <c r="B47" s="31" t="s">
        <v>696</v>
      </c>
      <c r="C47" s="30" t="s">
        <v>649</v>
      </c>
      <c r="D47" s="30" t="s">
        <v>1146</v>
      </c>
      <c r="E47" s="30" t="s">
        <v>650</v>
      </c>
    </row>
    <row r="48" spans="1:5" x14ac:dyDescent="0.25">
      <c r="A48" s="30" t="str">
        <f t="shared" si="0"/>
        <v>Parameter("d53") = "SEX_45W_ay"</v>
      </c>
      <c r="B48" s="31" t="s">
        <v>697</v>
      </c>
      <c r="C48" s="30" t="s">
        <v>649</v>
      </c>
      <c r="D48" s="30" t="s">
        <v>1147</v>
      </c>
      <c r="E48" s="30" t="s">
        <v>650</v>
      </c>
    </row>
    <row r="49" spans="1:5" ht="15.75" thickBot="1" x14ac:dyDescent="0.3">
      <c r="A49" s="34" t="str">
        <f t="shared" si="0"/>
        <v>Parameter("d54") = "SEX_45W_az"</v>
      </c>
      <c r="B49" s="31" t="s">
        <v>698</v>
      </c>
      <c r="C49" s="34" t="s">
        <v>649</v>
      </c>
      <c r="D49" s="34" t="s">
        <v>1148</v>
      </c>
      <c r="E49" s="34" t="s">
        <v>650</v>
      </c>
    </row>
    <row r="50" spans="1:5" x14ac:dyDescent="0.25">
      <c r="A50" s="35" t="str">
        <f t="shared" si="0"/>
        <v>Parameter("d55") = "B46W_x"</v>
      </c>
      <c r="B50" s="31" t="s">
        <v>699</v>
      </c>
      <c r="C50" s="35" t="s">
        <v>649</v>
      </c>
      <c r="D50" s="35" t="s">
        <v>1149</v>
      </c>
      <c r="E50" s="35" t="s">
        <v>650</v>
      </c>
    </row>
    <row r="51" spans="1:5" x14ac:dyDescent="0.25">
      <c r="A51" s="30" t="str">
        <f t="shared" si="0"/>
        <v>Parameter("d56") = "B46W_y"</v>
      </c>
      <c r="B51" s="31" t="s">
        <v>700</v>
      </c>
      <c r="C51" s="30" t="s">
        <v>649</v>
      </c>
      <c r="D51" s="30" t="s">
        <v>1150</v>
      </c>
      <c r="E51" s="30" t="s">
        <v>650</v>
      </c>
    </row>
    <row r="52" spans="1:5" x14ac:dyDescent="0.25">
      <c r="A52" s="30" t="str">
        <f t="shared" si="0"/>
        <v>Parameter("d57") = "B46W_z"</v>
      </c>
      <c r="B52" s="31" t="s">
        <v>701</v>
      </c>
      <c r="C52" s="30" t="s">
        <v>649</v>
      </c>
      <c r="D52" s="30" t="s">
        <v>1151</v>
      </c>
      <c r="E52" s="30" t="s">
        <v>650</v>
      </c>
    </row>
    <row r="53" spans="1:5" x14ac:dyDescent="0.25">
      <c r="A53" s="30" t="str">
        <f t="shared" si="0"/>
        <v>Parameter("d58") = "B46W_ax"</v>
      </c>
      <c r="B53" s="31" t="s">
        <v>702</v>
      </c>
      <c r="C53" s="30" t="s">
        <v>649</v>
      </c>
      <c r="D53" s="30" t="s">
        <v>1152</v>
      </c>
      <c r="E53" s="30" t="s">
        <v>650</v>
      </c>
    </row>
    <row r="54" spans="1:5" x14ac:dyDescent="0.25">
      <c r="A54" s="30" t="str">
        <f t="shared" si="0"/>
        <v>Parameter("d59") = "B46W_ay"</v>
      </c>
      <c r="B54" s="31" t="s">
        <v>703</v>
      </c>
      <c r="C54" s="30" t="s">
        <v>649</v>
      </c>
      <c r="D54" s="30" t="s">
        <v>1153</v>
      </c>
      <c r="E54" s="30" t="s">
        <v>650</v>
      </c>
    </row>
    <row r="55" spans="1:5" ht="15.75" thickBot="1" x14ac:dyDescent="0.3">
      <c r="A55" s="34" t="str">
        <f t="shared" si="0"/>
        <v>Parameter("d60") = "B46W_az"</v>
      </c>
      <c r="B55" s="31" t="s">
        <v>704</v>
      </c>
      <c r="C55" s="34" t="s">
        <v>649</v>
      </c>
      <c r="D55" s="34" t="s">
        <v>1154</v>
      </c>
      <c r="E55" s="34" t="s">
        <v>650</v>
      </c>
    </row>
    <row r="56" spans="1:5" x14ac:dyDescent="0.25">
      <c r="A56" s="35" t="str">
        <f t="shared" si="0"/>
        <v>Parameter("d61") = "Q46W_x"</v>
      </c>
      <c r="B56" s="31" t="s">
        <v>705</v>
      </c>
      <c r="C56" s="35" t="s">
        <v>649</v>
      </c>
      <c r="D56" s="35" t="s">
        <v>1155</v>
      </c>
      <c r="E56" s="35" t="s">
        <v>650</v>
      </c>
    </row>
    <row r="57" spans="1:5" x14ac:dyDescent="0.25">
      <c r="A57" s="30" t="str">
        <f t="shared" si="0"/>
        <v>Parameter("d62") = "Q46W_y"</v>
      </c>
      <c r="B57" s="31" t="s">
        <v>706</v>
      </c>
      <c r="C57" s="30" t="s">
        <v>649</v>
      </c>
      <c r="D57" s="30" t="s">
        <v>1156</v>
      </c>
      <c r="E57" s="30" t="s">
        <v>650</v>
      </c>
    </row>
    <row r="58" spans="1:5" x14ac:dyDescent="0.25">
      <c r="A58" s="30" t="str">
        <f t="shared" si="0"/>
        <v>Parameter("d63") = "Q46W_z"</v>
      </c>
      <c r="B58" s="31" t="s">
        <v>707</v>
      </c>
      <c r="C58" s="30" t="s">
        <v>649</v>
      </c>
      <c r="D58" s="30" t="s">
        <v>1157</v>
      </c>
      <c r="E58" s="30" t="s">
        <v>650</v>
      </c>
    </row>
    <row r="59" spans="1:5" x14ac:dyDescent="0.25">
      <c r="A59" s="30" t="str">
        <f t="shared" si="0"/>
        <v>Parameter("d64") = "Q46W_ax"</v>
      </c>
      <c r="B59" s="31" t="s">
        <v>708</v>
      </c>
      <c r="C59" s="30" t="s">
        <v>649</v>
      </c>
      <c r="D59" s="30" t="s">
        <v>1158</v>
      </c>
      <c r="E59" s="30" t="s">
        <v>650</v>
      </c>
    </row>
    <row r="60" spans="1:5" x14ac:dyDescent="0.25">
      <c r="A60" s="30" t="str">
        <f t="shared" si="0"/>
        <v>Parameter("d65") = "Q46W_ay"</v>
      </c>
      <c r="B60" s="31" t="s">
        <v>709</v>
      </c>
      <c r="C60" s="30" t="s">
        <v>649</v>
      </c>
      <c r="D60" s="30" t="s">
        <v>1159</v>
      </c>
      <c r="E60" s="30" t="s">
        <v>650</v>
      </c>
    </row>
    <row r="61" spans="1:5" ht="15.75" thickBot="1" x14ac:dyDescent="0.3">
      <c r="A61" s="34" t="str">
        <f t="shared" si="0"/>
        <v>Parameter("d66") = "Q46W_az"</v>
      </c>
      <c r="B61" s="31" t="s">
        <v>710</v>
      </c>
      <c r="C61" s="34" t="s">
        <v>649</v>
      </c>
      <c r="D61" s="34" t="s">
        <v>1160</v>
      </c>
      <c r="E61" s="34" t="s">
        <v>650</v>
      </c>
    </row>
    <row r="62" spans="1:5" x14ac:dyDescent="0.25">
      <c r="A62" s="35" t="str">
        <f t="shared" si="0"/>
        <v>Parameter("d67") = "DET_46W_x"</v>
      </c>
      <c r="B62" s="31" t="s">
        <v>711</v>
      </c>
      <c r="C62" s="35" t="s">
        <v>649</v>
      </c>
      <c r="D62" s="35" t="s">
        <v>1161</v>
      </c>
      <c r="E62" s="35" t="s">
        <v>650</v>
      </c>
    </row>
    <row r="63" spans="1:5" x14ac:dyDescent="0.25">
      <c r="A63" s="30" t="str">
        <f t="shared" si="0"/>
        <v>Parameter("d68") = "DET_46W_y"</v>
      </c>
      <c r="B63" s="31" t="s">
        <v>712</v>
      </c>
      <c r="C63" s="30" t="s">
        <v>649</v>
      </c>
      <c r="D63" s="30" t="s">
        <v>1162</v>
      </c>
      <c r="E63" s="30" t="s">
        <v>650</v>
      </c>
    </row>
    <row r="64" spans="1:5" x14ac:dyDescent="0.25">
      <c r="A64" s="30" t="str">
        <f t="shared" si="0"/>
        <v>Parameter("d69") = "DET_46W_z"</v>
      </c>
      <c r="B64" s="31" t="s">
        <v>713</v>
      </c>
      <c r="C64" s="30" t="s">
        <v>649</v>
      </c>
      <c r="D64" s="30" t="s">
        <v>1163</v>
      </c>
      <c r="E64" s="30" t="s">
        <v>650</v>
      </c>
    </row>
    <row r="65" spans="1:5" x14ac:dyDescent="0.25">
      <c r="A65" s="30" t="str">
        <f t="shared" si="0"/>
        <v>Parameter("d70") = "DET_46W_ax"</v>
      </c>
      <c r="B65" s="31" t="s">
        <v>714</v>
      </c>
      <c r="C65" s="30" t="s">
        <v>649</v>
      </c>
      <c r="D65" s="30" t="s">
        <v>1164</v>
      </c>
      <c r="E65" s="30" t="s">
        <v>650</v>
      </c>
    </row>
    <row r="66" spans="1:5" x14ac:dyDescent="0.25">
      <c r="A66" s="30" t="str">
        <f t="shared" si="0"/>
        <v>Parameter("d71") = "DET_46W_ay"</v>
      </c>
      <c r="B66" s="31" t="s">
        <v>715</v>
      </c>
      <c r="C66" s="30" t="s">
        <v>649</v>
      </c>
      <c r="D66" s="30" t="s">
        <v>1165</v>
      </c>
      <c r="E66" s="30" t="s">
        <v>650</v>
      </c>
    </row>
    <row r="67" spans="1:5" ht="15.75" thickBot="1" x14ac:dyDescent="0.3">
      <c r="A67" s="34" t="str">
        <f t="shared" ref="A67:A130" si="1">(B67&amp;C67&amp;D67&amp;E67)</f>
        <v>Parameter("d72") = "DET_46W_az"</v>
      </c>
      <c r="B67" s="31" t="s">
        <v>716</v>
      </c>
      <c r="C67" s="34" t="s">
        <v>649</v>
      </c>
      <c r="D67" s="34" t="s">
        <v>1166</v>
      </c>
      <c r="E67" s="34" t="s">
        <v>650</v>
      </c>
    </row>
    <row r="68" spans="1:5" x14ac:dyDescent="0.25">
      <c r="A68" s="35" t="str">
        <f t="shared" si="1"/>
        <v>Parameter("d73") = "B47W_x"</v>
      </c>
      <c r="B68" s="31" t="s">
        <v>717</v>
      </c>
      <c r="C68" s="38" t="s">
        <v>649</v>
      </c>
      <c r="D68" s="35" t="s">
        <v>1167</v>
      </c>
      <c r="E68" s="35" t="s">
        <v>650</v>
      </c>
    </row>
    <row r="69" spans="1:5" x14ac:dyDescent="0.25">
      <c r="A69" s="30" t="str">
        <f t="shared" si="1"/>
        <v>Parameter("d74") = "B47W_y"</v>
      </c>
      <c r="B69" s="31" t="s">
        <v>718</v>
      </c>
      <c r="C69" s="79" t="s">
        <v>649</v>
      </c>
      <c r="D69" s="30" t="s">
        <v>1168</v>
      </c>
      <c r="E69" s="30" t="s">
        <v>650</v>
      </c>
    </row>
    <row r="70" spans="1:5" x14ac:dyDescent="0.25">
      <c r="A70" s="30" t="str">
        <f t="shared" si="1"/>
        <v>Parameter("d75") = "B47W_z"</v>
      </c>
      <c r="B70" s="31" t="s">
        <v>719</v>
      </c>
      <c r="C70" s="79" t="s">
        <v>649</v>
      </c>
      <c r="D70" s="30" t="s">
        <v>1169</v>
      </c>
      <c r="E70" s="30" t="s">
        <v>650</v>
      </c>
    </row>
    <row r="71" spans="1:5" x14ac:dyDescent="0.25">
      <c r="A71" s="30" t="str">
        <f t="shared" si="1"/>
        <v>Parameter("d76") = "B47W_ax"</v>
      </c>
      <c r="B71" s="31" t="s">
        <v>720</v>
      </c>
      <c r="C71" s="79" t="s">
        <v>649</v>
      </c>
      <c r="D71" s="30" t="s">
        <v>1170</v>
      </c>
      <c r="E71" s="30" t="s">
        <v>650</v>
      </c>
    </row>
    <row r="72" spans="1:5" x14ac:dyDescent="0.25">
      <c r="A72" s="30" t="str">
        <f t="shared" si="1"/>
        <v>Parameter("d77") = "B47W_ay"</v>
      </c>
      <c r="B72" s="31" t="s">
        <v>721</v>
      </c>
      <c r="C72" s="79" t="s">
        <v>649</v>
      </c>
      <c r="D72" s="30" t="s">
        <v>1171</v>
      </c>
      <c r="E72" s="30" t="s">
        <v>650</v>
      </c>
    </row>
    <row r="73" spans="1:5" ht="15.75" thickBot="1" x14ac:dyDescent="0.3">
      <c r="A73" s="34" t="str">
        <f t="shared" si="1"/>
        <v>Parameter("d78") = "B47W_az"</v>
      </c>
      <c r="B73" s="31" t="s">
        <v>722</v>
      </c>
      <c r="C73" s="80" t="s">
        <v>649</v>
      </c>
      <c r="D73" s="34" t="s">
        <v>1172</v>
      </c>
      <c r="E73" s="34" t="s">
        <v>650</v>
      </c>
    </row>
    <row r="74" spans="1:5" x14ac:dyDescent="0.25">
      <c r="A74" s="35" t="str">
        <f t="shared" si="1"/>
        <v>Parameter("d79") = "DET_47W_x"</v>
      </c>
      <c r="B74" s="31" t="s">
        <v>723</v>
      </c>
      <c r="C74" s="35" t="s">
        <v>649</v>
      </c>
      <c r="D74" s="35" t="s">
        <v>1173</v>
      </c>
      <c r="E74" s="35" t="s">
        <v>650</v>
      </c>
    </row>
    <row r="75" spans="1:5" x14ac:dyDescent="0.25">
      <c r="A75" s="30" t="str">
        <f t="shared" si="1"/>
        <v>Parameter("d80") = "DET_47W_y"</v>
      </c>
      <c r="B75" s="31" t="s">
        <v>724</v>
      </c>
      <c r="C75" s="30" t="s">
        <v>649</v>
      </c>
      <c r="D75" s="30" t="s">
        <v>1174</v>
      </c>
      <c r="E75" s="30" t="s">
        <v>650</v>
      </c>
    </row>
    <row r="76" spans="1:5" x14ac:dyDescent="0.25">
      <c r="A76" s="30" t="str">
        <f t="shared" si="1"/>
        <v>Parameter("d81") = "DET_47W_z"</v>
      </c>
      <c r="B76" s="31" t="s">
        <v>725</v>
      </c>
      <c r="C76" s="30" t="s">
        <v>649</v>
      </c>
      <c r="D76" s="30" t="s">
        <v>1175</v>
      </c>
      <c r="E76" s="30" t="s">
        <v>650</v>
      </c>
    </row>
    <row r="77" spans="1:5" x14ac:dyDescent="0.25">
      <c r="A77" s="30" t="str">
        <f t="shared" si="1"/>
        <v>Parameter("d82") = "DET_47W_ax"</v>
      </c>
      <c r="B77" s="31" t="s">
        <v>726</v>
      </c>
      <c r="C77" s="30" t="s">
        <v>649</v>
      </c>
      <c r="D77" s="30" t="s">
        <v>1176</v>
      </c>
      <c r="E77" s="30" t="s">
        <v>650</v>
      </c>
    </row>
    <row r="78" spans="1:5" x14ac:dyDescent="0.25">
      <c r="A78" s="30" t="str">
        <f t="shared" si="1"/>
        <v>Parameter("d83") = "DET_47W_ay"</v>
      </c>
      <c r="B78" s="31" t="s">
        <v>727</v>
      </c>
      <c r="C78" s="30" t="s">
        <v>649</v>
      </c>
      <c r="D78" s="30" t="s">
        <v>1177</v>
      </c>
      <c r="E78" s="30" t="s">
        <v>650</v>
      </c>
    </row>
    <row r="79" spans="1:5" ht="15.75" thickBot="1" x14ac:dyDescent="0.3">
      <c r="A79" s="34" t="str">
        <f t="shared" si="1"/>
        <v>Parameter("d84") = "DET_47W_az"</v>
      </c>
      <c r="B79" s="31" t="s">
        <v>728</v>
      </c>
      <c r="C79" s="34" t="s">
        <v>649</v>
      </c>
      <c r="D79" s="34" t="s">
        <v>1178</v>
      </c>
      <c r="E79" s="34" t="s">
        <v>650</v>
      </c>
    </row>
    <row r="80" spans="1:5" x14ac:dyDescent="0.25">
      <c r="A80" s="35" t="str">
        <f t="shared" si="1"/>
        <v>Parameter("d85") = "Q47W_x"</v>
      </c>
      <c r="B80" s="31" t="s">
        <v>729</v>
      </c>
      <c r="C80" s="35" t="s">
        <v>649</v>
      </c>
      <c r="D80" s="35" t="s">
        <v>1179</v>
      </c>
      <c r="E80" s="35" t="s">
        <v>650</v>
      </c>
    </row>
    <row r="81" spans="1:5" x14ac:dyDescent="0.25">
      <c r="A81" s="30" t="str">
        <f t="shared" si="1"/>
        <v>Parameter("d86") = "Q47W_y"</v>
      </c>
      <c r="B81" s="31" t="s">
        <v>730</v>
      </c>
      <c r="C81" s="30" t="s">
        <v>649</v>
      </c>
      <c r="D81" s="30" t="s">
        <v>1180</v>
      </c>
      <c r="E81" s="30" t="s">
        <v>650</v>
      </c>
    </row>
    <row r="82" spans="1:5" x14ac:dyDescent="0.25">
      <c r="A82" s="30" t="str">
        <f t="shared" si="1"/>
        <v>Parameter("d87") = "Q47W_z"</v>
      </c>
      <c r="B82" s="31" t="s">
        <v>731</v>
      </c>
      <c r="C82" s="30" t="s">
        <v>649</v>
      </c>
      <c r="D82" s="30" t="s">
        <v>1181</v>
      </c>
      <c r="E82" s="30" t="s">
        <v>650</v>
      </c>
    </row>
    <row r="83" spans="1:5" x14ac:dyDescent="0.25">
      <c r="A83" s="30" t="str">
        <f t="shared" si="1"/>
        <v>Parameter("d88") = "Q47W_ax"</v>
      </c>
      <c r="B83" s="31" t="s">
        <v>732</v>
      </c>
      <c r="C83" s="30" t="s">
        <v>649</v>
      </c>
      <c r="D83" s="30" t="s">
        <v>1182</v>
      </c>
      <c r="E83" s="30" t="s">
        <v>650</v>
      </c>
    </row>
    <row r="84" spans="1:5" x14ac:dyDescent="0.25">
      <c r="A84" s="30" t="str">
        <f t="shared" si="1"/>
        <v>Parameter("d89") = "Q47W_ay"</v>
      </c>
      <c r="B84" s="31" t="s">
        <v>733</v>
      </c>
      <c r="C84" s="30" t="s">
        <v>649</v>
      </c>
      <c r="D84" s="30" t="s">
        <v>1183</v>
      </c>
      <c r="E84" s="30" t="s">
        <v>650</v>
      </c>
    </row>
    <row r="85" spans="1:5" ht="15.75" thickBot="1" x14ac:dyDescent="0.3">
      <c r="A85" s="34" t="str">
        <f t="shared" si="1"/>
        <v>Parameter("d90") = "Q47W_az"</v>
      </c>
      <c r="B85" s="31" t="s">
        <v>734</v>
      </c>
      <c r="C85" s="34" t="s">
        <v>649</v>
      </c>
      <c r="D85" s="34" t="s">
        <v>1184</v>
      </c>
      <c r="E85" s="34" t="s">
        <v>650</v>
      </c>
    </row>
    <row r="86" spans="1:5" x14ac:dyDescent="0.25">
      <c r="A86" s="35" t="str">
        <f t="shared" si="1"/>
        <v>Parameter("d91") = "SEX_47W_x"</v>
      </c>
      <c r="B86" s="31" t="s">
        <v>735</v>
      </c>
      <c r="C86" s="35" t="s">
        <v>649</v>
      </c>
      <c r="D86" s="35" t="s">
        <v>1185</v>
      </c>
      <c r="E86" s="35" t="s">
        <v>650</v>
      </c>
    </row>
    <row r="87" spans="1:5" x14ac:dyDescent="0.25">
      <c r="A87" s="30" t="str">
        <f t="shared" si="1"/>
        <v>Parameter("d92") = "SEX_47W_y"</v>
      </c>
      <c r="B87" s="31" t="s">
        <v>736</v>
      </c>
      <c r="C87" s="30" t="s">
        <v>649</v>
      </c>
      <c r="D87" s="30" t="s">
        <v>1186</v>
      </c>
      <c r="E87" s="30" t="s">
        <v>650</v>
      </c>
    </row>
    <row r="88" spans="1:5" x14ac:dyDescent="0.25">
      <c r="A88" s="30" t="str">
        <f t="shared" si="1"/>
        <v>Parameter("d93") = "SEX_47W_z"</v>
      </c>
      <c r="B88" s="31" t="s">
        <v>737</v>
      </c>
      <c r="C88" s="30" t="s">
        <v>649</v>
      </c>
      <c r="D88" s="30" t="s">
        <v>1187</v>
      </c>
      <c r="E88" s="30" t="s">
        <v>650</v>
      </c>
    </row>
    <row r="89" spans="1:5" x14ac:dyDescent="0.25">
      <c r="A89" s="30" t="str">
        <f t="shared" si="1"/>
        <v>Parameter("d94") = "SEX_47W_ax"</v>
      </c>
      <c r="B89" s="31" t="s">
        <v>738</v>
      </c>
      <c r="C89" s="30" t="s">
        <v>649</v>
      </c>
      <c r="D89" s="30" t="s">
        <v>1188</v>
      </c>
      <c r="E89" s="30" t="s">
        <v>650</v>
      </c>
    </row>
    <row r="90" spans="1:5" x14ac:dyDescent="0.25">
      <c r="A90" s="30" t="str">
        <f t="shared" si="1"/>
        <v>Parameter("d95") = "SEX_47W_ay"</v>
      </c>
      <c r="B90" s="31" t="s">
        <v>739</v>
      </c>
      <c r="C90" s="30" t="s">
        <v>649</v>
      </c>
      <c r="D90" s="30" t="s">
        <v>1189</v>
      </c>
      <c r="E90" s="30" t="s">
        <v>650</v>
      </c>
    </row>
    <row r="91" spans="1:5" ht="15.75" thickBot="1" x14ac:dyDescent="0.3">
      <c r="A91" s="34" t="str">
        <f t="shared" si="1"/>
        <v>Parameter("d96") = "SEX_47W_az"</v>
      </c>
      <c r="B91" s="31" t="s">
        <v>740</v>
      </c>
      <c r="C91" s="34" t="s">
        <v>649</v>
      </c>
      <c r="D91" s="34" t="s">
        <v>1190</v>
      </c>
      <c r="E91" s="34" t="s">
        <v>650</v>
      </c>
    </row>
    <row r="92" spans="1:5" x14ac:dyDescent="0.25">
      <c r="A92" s="35" t="str">
        <f t="shared" si="1"/>
        <v>Parameter("d97") = "B47AW_x"</v>
      </c>
      <c r="B92" s="31" t="s">
        <v>741</v>
      </c>
      <c r="C92" s="35" t="s">
        <v>649</v>
      </c>
      <c r="D92" s="35" t="s">
        <v>1191</v>
      </c>
      <c r="E92" s="35" t="s">
        <v>650</v>
      </c>
    </row>
    <row r="93" spans="1:5" x14ac:dyDescent="0.25">
      <c r="A93" s="30" t="str">
        <f t="shared" si="1"/>
        <v>Parameter("d98") = "B47AW_y"</v>
      </c>
      <c r="B93" s="31" t="s">
        <v>742</v>
      </c>
      <c r="C93" s="30" t="s">
        <v>649</v>
      </c>
      <c r="D93" s="30" t="s">
        <v>1192</v>
      </c>
      <c r="E93" s="30" t="s">
        <v>650</v>
      </c>
    </row>
    <row r="94" spans="1:5" x14ac:dyDescent="0.25">
      <c r="A94" s="30" t="str">
        <f t="shared" si="1"/>
        <v>Parameter("d99") = "B47AW_z"</v>
      </c>
      <c r="B94" s="31" t="s">
        <v>743</v>
      </c>
      <c r="C94" s="30" t="s">
        <v>649</v>
      </c>
      <c r="D94" s="30" t="s">
        <v>1193</v>
      </c>
      <c r="E94" s="30" t="s">
        <v>650</v>
      </c>
    </row>
    <row r="95" spans="1:5" x14ac:dyDescent="0.25">
      <c r="A95" s="30" t="str">
        <f t="shared" si="1"/>
        <v>Parameter("d100") = "B47AW_ax"</v>
      </c>
      <c r="B95" s="31" t="s">
        <v>744</v>
      </c>
      <c r="C95" s="30" t="s">
        <v>649</v>
      </c>
      <c r="D95" s="30" t="s">
        <v>1194</v>
      </c>
      <c r="E95" s="30" t="s">
        <v>650</v>
      </c>
    </row>
    <row r="96" spans="1:5" x14ac:dyDescent="0.25">
      <c r="A96" s="30" t="str">
        <f t="shared" si="1"/>
        <v>Parameter("d101") = "B47AW_ay"</v>
      </c>
      <c r="B96" s="31" t="s">
        <v>745</v>
      </c>
      <c r="C96" s="30" t="s">
        <v>649</v>
      </c>
      <c r="D96" s="30" t="s">
        <v>1195</v>
      </c>
      <c r="E96" s="30" t="s">
        <v>650</v>
      </c>
    </row>
    <row r="97" spans="1:5" ht="15.75" thickBot="1" x14ac:dyDescent="0.3">
      <c r="A97" s="34" t="str">
        <f t="shared" si="1"/>
        <v>Parameter("d102") = "B47AW_az"</v>
      </c>
      <c r="B97" s="31" t="s">
        <v>746</v>
      </c>
      <c r="C97" s="34" t="s">
        <v>649</v>
      </c>
      <c r="D97" s="34" t="s">
        <v>1196</v>
      </c>
      <c r="E97" s="34" t="s">
        <v>650</v>
      </c>
    </row>
    <row r="98" spans="1:5" x14ac:dyDescent="0.25">
      <c r="A98" s="35" t="str">
        <f t="shared" si="1"/>
        <v>Parameter("d103") = "DET_I47AW_x"</v>
      </c>
      <c r="B98" s="31" t="s">
        <v>747</v>
      </c>
      <c r="C98" s="35" t="s">
        <v>649</v>
      </c>
      <c r="D98" s="35" t="s">
        <v>1197</v>
      </c>
      <c r="E98" s="35" t="s">
        <v>650</v>
      </c>
    </row>
    <row r="99" spans="1:5" x14ac:dyDescent="0.25">
      <c r="A99" s="30" t="str">
        <f t="shared" si="1"/>
        <v>Parameter("d104") = "DET_I47AW_y"</v>
      </c>
      <c r="B99" s="31" t="s">
        <v>748</v>
      </c>
      <c r="C99" s="30" t="s">
        <v>649</v>
      </c>
      <c r="D99" s="30" t="s">
        <v>1198</v>
      </c>
      <c r="E99" s="30" t="s">
        <v>650</v>
      </c>
    </row>
    <row r="100" spans="1:5" x14ac:dyDescent="0.25">
      <c r="A100" s="30" t="str">
        <f t="shared" si="1"/>
        <v>Parameter("d105") = "DET_I47AW_z"</v>
      </c>
      <c r="B100" s="31" t="s">
        <v>749</v>
      </c>
      <c r="C100" s="30" t="s">
        <v>649</v>
      </c>
      <c r="D100" s="30" t="s">
        <v>1199</v>
      </c>
      <c r="E100" s="30" t="s">
        <v>650</v>
      </c>
    </row>
    <row r="101" spans="1:5" x14ac:dyDescent="0.25">
      <c r="A101" s="30" t="str">
        <f t="shared" si="1"/>
        <v>Parameter("d106") = "DET_I47AW_ax"</v>
      </c>
      <c r="B101" s="31" t="s">
        <v>750</v>
      </c>
      <c r="C101" s="30" t="s">
        <v>649</v>
      </c>
      <c r="D101" s="30" t="s">
        <v>1200</v>
      </c>
      <c r="E101" s="30" t="s">
        <v>650</v>
      </c>
    </row>
    <row r="102" spans="1:5" x14ac:dyDescent="0.25">
      <c r="A102" s="30" t="str">
        <f t="shared" si="1"/>
        <v>Parameter("d107") = "DET_I47AW_ay"</v>
      </c>
      <c r="B102" s="31" t="s">
        <v>751</v>
      </c>
      <c r="C102" s="30" t="s">
        <v>649</v>
      </c>
      <c r="D102" s="30" t="s">
        <v>1201</v>
      </c>
      <c r="E102" s="30" t="s">
        <v>650</v>
      </c>
    </row>
    <row r="103" spans="1:5" ht="15.75" thickBot="1" x14ac:dyDescent="0.3">
      <c r="A103" s="34" t="str">
        <f t="shared" si="1"/>
        <v>Parameter("d108") = "DET_I47AW_az"</v>
      </c>
      <c r="B103" s="31" t="s">
        <v>752</v>
      </c>
      <c r="C103" s="34" t="s">
        <v>649</v>
      </c>
      <c r="D103" s="34" t="s">
        <v>1202</v>
      </c>
      <c r="E103" s="34" t="s">
        <v>650</v>
      </c>
    </row>
    <row r="104" spans="1:5" x14ac:dyDescent="0.25">
      <c r="A104" s="35" t="str">
        <f t="shared" si="1"/>
        <v>Parameter("d109") = "Q47AW_x"</v>
      </c>
      <c r="B104" s="31" t="s">
        <v>753</v>
      </c>
      <c r="C104" s="35" t="s">
        <v>649</v>
      </c>
      <c r="D104" s="35" t="s">
        <v>1203</v>
      </c>
      <c r="E104" s="35" t="s">
        <v>650</v>
      </c>
    </row>
    <row r="105" spans="1:5" x14ac:dyDescent="0.25">
      <c r="A105" s="30" t="str">
        <f t="shared" si="1"/>
        <v>Parameter("d110") = "Q47AW_y"</v>
      </c>
      <c r="B105" s="31" t="s">
        <v>754</v>
      </c>
      <c r="C105" s="30" t="s">
        <v>649</v>
      </c>
      <c r="D105" s="30" t="s">
        <v>1204</v>
      </c>
      <c r="E105" s="30" t="s">
        <v>650</v>
      </c>
    </row>
    <row r="106" spans="1:5" x14ac:dyDescent="0.25">
      <c r="A106" s="30" t="str">
        <f t="shared" si="1"/>
        <v>Parameter("d111") = "Q47AW_z"</v>
      </c>
      <c r="B106" s="31" t="s">
        <v>755</v>
      </c>
      <c r="C106" s="30" t="s">
        <v>649</v>
      </c>
      <c r="D106" s="30" t="s">
        <v>1205</v>
      </c>
      <c r="E106" s="30" t="s">
        <v>650</v>
      </c>
    </row>
    <row r="107" spans="1:5" x14ac:dyDescent="0.25">
      <c r="A107" s="30" t="str">
        <f t="shared" si="1"/>
        <v>Parameter("d112") = "Q47AW_ax"</v>
      </c>
      <c r="B107" s="31" t="s">
        <v>756</v>
      </c>
      <c r="C107" s="30" t="s">
        <v>649</v>
      </c>
      <c r="D107" s="30" t="s">
        <v>1206</v>
      </c>
      <c r="E107" s="30" t="s">
        <v>650</v>
      </c>
    </row>
    <row r="108" spans="1:5" x14ac:dyDescent="0.25">
      <c r="A108" s="30" t="str">
        <f t="shared" si="1"/>
        <v>Parameter("d113") = "Q47AW_ay"</v>
      </c>
      <c r="B108" s="31" t="s">
        <v>757</v>
      </c>
      <c r="C108" s="30" t="s">
        <v>649</v>
      </c>
      <c r="D108" s="30" t="s">
        <v>1207</v>
      </c>
      <c r="E108" s="30" t="s">
        <v>650</v>
      </c>
    </row>
    <row r="109" spans="1:5" ht="15.75" thickBot="1" x14ac:dyDescent="0.3">
      <c r="A109" s="34" t="str">
        <f t="shared" si="1"/>
        <v>Parameter("d114") = "Q47AW_az"</v>
      </c>
      <c r="B109" s="31" t="s">
        <v>758</v>
      </c>
      <c r="C109" s="34" t="s">
        <v>649</v>
      </c>
      <c r="D109" s="34" t="s">
        <v>1208</v>
      </c>
      <c r="E109" s="34" t="s">
        <v>650</v>
      </c>
    </row>
    <row r="110" spans="1:5" x14ac:dyDescent="0.25">
      <c r="A110" s="35" t="str">
        <f t="shared" si="1"/>
        <v>Parameter("d115") = "B48W_x"</v>
      </c>
      <c r="B110" s="31" t="s">
        <v>759</v>
      </c>
      <c r="C110" s="35" t="s">
        <v>649</v>
      </c>
      <c r="D110" s="35" t="s">
        <v>1209</v>
      </c>
      <c r="E110" s="35" t="s">
        <v>650</v>
      </c>
    </row>
    <row r="111" spans="1:5" x14ac:dyDescent="0.25">
      <c r="A111" s="30" t="str">
        <f t="shared" si="1"/>
        <v>Parameter("d116") = "B48W_y"</v>
      </c>
      <c r="B111" s="31" t="s">
        <v>760</v>
      </c>
      <c r="C111" s="30" t="s">
        <v>649</v>
      </c>
      <c r="D111" s="30" t="s">
        <v>1210</v>
      </c>
      <c r="E111" s="30" t="s">
        <v>650</v>
      </c>
    </row>
    <row r="112" spans="1:5" x14ac:dyDescent="0.25">
      <c r="A112" s="30" t="str">
        <f t="shared" si="1"/>
        <v>Parameter("d117") = "B48W_z"</v>
      </c>
      <c r="B112" s="31" t="s">
        <v>761</v>
      </c>
      <c r="C112" s="30" t="s">
        <v>649</v>
      </c>
      <c r="D112" s="30" t="s">
        <v>1211</v>
      </c>
      <c r="E112" s="30" t="s">
        <v>650</v>
      </c>
    </row>
    <row r="113" spans="1:5" x14ac:dyDescent="0.25">
      <c r="A113" s="30" t="str">
        <f t="shared" si="1"/>
        <v>Parameter("d118") = "B48W_ax"</v>
      </c>
      <c r="B113" s="31" t="s">
        <v>762</v>
      </c>
      <c r="C113" s="30" t="s">
        <v>649</v>
      </c>
      <c r="D113" s="30" t="s">
        <v>1212</v>
      </c>
      <c r="E113" s="30" t="s">
        <v>650</v>
      </c>
    </row>
    <row r="114" spans="1:5" x14ac:dyDescent="0.25">
      <c r="A114" s="30" t="str">
        <f t="shared" si="1"/>
        <v>Parameter("d119") = "B48W_ay"</v>
      </c>
      <c r="B114" s="31" t="s">
        <v>763</v>
      </c>
      <c r="C114" s="30" t="s">
        <v>649</v>
      </c>
      <c r="D114" s="30" t="s">
        <v>1213</v>
      </c>
      <c r="E114" s="30" t="s">
        <v>650</v>
      </c>
    </row>
    <row r="115" spans="1:5" ht="15.75" thickBot="1" x14ac:dyDescent="0.3">
      <c r="A115" s="34" t="str">
        <f t="shared" si="1"/>
        <v>Parameter("d120") = "B48W_az"</v>
      </c>
      <c r="B115" s="31" t="s">
        <v>764</v>
      </c>
      <c r="C115" s="34" t="s">
        <v>649</v>
      </c>
      <c r="D115" s="34" t="s">
        <v>1214</v>
      </c>
      <c r="E115" s="34" t="s">
        <v>650</v>
      </c>
    </row>
    <row r="116" spans="1:5" x14ac:dyDescent="0.25">
      <c r="A116" s="35" t="str">
        <f t="shared" si="1"/>
        <v>Parameter("d121") = "DET_I48W_x"</v>
      </c>
      <c r="B116" s="31" t="s">
        <v>765</v>
      </c>
      <c r="C116" s="35" t="s">
        <v>649</v>
      </c>
      <c r="D116" s="38" t="s">
        <v>1215</v>
      </c>
      <c r="E116" s="35" t="s">
        <v>650</v>
      </c>
    </row>
    <row r="117" spans="1:5" x14ac:dyDescent="0.25">
      <c r="A117" s="30" t="str">
        <f t="shared" si="1"/>
        <v>Parameter("d122") = "DET_I48W_y"</v>
      </c>
      <c r="B117" s="31" t="s">
        <v>766</v>
      </c>
      <c r="C117" s="30" t="s">
        <v>649</v>
      </c>
      <c r="D117" s="30" t="s">
        <v>1216</v>
      </c>
      <c r="E117" s="30" t="s">
        <v>650</v>
      </c>
    </row>
    <row r="118" spans="1:5" x14ac:dyDescent="0.25">
      <c r="A118" s="30" t="str">
        <f t="shared" si="1"/>
        <v>Parameter("d123") = "DET_I48W_z"</v>
      </c>
      <c r="B118" s="31" t="s">
        <v>767</v>
      </c>
      <c r="C118" s="30" t="s">
        <v>649</v>
      </c>
      <c r="D118" s="30" t="s">
        <v>1217</v>
      </c>
      <c r="E118" s="30" t="s">
        <v>650</v>
      </c>
    </row>
    <row r="119" spans="1:5" x14ac:dyDescent="0.25">
      <c r="A119" s="30" t="str">
        <f t="shared" si="1"/>
        <v>Parameter("d124") = "DET_I48W_ax"</v>
      </c>
      <c r="B119" s="31" t="s">
        <v>768</v>
      </c>
      <c r="C119" s="30" t="s">
        <v>649</v>
      </c>
      <c r="D119" s="30" t="s">
        <v>1218</v>
      </c>
      <c r="E119" s="30" t="s">
        <v>650</v>
      </c>
    </row>
    <row r="120" spans="1:5" x14ac:dyDescent="0.25">
      <c r="A120" s="30" t="str">
        <f t="shared" si="1"/>
        <v>Parameter("d125") = "DET_I48W_ay"</v>
      </c>
      <c r="B120" s="31" t="s">
        <v>769</v>
      </c>
      <c r="C120" s="30" t="s">
        <v>649</v>
      </c>
      <c r="D120" s="30" t="s">
        <v>1219</v>
      </c>
      <c r="E120" s="30" t="s">
        <v>650</v>
      </c>
    </row>
    <row r="121" spans="1:5" ht="15.75" thickBot="1" x14ac:dyDescent="0.3">
      <c r="A121" s="34" t="str">
        <f t="shared" si="1"/>
        <v>Parameter("d126") = "DET_I48W_az"</v>
      </c>
      <c r="B121" s="31" t="s">
        <v>770</v>
      </c>
      <c r="C121" s="34" t="s">
        <v>649</v>
      </c>
      <c r="D121" s="34" t="s">
        <v>1220</v>
      </c>
      <c r="E121" s="34" t="s">
        <v>650</v>
      </c>
    </row>
    <row r="122" spans="1:5" x14ac:dyDescent="0.25">
      <c r="A122" s="35" t="str">
        <f t="shared" si="1"/>
        <v>Parameter("d127") = "HKICK_48W_x"</v>
      </c>
      <c r="B122" s="31" t="s">
        <v>771</v>
      </c>
      <c r="C122" s="35" t="s">
        <v>649</v>
      </c>
      <c r="D122" s="38" t="s">
        <v>1221</v>
      </c>
      <c r="E122" s="35" t="s">
        <v>650</v>
      </c>
    </row>
    <row r="123" spans="1:5" x14ac:dyDescent="0.25">
      <c r="A123" s="30" t="str">
        <f t="shared" si="1"/>
        <v>Parameter("d128") = "HKICK_48W_y"</v>
      </c>
      <c r="B123" s="31" t="s">
        <v>772</v>
      </c>
      <c r="C123" s="30" t="s">
        <v>649</v>
      </c>
      <c r="D123" s="30" t="s">
        <v>1222</v>
      </c>
      <c r="E123" s="30" t="s">
        <v>650</v>
      </c>
    </row>
    <row r="124" spans="1:5" x14ac:dyDescent="0.25">
      <c r="A124" s="30" t="str">
        <f t="shared" si="1"/>
        <v>Parameter("d129") = "HKICK_48W_z"</v>
      </c>
      <c r="B124" s="31" t="s">
        <v>773</v>
      </c>
      <c r="C124" s="30" t="s">
        <v>649</v>
      </c>
      <c r="D124" s="30" t="s">
        <v>1223</v>
      </c>
      <c r="E124" s="30" t="s">
        <v>650</v>
      </c>
    </row>
    <row r="125" spans="1:5" x14ac:dyDescent="0.25">
      <c r="A125" s="30" t="str">
        <f t="shared" si="1"/>
        <v>Parameter("d130") = "HKICK_48W_ax"</v>
      </c>
      <c r="B125" s="31" t="s">
        <v>774</v>
      </c>
      <c r="C125" s="30" t="s">
        <v>649</v>
      </c>
      <c r="D125" s="30" t="s">
        <v>1224</v>
      </c>
      <c r="E125" s="30" t="s">
        <v>650</v>
      </c>
    </row>
    <row r="126" spans="1:5" x14ac:dyDescent="0.25">
      <c r="A126" s="30" t="str">
        <f t="shared" si="1"/>
        <v>Parameter("d131") = "HKICK_48W_ay"</v>
      </c>
      <c r="B126" s="31" t="s">
        <v>775</v>
      </c>
      <c r="C126" s="30" t="s">
        <v>649</v>
      </c>
      <c r="D126" s="30" t="s">
        <v>1225</v>
      </c>
      <c r="E126" s="30" t="s">
        <v>650</v>
      </c>
    </row>
    <row r="127" spans="1:5" ht="15.75" thickBot="1" x14ac:dyDescent="0.3">
      <c r="A127" s="34" t="str">
        <f t="shared" si="1"/>
        <v>Parameter("d132") = "HKICK_48W_az"</v>
      </c>
      <c r="B127" s="31" t="s">
        <v>776</v>
      </c>
      <c r="C127" s="34" t="s">
        <v>649</v>
      </c>
      <c r="D127" s="34" t="s">
        <v>1226</v>
      </c>
      <c r="E127" s="34" t="s">
        <v>650</v>
      </c>
    </row>
    <row r="128" spans="1:5" x14ac:dyDescent="0.25">
      <c r="A128" s="35" t="str">
        <f t="shared" si="1"/>
        <v>Parameter("d133") = "SK_Q48W_x"</v>
      </c>
      <c r="B128" s="31" t="s">
        <v>777</v>
      </c>
      <c r="C128" s="35" t="s">
        <v>649</v>
      </c>
      <c r="D128" s="35" t="s">
        <v>1227</v>
      </c>
      <c r="E128" s="35" t="s">
        <v>650</v>
      </c>
    </row>
    <row r="129" spans="1:5" x14ac:dyDescent="0.25">
      <c r="A129" s="30" t="str">
        <f t="shared" si="1"/>
        <v>Parameter("d134") = "SK_Q48W_y"</v>
      </c>
      <c r="B129" s="31" t="s">
        <v>778</v>
      </c>
      <c r="C129" s="30" t="s">
        <v>649</v>
      </c>
      <c r="D129" s="30" t="s">
        <v>1228</v>
      </c>
      <c r="E129" s="30" t="s">
        <v>650</v>
      </c>
    </row>
    <row r="130" spans="1:5" x14ac:dyDescent="0.25">
      <c r="A130" s="30" t="str">
        <f t="shared" si="1"/>
        <v>Parameter("d135") = "SK_Q48W_z"</v>
      </c>
      <c r="B130" s="31" t="s">
        <v>779</v>
      </c>
      <c r="C130" s="30" t="s">
        <v>649</v>
      </c>
      <c r="D130" s="30" t="s">
        <v>1229</v>
      </c>
      <c r="E130" s="30" t="s">
        <v>650</v>
      </c>
    </row>
    <row r="131" spans="1:5" x14ac:dyDescent="0.25">
      <c r="A131" s="30" t="str">
        <f t="shared" ref="A131:A194" si="2">(B131&amp;C131&amp;D131&amp;E131)</f>
        <v>Parameter("d136") = "SK_Q48W_ax"</v>
      </c>
      <c r="B131" s="31" t="s">
        <v>780</v>
      </c>
      <c r="C131" s="30" t="s">
        <v>649</v>
      </c>
      <c r="D131" s="30" t="s">
        <v>1230</v>
      </c>
      <c r="E131" s="30" t="s">
        <v>650</v>
      </c>
    </row>
    <row r="132" spans="1:5" x14ac:dyDescent="0.25">
      <c r="A132" s="30" t="str">
        <f t="shared" si="2"/>
        <v>Parameter("d137") = "SK_Q48W_ay"</v>
      </c>
      <c r="B132" s="31" t="s">
        <v>781</v>
      </c>
      <c r="C132" s="30" t="s">
        <v>649</v>
      </c>
      <c r="D132" s="30" t="s">
        <v>1231</v>
      </c>
      <c r="E132" s="30" t="s">
        <v>650</v>
      </c>
    </row>
    <row r="133" spans="1:5" ht="15.75" thickBot="1" x14ac:dyDescent="0.3">
      <c r="A133" s="34" t="str">
        <f t="shared" si="2"/>
        <v>Parameter("d138") = "SK_Q48W_az"</v>
      </c>
      <c r="B133" s="31" t="s">
        <v>782</v>
      </c>
      <c r="C133" s="34" t="s">
        <v>649</v>
      </c>
      <c r="D133" s="34" t="s">
        <v>1232</v>
      </c>
      <c r="E133" s="34" t="s">
        <v>650</v>
      </c>
    </row>
    <row r="134" spans="1:5" x14ac:dyDescent="0.25">
      <c r="A134" s="35" t="str">
        <f t="shared" si="2"/>
        <v>Parameter("d139") = "SEX_48W_x"</v>
      </c>
      <c r="B134" s="31" t="s">
        <v>783</v>
      </c>
      <c r="C134" s="35" t="s">
        <v>649</v>
      </c>
      <c r="D134" s="35" t="s">
        <v>1233</v>
      </c>
      <c r="E134" s="35" t="s">
        <v>650</v>
      </c>
    </row>
    <row r="135" spans="1:5" x14ac:dyDescent="0.25">
      <c r="A135" s="30" t="str">
        <f t="shared" si="2"/>
        <v>Parameter("d140") = "SEX_48W_y"</v>
      </c>
      <c r="B135" s="31" t="s">
        <v>784</v>
      </c>
      <c r="C135" s="30" t="s">
        <v>649</v>
      </c>
      <c r="D135" s="30" t="s">
        <v>1234</v>
      </c>
      <c r="E135" s="30" t="s">
        <v>650</v>
      </c>
    </row>
    <row r="136" spans="1:5" x14ac:dyDescent="0.25">
      <c r="A136" s="30" t="str">
        <f t="shared" si="2"/>
        <v>Parameter("d141") = "SEX_48W_z"</v>
      </c>
      <c r="B136" s="31" t="s">
        <v>785</v>
      </c>
      <c r="C136" s="30" t="s">
        <v>649</v>
      </c>
      <c r="D136" s="30" t="s">
        <v>1235</v>
      </c>
      <c r="E136" s="30" t="s">
        <v>650</v>
      </c>
    </row>
    <row r="137" spans="1:5" x14ac:dyDescent="0.25">
      <c r="A137" s="30" t="str">
        <f t="shared" si="2"/>
        <v>Parameter("d142") = "SEX_48W_ax"</v>
      </c>
      <c r="B137" s="31" t="s">
        <v>786</v>
      </c>
      <c r="C137" s="30" t="s">
        <v>649</v>
      </c>
      <c r="D137" s="30" t="s">
        <v>1236</v>
      </c>
      <c r="E137" s="30" t="s">
        <v>650</v>
      </c>
    </row>
    <row r="138" spans="1:5" x14ac:dyDescent="0.25">
      <c r="A138" s="30" t="str">
        <f t="shared" si="2"/>
        <v>Parameter("d143") = "SEX_48W_ay"</v>
      </c>
      <c r="B138" s="31" t="s">
        <v>787</v>
      </c>
      <c r="C138" s="30" t="s">
        <v>649</v>
      </c>
      <c r="D138" s="30" t="s">
        <v>1237</v>
      </c>
      <c r="E138" s="30" t="s">
        <v>650</v>
      </c>
    </row>
    <row r="139" spans="1:5" ht="15.75" thickBot="1" x14ac:dyDescent="0.3">
      <c r="A139" s="34" t="str">
        <f t="shared" si="2"/>
        <v>Parameter("d144") = "SEX_48W_az"</v>
      </c>
      <c r="B139" s="31" t="s">
        <v>788</v>
      </c>
      <c r="C139" s="34" t="s">
        <v>649</v>
      </c>
      <c r="D139" s="34" t="s">
        <v>1238</v>
      </c>
      <c r="E139" s="34" t="s">
        <v>650</v>
      </c>
    </row>
    <row r="140" spans="1:5" x14ac:dyDescent="0.25">
      <c r="A140" s="35" t="str">
        <f t="shared" si="2"/>
        <v>Parameter("d145") = "Q48W_x"</v>
      </c>
      <c r="B140" s="31" t="s">
        <v>789</v>
      </c>
      <c r="C140" s="35" t="s">
        <v>649</v>
      </c>
      <c r="D140" s="35" t="s">
        <v>1239</v>
      </c>
      <c r="E140" s="35" t="s">
        <v>650</v>
      </c>
    </row>
    <row r="141" spans="1:5" x14ac:dyDescent="0.25">
      <c r="A141" s="30" t="str">
        <f t="shared" si="2"/>
        <v>Parameter("d146") = "Q48W_y"</v>
      </c>
      <c r="B141" s="31" t="s">
        <v>790</v>
      </c>
      <c r="C141" s="30" t="s">
        <v>649</v>
      </c>
      <c r="D141" s="30" t="s">
        <v>1240</v>
      </c>
      <c r="E141" s="30" t="s">
        <v>650</v>
      </c>
    </row>
    <row r="142" spans="1:5" x14ac:dyDescent="0.25">
      <c r="A142" s="30" t="str">
        <f t="shared" si="2"/>
        <v>Parameter("d147") = "Q48W_z"</v>
      </c>
      <c r="B142" s="31" t="s">
        <v>791</v>
      </c>
      <c r="C142" s="30" t="s">
        <v>649</v>
      </c>
      <c r="D142" s="30" t="s">
        <v>1241</v>
      </c>
      <c r="E142" s="30" t="s">
        <v>650</v>
      </c>
    </row>
    <row r="143" spans="1:5" x14ac:dyDescent="0.25">
      <c r="A143" s="30" t="str">
        <f t="shared" si="2"/>
        <v>Parameter("d148") = "Q48W_ax"</v>
      </c>
      <c r="B143" s="31" t="s">
        <v>792</v>
      </c>
      <c r="C143" s="30" t="s">
        <v>649</v>
      </c>
      <c r="D143" s="30" t="s">
        <v>1242</v>
      </c>
      <c r="E143" s="30" t="s">
        <v>650</v>
      </c>
    </row>
    <row r="144" spans="1:5" x14ac:dyDescent="0.25">
      <c r="A144" s="30" t="str">
        <f t="shared" si="2"/>
        <v>Parameter("d149") = "Q48W_ay"</v>
      </c>
      <c r="B144" s="31" t="s">
        <v>793</v>
      </c>
      <c r="C144" s="30" t="s">
        <v>649</v>
      </c>
      <c r="D144" s="30" t="s">
        <v>1243</v>
      </c>
      <c r="E144" s="30" t="s">
        <v>650</v>
      </c>
    </row>
    <row r="145" spans="1:5" ht="15.75" thickBot="1" x14ac:dyDescent="0.3">
      <c r="A145" s="34" t="str">
        <f t="shared" si="2"/>
        <v>Parameter("d150") = "Q48W_az"</v>
      </c>
      <c r="B145" s="31" t="s">
        <v>794</v>
      </c>
      <c r="C145" s="34" t="s">
        <v>649</v>
      </c>
      <c r="D145" s="34" t="s">
        <v>1244</v>
      </c>
      <c r="E145" s="34" t="s">
        <v>650</v>
      </c>
    </row>
    <row r="146" spans="1:5" x14ac:dyDescent="0.25">
      <c r="A146" s="35" t="str">
        <f t="shared" si="2"/>
        <v>Parameter("d151") = "DET_48W_x"</v>
      </c>
      <c r="B146" s="31" t="s">
        <v>795</v>
      </c>
      <c r="C146" s="35" t="s">
        <v>649</v>
      </c>
      <c r="D146" s="35" t="s">
        <v>1245</v>
      </c>
      <c r="E146" s="35" t="s">
        <v>650</v>
      </c>
    </row>
    <row r="147" spans="1:5" x14ac:dyDescent="0.25">
      <c r="A147" s="30" t="str">
        <f t="shared" si="2"/>
        <v>Parameter("d152") = "DET_48W_y"</v>
      </c>
      <c r="B147" s="31" t="s">
        <v>796</v>
      </c>
      <c r="C147" s="30" t="s">
        <v>649</v>
      </c>
      <c r="D147" s="30" t="s">
        <v>1246</v>
      </c>
      <c r="E147" s="30" t="s">
        <v>650</v>
      </c>
    </row>
    <row r="148" spans="1:5" x14ac:dyDescent="0.25">
      <c r="A148" s="30" t="str">
        <f t="shared" si="2"/>
        <v>Parameter("d153") = "DET_48W_z"</v>
      </c>
      <c r="B148" s="31" t="s">
        <v>797</v>
      </c>
      <c r="C148" s="30" t="s">
        <v>649</v>
      </c>
      <c r="D148" s="30" t="s">
        <v>1247</v>
      </c>
      <c r="E148" s="30" t="s">
        <v>650</v>
      </c>
    </row>
    <row r="149" spans="1:5" x14ac:dyDescent="0.25">
      <c r="A149" s="30" t="str">
        <f t="shared" si="2"/>
        <v>Parameter("d154") = "DET_48W_ax"</v>
      </c>
      <c r="B149" s="31" t="s">
        <v>798</v>
      </c>
      <c r="C149" s="30" t="s">
        <v>649</v>
      </c>
      <c r="D149" s="30" t="s">
        <v>1248</v>
      </c>
      <c r="E149" s="30" t="s">
        <v>650</v>
      </c>
    </row>
    <row r="150" spans="1:5" x14ac:dyDescent="0.25">
      <c r="A150" s="30" t="str">
        <f t="shared" si="2"/>
        <v>Parameter("d155") = "DET_48W_ay"</v>
      </c>
      <c r="B150" s="31" t="s">
        <v>799</v>
      </c>
      <c r="C150" s="30" t="s">
        <v>649</v>
      </c>
      <c r="D150" s="30" t="s">
        <v>1249</v>
      </c>
      <c r="E150" s="30" t="s">
        <v>650</v>
      </c>
    </row>
    <row r="151" spans="1:5" ht="15.75" thickBot="1" x14ac:dyDescent="0.3">
      <c r="A151" s="34" t="str">
        <f t="shared" si="2"/>
        <v>Parameter("d156") = "DET_48W_az"</v>
      </c>
      <c r="B151" s="31" t="s">
        <v>800</v>
      </c>
      <c r="C151" s="34" t="s">
        <v>649</v>
      </c>
      <c r="D151" s="34" t="s">
        <v>1250</v>
      </c>
      <c r="E151" s="34" t="s">
        <v>650</v>
      </c>
    </row>
    <row r="152" spans="1:5" x14ac:dyDescent="0.25">
      <c r="A152" s="35" t="str">
        <f t="shared" si="2"/>
        <v>Parameter("d157") = "CHICANE_49W1_1_x"</v>
      </c>
      <c r="B152" s="31" t="s">
        <v>801</v>
      </c>
      <c r="C152" s="35" t="s">
        <v>649</v>
      </c>
      <c r="D152" s="35" t="s">
        <v>1251</v>
      </c>
      <c r="E152" s="35" t="s">
        <v>650</v>
      </c>
    </row>
    <row r="153" spans="1:5" x14ac:dyDescent="0.25">
      <c r="A153" s="30" t="str">
        <f t="shared" si="2"/>
        <v>Parameter("d158") = "CHICANE_49W1_1_y"</v>
      </c>
      <c r="B153" s="31" t="s">
        <v>802</v>
      </c>
      <c r="C153" s="30" t="s">
        <v>649</v>
      </c>
      <c r="D153" s="30" t="s">
        <v>1252</v>
      </c>
      <c r="E153" s="30" t="s">
        <v>650</v>
      </c>
    </row>
    <row r="154" spans="1:5" x14ac:dyDescent="0.25">
      <c r="A154" s="30" t="str">
        <f t="shared" si="2"/>
        <v>Parameter("d159") = "CHICANE_49W1_1_z"</v>
      </c>
      <c r="B154" s="31" t="s">
        <v>803</v>
      </c>
      <c r="C154" s="30" t="s">
        <v>649</v>
      </c>
      <c r="D154" s="30" t="s">
        <v>1253</v>
      </c>
      <c r="E154" s="30" t="s">
        <v>650</v>
      </c>
    </row>
    <row r="155" spans="1:5" x14ac:dyDescent="0.25">
      <c r="A155" s="30" t="str">
        <f t="shared" si="2"/>
        <v>Parameter("d160") = "CHICANE_49W1_1_ax"</v>
      </c>
      <c r="B155" s="31" t="s">
        <v>804</v>
      </c>
      <c r="C155" s="30" t="s">
        <v>649</v>
      </c>
      <c r="D155" s="30" t="s">
        <v>1254</v>
      </c>
      <c r="E155" s="30" t="s">
        <v>650</v>
      </c>
    </row>
    <row r="156" spans="1:5" x14ac:dyDescent="0.25">
      <c r="A156" s="30" t="str">
        <f t="shared" si="2"/>
        <v>Parameter("d161") = "CHICANE_49W1_1_ay"</v>
      </c>
      <c r="B156" s="31" t="s">
        <v>805</v>
      </c>
      <c r="C156" s="30" t="s">
        <v>649</v>
      </c>
      <c r="D156" s="30" t="s">
        <v>1255</v>
      </c>
      <c r="E156" s="30" t="s">
        <v>650</v>
      </c>
    </row>
    <row r="157" spans="1:5" ht="15.75" thickBot="1" x14ac:dyDescent="0.3">
      <c r="A157" s="34" t="str">
        <f t="shared" si="2"/>
        <v>Parameter("d162") = "CHICANE_49W1_1_az"</v>
      </c>
      <c r="B157" s="31" t="s">
        <v>806</v>
      </c>
      <c r="C157" s="34" t="s">
        <v>649</v>
      </c>
      <c r="D157" s="34" t="s">
        <v>1256</v>
      </c>
      <c r="E157" s="34" t="s">
        <v>650</v>
      </c>
    </row>
    <row r="158" spans="1:5" x14ac:dyDescent="0.25">
      <c r="A158" s="35" t="str">
        <f t="shared" si="2"/>
        <v>Parameter("d163") = "CHC49W_RFA1_TR_x"</v>
      </c>
      <c r="B158" s="31" t="s">
        <v>807</v>
      </c>
      <c r="C158" s="35" t="s">
        <v>649</v>
      </c>
      <c r="D158" s="35" t="s">
        <v>1257</v>
      </c>
      <c r="E158" s="35" t="s">
        <v>650</v>
      </c>
    </row>
    <row r="159" spans="1:5" x14ac:dyDescent="0.25">
      <c r="A159" s="30" t="str">
        <f t="shared" si="2"/>
        <v>Parameter("d164") = "CHC49W_RFA1_TR_y"</v>
      </c>
      <c r="B159" s="31" t="s">
        <v>808</v>
      </c>
      <c r="C159" s="30" t="s">
        <v>649</v>
      </c>
      <c r="D159" s="30" t="s">
        <v>1258</v>
      </c>
      <c r="E159" s="30" t="s">
        <v>650</v>
      </c>
    </row>
    <row r="160" spans="1:5" x14ac:dyDescent="0.25">
      <c r="A160" s="30" t="str">
        <f t="shared" si="2"/>
        <v>Parameter("d165") = "CHC49W_RFA1_TR_z"</v>
      </c>
      <c r="B160" s="31" t="s">
        <v>809</v>
      </c>
      <c r="C160" s="30" t="s">
        <v>649</v>
      </c>
      <c r="D160" s="30" t="s">
        <v>1259</v>
      </c>
      <c r="E160" s="30" t="s">
        <v>650</v>
      </c>
    </row>
    <row r="161" spans="1:5" x14ac:dyDescent="0.25">
      <c r="A161" s="30" t="str">
        <f t="shared" si="2"/>
        <v>Parameter("d166") = "CHC49W_RFA1_TR_ax"</v>
      </c>
      <c r="B161" s="31" t="s">
        <v>810</v>
      </c>
      <c r="C161" s="30" t="s">
        <v>649</v>
      </c>
      <c r="D161" s="30" t="s">
        <v>1260</v>
      </c>
      <c r="E161" s="30" t="s">
        <v>650</v>
      </c>
    </row>
    <row r="162" spans="1:5" x14ac:dyDescent="0.25">
      <c r="A162" s="30" t="str">
        <f t="shared" si="2"/>
        <v>Parameter("d167") = "CHC49W_RFA1_TR_ay"</v>
      </c>
      <c r="B162" s="31" t="s">
        <v>811</v>
      </c>
      <c r="C162" s="30" t="s">
        <v>649</v>
      </c>
      <c r="D162" s="30" t="s">
        <v>1261</v>
      </c>
      <c r="E162" s="30" t="s">
        <v>650</v>
      </c>
    </row>
    <row r="163" spans="1:5" ht="15.75" thickBot="1" x14ac:dyDescent="0.3">
      <c r="A163" s="34" t="str">
        <f t="shared" si="2"/>
        <v>Parameter("d168") = "CHC49W_RFA1_TR_az"</v>
      </c>
      <c r="B163" s="31" t="s">
        <v>812</v>
      </c>
      <c r="C163" s="34" t="s">
        <v>649</v>
      </c>
      <c r="D163" s="34" t="s">
        <v>1262</v>
      </c>
      <c r="E163" s="34" t="s">
        <v>650</v>
      </c>
    </row>
    <row r="164" spans="1:5" x14ac:dyDescent="0.25">
      <c r="A164" s="35" t="str">
        <f t="shared" si="2"/>
        <v>Parameter("d169") = "CHICANE_49W1_2_x"</v>
      </c>
      <c r="B164" s="31" t="s">
        <v>813</v>
      </c>
      <c r="C164" s="35" t="s">
        <v>649</v>
      </c>
      <c r="D164" s="35" t="s">
        <v>1263</v>
      </c>
      <c r="E164" s="35" t="s">
        <v>650</v>
      </c>
    </row>
    <row r="165" spans="1:5" x14ac:dyDescent="0.25">
      <c r="A165" s="30" t="str">
        <f t="shared" si="2"/>
        <v>Parameter("d170") = "CHICANE_49W1_2_y"</v>
      </c>
      <c r="B165" s="31" t="s">
        <v>814</v>
      </c>
      <c r="C165" s="30" t="s">
        <v>649</v>
      </c>
      <c r="D165" s="30" t="s">
        <v>1264</v>
      </c>
      <c r="E165" s="30" t="s">
        <v>650</v>
      </c>
    </row>
    <row r="166" spans="1:5" x14ac:dyDescent="0.25">
      <c r="A166" s="30" t="str">
        <f t="shared" si="2"/>
        <v>Parameter("d171") = "CHICANE_49W1_2_z"</v>
      </c>
      <c r="B166" s="31" t="s">
        <v>815</v>
      </c>
      <c r="C166" s="30" t="s">
        <v>649</v>
      </c>
      <c r="D166" s="30" t="s">
        <v>1265</v>
      </c>
      <c r="E166" s="30" t="s">
        <v>650</v>
      </c>
    </row>
    <row r="167" spans="1:5" x14ac:dyDescent="0.25">
      <c r="A167" s="30" t="str">
        <f t="shared" si="2"/>
        <v>Parameter("d172") = "CHICANE_49W1_2_ax"</v>
      </c>
      <c r="B167" s="31" t="s">
        <v>816</v>
      </c>
      <c r="C167" s="30" t="s">
        <v>649</v>
      </c>
      <c r="D167" s="30" t="s">
        <v>1266</v>
      </c>
      <c r="E167" s="30" t="s">
        <v>650</v>
      </c>
    </row>
    <row r="168" spans="1:5" x14ac:dyDescent="0.25">
      <c r="A168" s="30" t="str">
        <f t="shared" si="2"/>
        <v>Parameter("d173") = "CHICANE_49W1_2_ay"</v>
      </c>
      <c r="B168" s="31" t="s">
        <v>817</v>
      </c>
      <c r="C168" s="30" t="s">
        <v>649</v>
      </c>
      <c r="D168" s="30" t="s">
        <v>1267</v>
      </c>
      <c r="E168" s="30" t="s">
        <v>650</v>
      </c>
    </row>
    <row r="169" spans="1:5" ht="15.75" thickBot="1" x14ac:dyDescent="0.3">
      <c r="A169" s="34" t="str">
        <f t="shared" si="2"/>
        <v>Parameter("d174") = "CHICANE_49W1_2_az"</v>
      </c>
      <c r="B169" s="31" t="s">
        <v>818</v>
      </c>
      <c r="C169" s="34" t="s">
        <v>649</v>
      </c>
      <c r="D169" s="34" t="s">
        <v>1268</v>
      </c>
      <c r="E169" s="34" t="s">
        <v>650</v>
      </c>
    </row>
    <row r="170" spans="1:5" x14ac:dyDescent="0.25">
      <c r="A170" s="35" t="str">
        <f t="shared" si="2"/>
        <v>Parameter("d175") = "CHICANE_49W2_1_x"</v>
      </c>
      <c r="B170" s="31" t="s">
        <v>819</v>
      </c>
      <c r="C170" s="35" t="s">
        <v>649</v>
      </c>
      <c r="D170" s="35" t="s">
        <v>1269</v>
      </c>
      <c r="E170" s="35" t="s">
        <v>650</v>
      </c>
    </row>
    <row r="171" spans="1:5" x14ac:dyDescent="0.25">
      <c r="A171" s="30" t="str">
        <f t="shared" si="2"/>
        <v>Parameter("d176") = "CHICANE_49W2_1_y"</v>
      </c>
      <c r="B171" s="31" t="s">
        <v>820</v>
      </c>
      <c r="C171" s="30" t="s">
        <v>649</v>
      </c>
      <c r="D171" s="30" t="s">
        <v>1270</v>
      </c>
      <c r="E171" s="30" t="s">
        <v>650</v>
      </c>
    </row>
    <row r="172" spans="1:5" x14ac:dyDescent="0.25">
      <c r="A172" s="30" t="str">
        <f t="shared" si="2"/>
        <v>Parameter("d177") = "CHICANE_49W2_1_z"</v>
      </c>
      <c r="B172" s="31" t="s">
        <v>821</v>
      </c>
      <c r="C172" s="30" t="s">
        <v>649</v>
      </c>
      <c r="D172" s="30" t="s">
        <v>1271</v>
      </c>
      <c r="E172" s="30" t="s">
        <v>650</v>
      </c>
    </row>
    <row r="173" spans="1:5" x14ac:dyDescent="0.25">
      <c r="A173" s="30" t="str">
        <f t="shared" si="2"/>
        <v>Parameter("d178") = "CHICANE_49W2_1_ax"</v>
      </c>
      <c r="B173" s="31" t="s">
        <v>822</v>
      </c>
      <c r="C173" s="30" t="s">
        <v>649</v>
      </c>
      <c r="D173" s="30" t="s">
        <v>1272</v>
      </c>
      <c r="E173" s="30" t="s">
        <v>650</v>
      </c>
    </row>
    <row r="174" spans="1:5" x14ac:dyDescent="0.25">
      <c r="A174" s="30" t="str">
        <f t="shared" si="2"/>
        <v>Parameter("d179") = "CHICANE_49W2_1_ay"</v>
      </c>
      <c r="B174" s="31" t="s">
        <v>823</v>
      </c>
      <c r="C174" s="30" t="s">
        <v>649</v>
      </c>
      <c r="D174" s="30" t="s">
        <v>1273</v>
      </c>
      <c r="E174" s="30" t="s">
        <v>650</v>
      </c>
    </row>
    <row r="175" spans="1:5" ht="15.75" thickBot="1" x14ac:dyDescent="0.3">
      <c r="A175" s="34" t="str">
        <f t="shared" si="2"/>
        <v>Parameter("d180") = "CHICANE_49W2_1_az"</v>
      </c>
      <c r="B175" s="31" t="s">
        <v>824</v>
      </c>
      <c r="C175" s="34" t="s">
        <v>649</v>
      </c>
      <c r="D175" s="34" t="s">
        <v>1274</v>
      </c>
      <c r="E175" s="34" t="s">
        <v>650</v>
      </c>
    </row>
    <row r="176" spans="1:5" x14ac:dyDescent="0.25">
      <c r="A176" s="35" t="str">
        <f t="shared" si="2"/>
        <v>Parameter("d181") = "CHC49W_RFA2_TR_x"</v>
      </c>
      <c r="B176" s="31" t="s">
        <v>825</v>
      </c>
      <c r="C176" s="35" t="s">
        <v>649</v>
      </c>
      <c r="D176" s="35" t="s">
        <v>1275</v>
      </c>
      <c r="E176" s="35" t="s">
        <v>650</v>
      </c>
    </row>
    <row r="177" spans="1:5" x14ac:dyDescent="0.25">
      <c r="A177" s="30" t="str">
        <f t="shared" si="2"/>
        <v>Parameter("d182") = "CHC49W_RFA2_TR_y"</v>
      </c>
      <c r="B177" s="31" t="s">
        <v>826</v>
      </c>
      <c r="C177" s="30" t="s">
        <v>649</v>
      </c>
      <c r="D177" s="30" t="s">
        <v>1276</v>
      </c>
      <c r="E177" s="30" t="s">
        <v>650</v>
      </c>
    </row>
    <row r="178" spans="1:5" x14ac:dyDescent="0.25">
      <c r="A178" s="30" t="str">
        <f t="shared" si="2"/>
        <v>Parameter("d183") = "CHC49W_RFA2_TR_z"</v>
      </c>
      <c r="B178" s="31" t="s">
        <v>827</v>
      </c>
      <c r="C178" s="30" t="s">
        <v>649</v>
      </c>
      <c r="D178" s="30" t="s">
        <v>1277</v>
      </c>
      <c r="E178" s="30" t="s">
        <v>650</v>
      </c>
    </row>
    <row r="179" spans="1:5" x14ac:dyDescent="0.25">
      <c r="A179" s="30" t="str">
        <f t="shared" si="2"/>
        <v>Parameter("d184") = "CHC49W_RFA2_TR_ax"</v>
      </c>
      <c r="B179" s="31" t="s">
        <v>828</v>
      </c>
      <c r="C179" s="30" t="s">
        <v>649</v>
      </c>
      <c r="D179" s="30" t="s">
        <v>1278</v>
      </c>
      <c r="E179" s="30" t="s">
        <v>650</v>
      </c>
    </row>
    <row r="180" spans="1:5" x14ac:dyDescent="0.25">
      <c r="A180" s="30" t="str">
        <f t="shared" si="2"/>
        <v>Parameter("d185") = "CHC49W_RFA2_TR_ay"</v>
      </c>
      <c r="B180" s="31" t="s">
        <v>829</v>
      </c>
      <c r="C180" s="30" t="s">
        <v>649</v>
      </c>
      <c r="D180" s="30" t="s">
        <v>1279</v>
      </c>
      <c r="E180" s="30" t="s">
        <v>650</v>
      </c>
    </row>
    <row r="181" spans="1:5" ht="15.75" thickBot="1" x14ac:dyDescent="0.3">
      <c r="A181" s="34" t="str">
        <f t="shared" si="2"/>
        <v>Parameter("d186") = "CHC49W_RFA2_TR_az"</v>
      </c>
      <c r="B181" s="31" t="s">
        <v>830</v>
      </c>
      <c r="C181" s="34" t="s">
        <v>649</v>
      </c>
      <c r="D181" s="34" t="s">
        <v>1280</v>
      </c>
      <c r="E181" s="34" t="s">
        <v>650</v>
      </c>
    </row>
    <row r="182" spans="1:5" x14ac:dyDescent="0.25">
      <c r="A182" s="35" t="str">
        <f t="shared" si="2"/>
        <v>Parameter("d187") = "CHICANE_49W2_2_x"</v>
      </c>
      <c r="B182" s="31" t="s">
        <v>831</v>
      </c>
      <c r="C182" s="35" t="s">
        <v>649</v>
      </c>
      <c r="D182" s="35" t="s">
        <v>1281</v>
      </c>
      <c r="E182" s="35" t="s">
        <v>650</v>
      </c>
    </row>
    <row r="183" spans="1:5" x14ac:dyDescent="0.25">
      <c r="A183" s="30" t="str">
        <f t="shared" si="2"/>
        <v>Parameter("d188") = "CHICANE_49W2_2_y"</v>
      </c>
      <c r="B183" s="31" t="s">
        <v>832</v>
      </c>
      <c r="C183" s="30" t="s">
        <v>649</v>
      </c>
      <c r="D183" s="30" t="s">
        <v>1282</v>
      </c>
      <c r="E183" s="30" t="s">
        <v>650</v>
      </c>
    </row>
    <row r="184" spans="1:5" x14ac:dyDescent="0.25">
      <c r="A184" s="30" t="str">
        <f t="shared" si="2"/>
        <v>Parameter("d189") = "CHICANE_49W2_2_z"</v>
      </c>
      <c r="B184" s="31" t="s">
        <v>833</v>
      </c>
      <c r="C184" s="30" t="s">
        <v>649</v>
      </c>
      <c r="D184" s="30" t="s">
        <v>1283</v>
      </c>
      <c r="E184" s="30" t="s">
        <v>650</v>
      </c>
    </row>
    <row r="185" spans="1:5" x14ac:dyDescent="0.25">
      <c r="A185" s="30" t="str">
        <f t="shared" si="2"/>
        <v>Parameter("d190") = "CHICANE_49W2_2_ax"</v>
      </c>
      <c r="B185" s="31" t="s">
        <v>834</v>
      </c>
      <c r="C185" s="30" t="s">
        <v>649</v>
      </c>
      <c r="D185" s="30" t="s">
        <v>1284</v>
      </c>
      <c r="E185" s="30" t="s">
        <v>650</v>
      </c>
    </row>
    <row r="186" spans="1:5" x14ac:dyDescent="0.25">
      <c r="A186" s="30" t="str">
        <f t="shared" si="2"/>
        <v>Parameter("d191") = "CHICANE_49W2_2_ay"</v>
      </c>
      <c r="B186" s="31" t="s">
        <v>835</v>
      </c>
      <c r="C186" s="30" t="s">
        <v>649</v>
      </c>
      <c r="D186" s="30" t="s">
        <v>1285</v>
      </c>
      <c r="E186" s="30" t="s">
        <v>650</v>
      </c>
    </row>
    <row r="187" spans="1:5" ht="15.75" thickBot="1" x14ac:dyDescent="0.3">
      <c r="A187" s="34" t="str">
        <f t="shared" si="2"/>
        <v>Parameter("d192") = "CHICANE_49W2_2_az"</v>
      </c>
      <c r="B187" s="31" t="s">
        <v>836</v>
      </c>
      <c r="C187" s="34" t="s">
        <v>649</v>
      </c>
      <c r="D187" s="34" t="s">
        <v>1286</v>
      </c>
      <c r="E187" s="34" t="s">
        <v>650</v>
      </c>
    </row>
    <row r="188" spans="1:5" x14ac:dyDescent="0.25">
      <c r="A188" s="35" t="str">
        <f t="shared" si="2"/>
        <v>Parameter("d193") = "CHICANE_49W3_1_x"</v>
      </c>
      <c r="B188" s="31" t="s">
        <v>837</v>
      </c>
      <c r="C188" s="35" t="s">
        <v>649</v>
      </c>
      <c r="D188" s="35" t="s">
        <v>1287</v>
      </c>
      <c r="E188" s="35" t="s">
        <v>650</v>
      </c>
    </row>
    <row r="189" spans="1:5" x14ac:dyDescent="0.25">
      <c r="A189" s="30" t="str">
        <f t="shared" si="2"/>
        <v>Parameter("d194") = "CHICANE_49W3_1_y"</v>
      </c>
      <c r="B189" s="31" t="s">
        <v>838</v>
      </c>
      <c r="C189" s="30" t="s">
        <v>649</v>
      </c>
      <c r="D189" s="30" t="s">
        <v>1288</v>
      </c>
      <c r="E189" s="30" t="s">
        <v>650</v>
      </c>
    </row>
    <row r="190" spans="1:5" x14ac:dyDescent="0.25">
      <c r="A190" s="30" t="str">
        <f t="shared" si="2"/>
        <v>Parameter("d195") = "CHICANE_49W3_1_z"</v>
      </c>
      <c r="B190" s="31" t="s">
        <v>839</v>
      </c>
      <c r="C190" s="30" t="s">
        <v>649</v>
      </c>
      <c r="D190" s="30" t="s">
        <v>1289</v>
      </c>
      <c r="E190" s="30" t="s">
        <v>650</v>
      </c>
    </row>
    <row r="191" spans="1:5" x14ac:dyDescent="0.25">
      <c r="A191" s="30" t="str">
        <f t="shared" si="2"/>
        <v>Parameter("d196") = "CHICANE_49W3_1_ax"</v>
      </c>
      <c r="B191" s="31" t="s">
        <v>840</v>
      </c>
      <c r="C191" s="30" t="s">
        <v>649</v>
      </c>
      <c r="D191" s="30" t="s">
        <v>1290</v>
      </c>
      <c r="E191" s="30" t="s">
        <v>650</v>
      </c>
    </row>
    <row r="192" spans="1:5" x14ac:dyDescent="0.25">
      <c r="A192" s="30" t="str">
        <f t="shared" si="2"/>
        <v>Parameter("d197") = "CHICANE_49W3_1_ay"</v>
      </c>
      <c r="B192" s="31" t="s">
        <v>841</v>
      </c>
      <c r="C192" s="30" t="s">
        <v>649</v>
      </c>
      <c r="D192" s="30" t="s">
        <v>1291</v>
      </c>
      <c r="E192" s="30" t="s">
        <v>650</v>
      </c>
    </row>
    <row r="193" spans="1:5" ht="15.75" thickBot="1" x14ac:dyDescent="0.3">
      <c r="A193" s="34" t="str">
        <f t="shared" si="2"/>
        <v>Parameter("d198") = "CHICANE_49W3_1_az"</v>
      </c>
      <c r="B193" s="31" t="s">
        <v>842</v>
      </c>
      <c r="C193" s="34" t="s">
        <v>649</v>
      </c>
      <c r="D193" s="34" t="s">
        <v>1292</v>
      </c>
      <c r="E193" s="34" t="s">
        <v>650</v>
      </c>
    </row>
    <row r="194" spans="1:5" x14ac:dyDescent="0.25">
      <c r="A194" s="35" t="str">
        <f t="shared" si="2"/>
        <v>Parameter("d199") = "CHC49W_RFA3_TR_x"</v>
      </c>
      <c r="B194" s="31" t="s">
        <v>843</v>
      </c>
      <c r="C194" s="35" t="s">
        <v>649</v>
      </c>
      <c r="D194" s="35" t="s">
        <v>1293</v>
      </c>
      <c r="E194" s="35" t="s">
        <v>650</v>
      </c>
    </row>
    <row r="195" spans="1:5" x14ac:dyDescent="0.25">
      <c r="A195" s="30" t="str">
        <f t="shared" ref="A195:A258" si="3">(B195&amp;C195&amp;D195&amp;E195)</f>
        <v>Parameter("d200") = "CHC49W_RFA3_TR_y"</v>
      </c>
      <c r="B195" s="31" t="s">
        <v>844</v>
      </c>
      <c r="C195" s="30" t="s">
        <v>649</v>
      </c>
      <c r="D195" s="30" t="s">
        <v>1294</v>
      </c>
      <c r="E195" s="30" t="s">
        <v>650</v>
      </c>
    </row>
    <row r="196" spans="1:5" x14ac:dyDescent="0.25">
      <c r="A196" s="30" t="str">
        <f t="shared" si="3"/>
        <v>Parameter("d201") = "CHC49W_RFA3_TR_z"</v>
      </c>
      <c r="B196" s="31" t="s">
        <v>845</v>
      </c>
      <c r="C196" s="30" t="s">
        <v>649</v>
      </c>
      <c r="D196" s="30" t="s">
        <v>1295</v>
      </c>
      <c r="E196" s="30" t="s">
        <v>650</v>
      </c>
    </row>
    <row r="197" spans="1:5" x14ac:dyDescent="0.25">
      <c r="A197" s="30" t="str">
        <f t="shared" si="3"/>
        <v>Parameter("d202") = "CHC49W_RFA3_TR_ax"</v>
      </c>
      <c r="B197" s="31" t="s">
        <v>846</v>
      </c>
      <c r="C197" s="30" t="s">
        <v>649</v>
      </c>
      <c r="D197" s="30" t="s">
        <v>1296</v>
      </c>
      <c r="E197" s="30" t="s">
        <v>650</v>
      </c>
    </row>
    <row r="198" spans="1:5" x14ac:dyDescent="0.25">
      <c r="A198" s="30" t="str">
        <f t="shared" si="3"/>
        <v>Parameter("d203") = "CHC49W_RFA3_TR_ay"</v>
      </c>
      <c r="B198" s="31" t="s">
        <v>847</v>
      </c>
      <c r="C198" s="30" t="s">
        <v>649</v>
      </c>
      <c r="D198" s="30" t="s">
        <v>1297</v>
      </c>
      <c r="E198" s="30" t="s">
        <v>650</v>
      </c>
    </row>
    <row r="199" spans="1:5" ht="15.75" thickBot="1" x14ac:dyDescent="0.3">
      <c r="A199" s="34" t="str">
        <f t="shared" si="3"/>
        <v>Parameter("d204") = "CHC49W_RFA3_TR_az"</v>
      </c>
      <c r="B199" s="31" t="s">
        <v>848</v>
      </c>
      <c r="C199" s="34" t="s">
        <v>649</v>
      </c>
      <c r="D199" s="34" t="s">
        <v>1298</v>
      </c>
      <c r="E199" s="34" t="s">
        <v>650</v>
      </c>
    </row>
    <row r="200" spans="1:5" x14ac:dyDescent="0.25">
      <c r="A200" s="35" t="str">
        <f t="shared" si="3"/>
        <v>Parameter("d205") = "CHICANE_49W3_2_x"</v>
      </c>
      <c r="B200" s="31" t="s">
        <v>849</v>
      </c>
      <c r="C200" s="35" t="s">
        <v>649</v>
      </c>
      <c r="D200" s="35" t="s">
        <v>1299</v>
      </c>
      <c r="E200" s="35" t="s">
        <v>650</v>
      </c>
    </row>
    <row r="201" spans="1:5" x14ac:dyDescent="0.25">
      <c r="A201" s="30" t="str">
        <f t="shared" si="3"/>
        <v>Parameter("d206") = "CHICANE_49W3_2_y"</v>
      </c>
      <c r="B201" s="31" t="s">
        <v>850</v>
      </c>
      <c r="C201" s="30" t="s">
        <v>649</v>
      </c>
      <c r="D201" s="30" t="s">
        <v>1300</v>
      </c>
      <c r="E201" s="30" t="s">
        <v>650</v>
      </c>
    </row>
    <row r="202" spans="1:5" x14ac:dyDescent="0.25">
      <c r="A202" s="30" t="str">
        <f t="shared" si="3"/>
        <v>Parameter("d207") = "CHICANE_49W3_2_z"</v>
      </c>
      <c r="B202" s="31" t="s">
        <v>851</v>
      </c>
      <c r="C202" s="30" t="s">
        <v>649</v>
      </c>
      <c r="D202" s="30" t="s">
        <v>1301</v>
      </c>
      <c r="E202" s="30" t="s">
        <v>650</v>
      </c>
    </row>
    <row r="203" spans="1:5" x14ac:dyDescent="0.25">
      <c r="A203" s="30" t="str">
        <f t="shared" si="3"/>
        <v>Parameter("d208") = "CHICANE_49W3_2_ax"</v>
      </c>
      <c r="B203" s="31" t="s">
        <v>852</v>
      </c>
      <c r="C203" s="30" t="s">
        <v>649</v>
      </c>
      <c r="D203" s="30" t="s">
        <v>1302</v>
      </c>
      <c r="E203" s="30" t="s">
        <v>650</v>
      </c>
    </row>
    <row r="204" spans="1:5" x14ac:dyDescent="0.25">
      <c r="A204" s="30" t="str">
        <f t="shared" si="3"/>
        <v>Parameter("d209") = "CHICANE_49W3_2_ay"</v>
      </c>
      <c r="B204" s="31" t="s">
        <v>853</v>
      </c>
      <c r="C204" s="30" t="s">
        <v>649</v>
      </c>
      <c r="D204" s="30" t="s">
        <v>1303</v>
      </c>
      <c r="E204" s="30" t="s">
        <v>650</v>
      </c>
    </row>
    <row r="205" spans="1:5" ht="15.75" thickBot="1" x14ac:dyDescent="0.3">
      <c r="A205" s="34" t="str">
        <f t="shared" si="3"/>
        <v>Parameter("d210") = "CHICANE_49W3_2_az"</v>
      </c>
      <c r="B205" s="31" t="s">
        <v>854</v>
      </c>
      <c r="C205" s="34" t="s">
        <v>649</v>
      </c>
      <c r="D205" s="34" t="s">
        <v>1304</v>
      </c>
      <c r="E205" s="34" t="s">
        <v>650</v>
      </c>
    </row>
    <row r="206" spans="1:5" x14ac:dyDescent="0.25">
      <c r="A206" s="35" t="str">
        <f t="shared" si="3"/>
        <v>Parameter("d211") = "CHICANE_49W4_1_x"</v>
      </c>
      <c r="B206" s="31" t="s">
        <v>855</v>
      </c>
      <c r="C206" s="35" t="s">
        <v>649</v>
      </c>
      <c r="D206" s="35" t="s">
        <v>1305</v>
      </c>
      <c r="E206" s="35" t="s">
        <v>650</v>
      </c>
    </row>
    <row r="207" spans="1:5" x14ac:dyDescent="0.25">
      <c r="A207" s="30" t="str">
        <f t="shared" si="3"/>
        <v>Parameter("d212") = "CHICANE_49W4_1_y"</v>
      </c>
      <c r="B207" s="31" t="s">
        <v>856</v>
      </c>
      <c r="C207" s="30" t="s">
        <v>649</v>
      </c>
      <c r="D207" s="30" t="s">
        <v>1306</v>
      </c>
      <c r="E207" s="30" t="s">
        <v>650</v>
      </c>
    </row>
    <row r="208" spans="1:5" x14ac:dyDescent="0.25">
      <c r="A208" s="30" t="str">
        <f t="shared" si="3"/>
        <v>Parameter("d213") = "CHICANE_49W4_1_z"</v>
      </c>
      <c r="B208" s="31" t="s">
        <v>857</v>
      </c>
      <c r="C208" s="30" t="s">
        <v>649</v>
      </c>
      <c r="D208" s="30" t="s">
        <v>1307</v>
      </c>
      <c r="E208" s="30" t="s">
        <v>650</v>
      </c>
    </row>
    <row r="209" spans="1:5" x14ac:dyDescent="0.25">
      <c r="A209" s="30" t="str">
        <f t="shared" si="3"/>
        <v>Parameter("d214") = "CHICANE_49W4_1_ax"</v>
      </c>
      <c r="B209" s="31" t="s">
        <v>858</v>
      </c>
      <c r="C209" s="30" t="s">
        <v>649</v>
      </c>
      <c r="D209" s="30" t="s">
        <v>1308</v>
      </c>
      <c r="E209" s="30" t="s">
        <v>650</v>
      </c>
    </row>
    <row r="210" spans="1:5" x14ac:dyDescent="0.25">
      <c r="A210" s="30" t="str">
        <f t="shared" si="3"/>
        <v>Parameter("d215") = "CHICANE_49W4_1_ay"</v>
      </c>
      <c r="B210" s="31" t="s">
        <v>859</v>
      </c>
      <c r="C210" s="30" t="s">
        <v>649</v>
      </c>
      <c r="D210" s="30" t="s">
        <v>1309</v>
      </c>
      <c r="E210" s="30" t="s">
        <v>650</v>
      </c>
    </row>
    <row r="211" spans="1:5" ht="15.75" thickBot="1" x14ac:dyDescent="0.3">
      <c r="A211" s="34" t="str">
        <f t="shared" si="3"/>
        <v>Parameter("d216") = "CHICANE_49W4_1_az"</v>
      </c>
      <c r="B211" s="31" t="s">
        <v>860</v>
      </c>
      <c r="C211" s="34" t="s">
        <v>649</v>
      </c>
      <c r="D211" s="34" t="s">
        <v>1310</v>
      </c>
      <c r="E211" s="34" t="s">
        <v>650</v>
      </c>
    </row>
    <row r="212" spans="1:5" x14ac:dyDescent="0.25">
      <c r="A212" s="35" t="str">
        <f t="shared" si="3"/>
        <v>Parameter("d217") = "CHC49W_RFA4_TR_x"</v>
      </c>
      <c r="B212" s="31" t="s">
        <v>861</v>
      </c>
      <c r="C212" s="97" t="s">
        <v>649</v>
      </c>
      <c r="D212" s="35" t="s">
        <v>1311</v>
      </c>
      <c r="E212" s="97" t="s">
        <v>650</v>
      </c>
    </row>
    <row r="213" spans="1:5" x14ac:dyDescent="0.25">
      <c r="A213" s="30" t="str">
        <f t="shared" si="3"/>
        <v>Parameter("d218") = "CHC49W_RFA4_TR_y"</v>
      </c>
      <c r="B213" s="31" t="s">
        <v>862</v>
      </c>
      <c r="C213" s="98" t="s">
        <v>649</v>
      </c>
      <c r="D213" s="30" t="s">
        <v>1312</v>
      </c>
      <c r="E213" s="98" t="s">
        <v>650</v>
      </c>
    </row>
    <row r="214" spans="1:5" x14ac:dyDescent="0.25">
      <c r="A214" s="30" t="str">
        <f t="shared" si="3"/>
        <v>Parameter("d219") = "CHC49W_RFA4_TR_z"</v>
      </c>
      <c r="B214" s="31" t="s">
        <v>863</v>
      </c>
      <c r="C214" s="98" t="s">
        <v>649</v>
      </c>
      <c r="D214" s="30" t="s">
        <v>1313</v>
      </c>
      <c r="E214" s="98" t="s">
        <v>650</v>
      </c>
    </row>
    <row r="215" spans="1:5" x14ac:dyDescent="0.25">
      <c r="A215" s="30" t="str">
        <f t="shared" si="3"/>
        <v>Parameter("d220") = "CHC49W_RFA4_TR_ax"</v>
      </c>
      <c r="B215" s="31" t="s">
        <v>864</v>
      </c>
      <c r="C215" s="98" t="s">
        <v>649</v>
      </c>
      <c r="D215" s="30" t="s">
        <v>1314</v>
      </c>
      <c r="E215" s="98" t="s">
        <v>650</v>
      </c>
    </row>
    <row r="216" spans="1:5" x14ac:dyDescent="0.25">
      <c r="A216" s="30" t="str">
        <f t="shared" si="3"/>
        <v>Parameter("d221") = "CHC49W_RFA4_TR_ay"</v>
      </c>
      <c r="B216" s="31" t="s">
        <v>865</v>
      </c>
      <c r="C216" s="98" t="s">
        <v>649</v>
      </c>
      <c r="D216" s="30" t="s">
        <v>1315</v>
      </c>
      <c r="E216" s="98" t="s">
        <v>650</v>
      </c>
    </row>
    <row r="217" spans="1:5" ht="15.75" thickBot="1" x14ac:dyDescent="0.3">
      <c r="A217" s="34" t="str">
        <f t="shared" si="3"/>
        <v>Parameter("d222") = "CHC49W_RFA4_TR_az"</v>
      </c>
      <c r="B217" s="31" t="s">
        <v>866</v>
      </c>
      <c r="C217" s="99" t="s">
        <v>649</v>
      </c>
      <c r="D217" s="34" t="s">
        <v>1316</v>
      </c>
      <c r="E217" s="99" t="s">
        <v>650</v>
      </c>
    </row>
    <row r="218" spans="1:5" x14ac:dyDescent="0.25">
      <c r="A218" s="35" t="str">
        <f t="shared" si="3"/>
        <v>Parameter("d223") = "CHICANE_49W4_2_x"</v>
      </c>
      <c r="B218" s="31" t="s">
        <v>867</v>
      </c>
      <c r="C218" s="97" t="s">
        <v>649</v>
      </c>
      <c r="D218" s="35" t="s">
        <v>1317</v>
      </c>
      <c r="E218" s="97" t="s">
        <v>650</v>
      </c>
    </row>
    <row r="219" spans="1:5" x14ac:dyDescent="0.25">
      <c r="A219" s="30" t="str">
        <f t="shared" si="3"/>
        <v>Parameter("d224") = "CHICANE_49W4_2_y"</v>
      </c>
      <c r="B219" s="31" t="s">
        <v>868</v>
      </c>
      <c r="C219" s="98" t="s">
        <v>649</v>
      </c>
      <c r="D219" s="30" t="s">
        <v>1318</v>
      </c>
      <c r="E219" s="98" t="s">
        <v>650</v>
      </c>
    </row>
    <row r="220" spans="1:5" x14ac:dyDescent="0.25">
      <c r="A220" s="30" t="str">
        <f t="shared" si="3"/>
        <v>Parameter("d225") = "CHICANE_49W4_2_z"</v>
      </c>
      <c r="B220" s="31" t="s">
        <v>869</v>
      </c>
      <c r="C220" s="98" t="s">
        <v>649</v>
      </c>
      <c r="D220" s="30" t="s">
        <v>1319</v>
      </c>
      <c r="E220" s="98" t="s">
        <v>650</v>
      </c>
    </row>
    <row r="221" spans="1:5" x14ac:dyDescent="0.25">
      <c r="A221" s="30" t="str">
        <f t="shared" si="3"/>
        <v>Parameter("d226") = "CHICANE_49W4_2_ax"</v>
      </c>
      <c r="B221" s="31" t="s">
        <v>870</v>
      </c>
      <c r="C221" s="98" t="s">
        <v>649</v>
      </c>
      <c r="D221" s="30" t="s">
        <v>1320</v>
      </c>
      <c r="E221" s="98" t="s">
        <v>650</v>
      </c>
    </row>
    <row r="222" spans="1:5" x14ac:dyDescent="0.25">
      <c r="A222" s="30" t="str">
        <f t="shared" si="3"/>
        <v>Parameter("d227") = "CHICANE_49W4_2_ay"</v>
      </c>
      <c r="B222" s="31" t="s">
        <v>871</v>
      </c>
      <c r="C222" s="98" t="s">
        <v>649</v>
      </c>
      <c r="D222" s="30" t="s">
        <v>1321</v>
      </c>
      <c r="E222" s="98" t="s">
        <v>650</v>
      </c>
    </row>
    <row r="223" spans="1:5" ht="15.75" thickBot="1" x14ac:dyDescent="0.3">
      <c r="A223" s="34" t="str">
        <f t="shared" si="3"/>
        <v>Parameter("d228") = "CHICANE_49W4_2_az"</v>
      </c>
      <c r="B223" s="31" t="s">
        <v>872</v>
      </c>
      <c r="C223" s="99" t="s">
        <v>649</v>
      </c>
      <c r="D223" s="34" t="s">
        <v>1322</v>
      </c>
      <c r="E223" s="99" t="s">
        <v>650</v>
      </c>
    </row>
    <row r="224" spans="1:5" x14ac:dyDescent="0.25">
      <c r="A224" s="35" t="str">
        <f t="shared" si="3"/>
        <v>Parameter("d229") = "Q49_1_x"</v>
      </c>
      <c r="B224" s="31" t="s">
        <v>873</v>
      </c>
      <c r="C224" s="97" t="s">
        <v>649</v>
      </c>
      <c r="D224" s="35" t="s">
        <v>1323</v>
      </c>
      <c r="E224" s="97" t="s">
        <v>650</v>
      </c>
    </row>
    <row r="225" spans="1:5" x14ac:dyDescent="0.25">
      <c r="A225" s="30" t="str">
        <f t="shared" si="3"/>
        <v>Parameter("d230") = "Q49_1_y"</v>
      </c>
      <c r="B225" s="31" t="s">
        <v>874</v>
      </c>
      <c r="C225" s="98" t="s">
        <v>649</v>
      </c>
      <c r="D225" s="30" t="s">
        <v>1324</v>
      </c>
      <c r="E225" s="98" t="s">
        <v>650</v>
      </c>
    </row>
    <row r="226" spans="1:5" x14ac:dyDescent="0.25">
      <c r="A226" s="30" t="str">
        <f t="shared" si="3"/>
        <v>Parameter("d231") = "Q49_1_z"</v>
      </c>
      <c r="B226" s="31" t="s">
        <v>875</v>
      </c>
      <c r="C226" s="98" t="s">
        <v>649</v>
      </c>
      <c r="D226" s="30" t="s">
        <v>1325</v>
      </c>
      <c r="E226" s="98" t="s">
        <v>650</v>
      </c>
    </row>
    <row r="227" spans="1:5" x14ac:dyDescent="0.25">
      <c r="A227" s="30" t="str">
        <f t="shared" si="3"/>
        <v>Parameter("d232") = "Q49_1_ax"</v>
      </c>
      <c r="B227" s="31" t="s">
        <v>876</v>
      </c>
      <c r="C227" s="98" t="s">
        <v>649</v>
      </c>
      <c r="D227" s="30" t="s">
        <v>1326</v>
      </c>
      <c r="E227" s="98" t="s">
        <v>650</v>
      </c>
    </row>
    <row r="228" spans="1:5" x14ac:dyDescent="0.25">
      <c r="A228" s="30" t="str">
        <f t="shared" si="3"/>
        <v>Parameter("d233") = "Q49_1_ay"</v>
      </c>
      <c r="B228" s="31" t="s">
        <v>877</v>
      </c>
      <c r="C228" s="98" t="s">
        <v>649</v>
      </c>
      <c r="D228" s="30" t="s">
        <v>1327</v>
      </c>
      <c r="E228" s="98" t="s">
        <v>650</v>
      </c>
    </row>
    <row r="229" spans="1:5" ht="15.75" thickBot="1" x14ac:dyDescent="0.3">
      <c r="A229" s="34" t="str">
        <f t="shared" si="3"/>
        <v>Parameter("d234") = "Q49_1_az"</v>
      </c>
      <c r="B229" s="31" t="s">
        <v>878</v>
      </c>
      <c r="C229" s="99" t="s">
        <v>649</v>
      </c>
      <c r="D229" s="34" t="s">
        <v>1328</v>
      </c>
      <c r="E229" s="99" t="s">
        <v>650</v>
      </c>
    </row>
    <row r="230" spans="1:5" x14ac:dyDescent="0.25">
      <c r="A230" s="35" t="str">
        <f t="shared" si="3"/>
        <v>Parameter("d235") = "IP_L3_x"</v>
      </c>
      <c r="B230" s="31" t="s">
        <v>879</v>
      </c>
      <c r="C230" s="97" t="s">
        <v>649</v>
      </c>
      <c r="D230" s="35" t="s">
        <v>1329</v>
      </c>
      <c r="E230" s="97" t="s">
        <v>650</v>
      </c>
    </row>
    <row r="231" spans="1:5" x14ac:dyDescent="0.25">
      <c r="A231" s="30" t="str">
        <f t="shared" si="3"/>
        <v>Parameter("d236") = "IP_L3_y"</v>
      </c>
      <c r="B231" s="31" t="s">
        <v>880</v>
      </c>
      <c r="C231" s="98" t="s">
        <v>649</v>
      </c>
      <c r="D231" s="30" t="s">
        <v>1330</v>
      </c>
      <c r="E231" s="98" t="s">
        <v>650</v>
      </c>
    </row>
    <row r="232" spans="1:5" x14ac:dyDescent="0.25">
      <c r="A232" s="30" t="str">
        <f t="shared" si="3"/>
        <v>Parameter("d237") = "IP_L3_z"</v>
      </c>
      <c r="B232" s="31" t="s">
        <v>881</v>
      </c>
      <c r="C232" s="98" t="s">
        <v>649</v>
      </c>
      <c r="D232" s="30" t="s">
        <v>1331</v>
      </c>
      <c r="E232" s="98" t="s">
        <v>650</v>
      </c>
    </row>
    <row r="233" spans="1:5" x14ac:dyDescent="0.25">
      <c r="A233" s="30" t="str">
        <f t="shared" si="3"/>
        <v>Parameter("d238") = "IP_L3_ax"</v>
      </c>
      <c r="B233" s="31" t="s">
        <v>882</v>
      </c>
      <c r="C233" s="98" t="s">
        <v>649</v>
      </c>
      <c r="D233" s="30" t="s">
        <v>1332</v>
      </c>
      <c r="E233" s="98" t="s">
        <v>650</v>
      </c>
    </row>
    <row r="234" spans="1:5" x14ac:dyDescent="0.25">
      <c r="A234" s="30" t="str">
        <f t="shared" si="3"/>
        <v>Parameter("d239") = "IP_L3_ay"</v>
      </c>
      <c r="B234" s="31" t="s">
        <v>883</v>
      </c>
      <c r="C234" s="98" t="s">
        <v>649</v>
      </c>
      <c r="D234" s="30" t="s">
        <v>1333</v>
      </c>
      <c r="E234" s="98" t="s">
        <v>650</v>
      </c>
    </row>
    <row r="235" spans="1:5" ht="15.75" thickBot="1" x14ac:dyDescent="0.3">
      <c r="A235" s="34" t="str">
        <f t="shared" si="3"/>
        <v>Parameter("d240") = "IP_L3_az"</v>
      </c>
      <c r="B235" s="31" t="s">
        <v>884</v>
      </c>
      <c r="C235" s="99" t="s">
        <v>649</v>
      </c>
      <c r="D235" s="34" t="s">
        <v>1334</v>
      </c>
      <c r="E235" s="99" t="s">
        <v>650</v>
      </c>
    </row>
    <row r="236" spans="1:5" x14ac:dyDescent="0.25">
      <c r="A236" s="35" t="str">
        <f t="shared" si="3"/>
        <v>Parameter("d241") = "Q49_2_x"</v>
      </c>
      <c r="B236" s="31" t="s">
        <v>885</v>
      </c>
      <c r="C236" s="97" t="s">
        <v>649</v>
      </c>
      <c r="D236" s="35" t="s">
        <v>1335</v>
      </c>
      <c r="E236" s="97" t="s">
        <v>650</v>
      </c>
    </row>
    <row r="237" spans="1:5" x14ac:dyDescent="0.25">
      <c r="A237" s="30" t="str">
        <f t="shared" si="3"/>
        <v>Parameter("d242") = "Q49_2_y"</v>
      </c>
      <c r="B237" s="31" t="s">
        <v>886</v>
      </c>
      <c r="C237" s="98" t="s">
        <v>649</v>
      </c>
      <c r="D237" s="30" t="s">
        <v>1336</v>
      </c>
      <c r="E237" s="98" t="s">
        <v>650</v>
      </c>
    </row>
    <row r="238" spans="1:5" x14ac:dyDescent="0.25">
      <c r="A238" s="30" t="str">
        <f t="shared" si="3"/>
        <v>Parameter("d243") = "Q49_2_z"</v>
      </c>
      <c r="B238" s="31" t="s">
        <v>887</v>
      </c>
      <c r="C238" s="98" t="s">
        <v>649</v>
      </c>
      <c r="D238" s="30" t="s">
        <v>1337</v>
      </c>
      <c r="E238" s="98" t="s">
        <v>650</v>
      </c>
    </row>
    <row r="239" spans="1:5" x14ac:dyDescent="0.25">
      <c r="A239" s="30" t="str">
        <f t="shared" si="3"/>
        <v>Parameter("d244") = "Q49_2_ax"</v>
      </c>
      <c r="B239" s="31" t="s">
        <v>888</v>
      </c>
      <c r="C239" s="98" t="s">
        <v>649</v>
      </c>
      <c r="D239" s="30" t="s">
        <v>1338</v>
      </c>
      <c r="E239" s="98" t="s">
        <v>650</v>
      </c>
    </row>
    <row r="240" spans="1:5" x14ac:dyDescent="0.25">
      <c r="A240" s="30" t="str">
        <f t="shared" si="3"/>
        <v>Parameter("d245") = "Q49_2_ay"</v>
      </c>
      <c r="B240" s="31" t="s">
        <v>889</v>
      </c>
      <c r="C240" s="98" t="s">
        <v>649</v>
      </c>
      <c r="D240" s="30" t="s">
        <v>1339</v>
      </c>
      <c r="E240" s="98" t="s">
        <v>650</v>
      </c>
    </row>
    <row r="241" spans="1:5" ht="15.75" thickBot="1" x14ac:dyDescent="0.3">
      <c r="A241" s="34" t="str">
        <f t="shared" si="3"/>
        <v>Parameter("d246") = "Q49_2_az"</v>
      </c>
      <c r="B241" s="31" t="s">
        <v>890</v>
      </c>
      <c r="C241" s="99" t="s">
        <v>649</v>
      </c>
      <c r="D241" s="34" t="s">
        <v>1340</v>
      </c>
      <c r="E241" s="99" t="s">
        <v>650</v>
      </c>
    </row>
    <row r="242" spans="1:5" x14ac:dyDescent="0.25">
      <c r="A242" s="35" t="str">
        <f t="shared" si="3"/>
        <v>Parameter("d247") = "SEX_49E_x"</v>
      </c>
      <c r="B242" s="31" t="s">
        <v>891</v>
      </c>
      <c r="C242" s="97" t="s">
        <v>649</v>
      </c>
      <c r="D242" s="35" t="s">
        <v>1341</v>
      </c>
      <c r="E242" s="97" t="s">
        <v>650</v>
      </c>
    </row>
    <row r="243" spans="1:5" x14ac:dyDescent="0.25">
      <c r="A243" s="30" t="str">
        <f t="shared" si="3"/>
        <v>Parameter("d248") = "SEX_49E_y"</v>
      </c>
      <c r="B243" s="31" t="s">
        <v>892</v>
      </c>
      <c r="C243" s="98" t="s">
        <v>649</v>
      </c>
      <c r="D243" s="30" t="s">
        <v>1342</v>
      </c>
      <c r="E243" s="98" t="s">
        <v>650</v>
      </c>
    </row>
    <row r="244" spans="1:5" x14ac:dyDescent="0.25">
      <c r="A244" s="30" t="str">
        <f t="shared" si="3"/>
        <v>Parameter("d249") = "SEX_49E_z"</v>
      </c>
      <c r="B244" s="31" t="s">
        <v>893</v>
      </c>
      <c r="C244" s="98" t="s">
        <v>649</v>
      </c>
      <c r="D244" s="30" t="s">
        <v>1343</v>
      </c>
      <c r="E244" s="98" t="s">
        <v>650</v>
      </c>
    </row>
    <row r="245" spans="1:5" x14ac:dyDescent="0.25">
      <c r="A245" s="30" t="str">
        <f t="shared" si="3"/>
        <v>Parameter("d250") = "SEX_49E_ax"</v>
      </c>
      <c r="B245" s="31" t="s">
        <v>894</v>
      </c>
      <c r="C245" s="98" t="s">
        <v>649</v>
      </c>
      <c r="D245" s="30" t="s">
        <v>1344</v>
      </c>
      <c r="E245" s="98" t="s">
        <v>650</v>
      </c>
    </row>
    <row r="246" spans="1:5" x14ac:dyDescent="0.25">
      <c r="A246" s="30" t="str">
        <f t="shared" si="3"/>
        <v>Parameter("d251") = "SEX_49E_ay"</v>
      </c>
      <c r="B246" s="31" t="s">
        <v>895</v>
      </c>
      <c r="C246" s="98" t="s">
        <v>649</v>
      </c>
      <c r="D246" s="30" t="s">
        <v>1345</v>
      </c>
      <c r="E246" s="98" t="s">
        <v>650</v>
      </c>
    </row>
    <row r="247" spans="1:5" ht="15.75" thickBot="1" x14ac:dyDescent="0.3">
      <c r="A247" s="34" t="str">
        <f t="shared" si="3"/>
        <v>Parameter("d252") = "SEX_49E_az"</v>
      </c>
      <c r="B247" s="31" t="s">
        <v>896</v>
      </c>
      <c r="C247" s="99" t="s">
        <v>649</v>
      </c>
      <c r="D247" s="34" t="s">
        <v>1346</v>
      </c>
      <c r="E247" s="99" t="s">
        <v>650</v>
      </c>
    </row>
    <row r="248" spans="1:5" x14ac:dyDescent="0.25">
      <c r="A248" s="35" t="str">
        <f t="shared" si="3"/>
        <v>Parameter("d253") = "DET_49E_x"</v>
      </c>
      <c r="B248" s="31" t="s">
        <v>897</v>
      </c>
      <c r="C248" s="97" t="s">
        <v>649</v>
      </c>
      <c r="D248" s="35" t="s">
        <v>1347</v>
      </c>
      <c r="E248" s="97" t="s">
        <v>650</v>
      </c>
    </row>
    <row r="249" spans="1:5" x14ac:dyDescent="0.25">
      <c r="A249" s="30" t="str">
        <f t="shared" si="3"/>
        <v>Parameter("d254") = "DET_49E_y"</v>
      </c>
      <c r="B249" s="31" t="s">
        <v>898</v>
      </c>
      <c r="C249" s="98" t="s">
        <v>649</v>
      </c>
      <c r="D249" s="30" t="s">
        <v>1348</v>
      </c>
      <c r="E249" s="98" t="s">
        <v>650</v>
      </c>
    </row>
    <row r="250" spans="1:5" x14ac:dyDescent="0.25">
      <c r="A250" s="30" t="str">
        <f t="shared" si="3"/>
        <v>Parameter("d255") = "DET_49E_z"</v>
      </c>
      <c r="B250" s="31" t="s">
        <v>899</v>
      </c>
      <c r="C250" s="98" t="s">
        <v>649</v>
      </c>
      <c r="D250" s="30" t="s">
        <v>1349</v>
      </c>
      <c r="E250" s="98" t="s">
        <v>650</v>
      </c>
    </row>
    <row r="251" spans="1:5" x14ac:dyDescent="0.25">
      <c r="A251" s="30" t="str">
        <f t="shared" si="3"/>
        <v>Parameter("d256") = "DET_49E_ax"</v>
      </c>
      <c r="B251" s="31" t="s">
        <v>900</v>
      </c>
      <c r="C251" s="98" t="s">
        <v>649</v>
      </c>
      <c r="D251" s="30" t="s">
        <v>1350</v>
      </c>
      <c r="E251" s="98" t="s">
        <v>650</v>
      </c>
    </row>
    <row r="252" spans="1:5" x14ac:dyDescent="0.25">
      <c r="A252" s="30" t="str">
        <f t="shared" si="3"/>
        <v>Parameter("d257") = "DET_49E_ay"</v>
      </c>
      <c r="B252" s="31" t="s">
        <v>901</v>
      </c>
      <c r="C252" s="98" t="s">
        <v>649</v>
      </c>
      <c r="D252" s="30" t="s">
        <v>1351</v>
      </c>
      <c r="E252" s="98" t="s">
        <v>650</v>
      </c>
    </row>
    <row r="253" spans="1:5" ht="15.75" thickBot="1" x14ac:dyDescent="0.3">
      <c r="A253" s="34" t="str">
        <f t="shared" si="3"/>
        <v>Parameter("d258") = "DET_49E_az"</v>
      </c>
      <c r="B253" s="31" t="s">
        <v>902</v>
      </c>
      <c r="C253" s="99" t="s">
        <v>649</v>
      </c>
      <c r="D253" s="34" t="s">
        <v>1352</v>
      </c>
      <c r="E253" s="99" t="s">
        <v>650</v>
      </c>
    </row>
    <row r="254" spans="1:5" x14ac:dyDescent="0.25">
      <c r="A254" s="35" t="str">
        <f t="shared" si="3"/>
        <v>Parameter("d259") = "VKICK_49E_x"</v>
      </c>
      <c r="B254" s="31" t="s">
        <v>903</v>
      </c>
      <c r="C254" s="97" t="s">
        <v>649</v>
      </c>
      <c r="D254" s="35" t="s">
        <v>1353</v>
      </c>
      <c r="E254" s="97" t="s">
        <v>650</v>
      </c>
    </row>
    <row r="255" spans="1:5" x14ac:dyDescent="0.25">
      <c r="A255" s="30" t="str">
        <f t="shared" si="3"/>
        <v>Parameter("d260") = "VKICK_49E_y"</v>
      </c>
      <c r="B255" s="31" t="s">
        <v>904</v>
      </c>
      <c r="C255" s="98" t="s">
        <v>649</v>
      </c>
      <c r="D255" s="30" t="s">
        <v>1354</v>
      </c>
      <c r="E255" s="98" t="s">
        <v>650</v>
      </c>
    </row>
    <row r="256" spans="1:5" x14ac:dyDescent="0.25">
      <c r="A256" s="30" t="str">
        <f t="shared" si="3"/>
        <v>Parameter("d261") = "VKICK_49E_z"</v>
      </c>
      <c r="B256" s="31" t="s">
        <v>905</v>
      </c>
      <c r="C256" s="98" t="s">
        <v>649</v>
      </c>
      <c r="D256" s="30" t="s">
        <v>1355</v>
      </c>
      <c r="E256" s="98" t="s">
        <v>650</v>
      </c>
    </row>
    <row r="257" spans="1:5" x14ac:dyDescent="0.25">
      <c r="A257" s="30" t="str">
        <f t="shared" si="3"/>
        <v>Parameter("d262") = "VKICK_49E_ax"</v>
      </c>
      <c r="B257" s="31" t="s">
        <v>906</v>
      </c>
      <c r="C257" s="98" t="s">
        <v>649</v>
      </c>
      <c r="D257" s="30" t="s">
        <v>1356</v>
      </c>
      <c r="E257" s="98" t="s">
        <v>650</v>
      </c>
    </row>
    <row r="258" spans="1:5" x14ac:dyDescent="0.25">
      <c r="A258" s="30" t="str">
        <f t="shared" si="3"/>
        <v>Parameter("d263") = "VKICK_49E_ay"</v>
      </c>
      <c r="B258" s="31" t="s">
        <v>907</v>
      </c>
      <c r="C258" s="98" t="s">
        <v>649</v>
      </c>
      <c r="D258" s="30" t="s">
        <v>1357</v>
      </c>
      <c r="E258" s="98" t="s">
        <v>650</v>
      </c>
    </row>
    <row r="259" spans="1:5" ht="15.75" thickBot="1" x14ac:dyDescent="0.3">
      <c r="A259" s="34" t="str">
        <f t="shared" ref="A259:A322" si="4">(B259&amp;C259&amp;D259&amp;E259)</f>
        <v>Parameter("d264") = "VKICK_49E_az"</v>
      </c>
      <c r="B259" s="31" t="s">
        <v>908</v>
      </c>
      <c r="C259" s="99" t="s">
        <v>649</v>
      </c>
      <c r="D259" s="34" t="s">
        <v>1358</v>
      </c>
      <c r="E259" s="99" t="s">
        <v>650</v>
      </c>
    </row>
    <row r="260" spans="1:5" x14ac:dyDescent="0.25">
      <c r="A260" s="35" t="str">
        <f t="shared" si="4"/>
        <v>Parameter("d265") = "D49E_RFA3_APS_x"</v>
      </c>
      <c r="B260" s="31" t="s">
        <v>909</v>
      </c>
      <c r="C260" s="97" t="s">
        <v>649</v>
      </c>
      <c r="D260" s="35" t="s">
        <v>1359</v>
      </c>
      <c r="E260" s="97" t="s">
        <v>650</v>
      </c>
    </row>
    <row r="261" spans="1:5" x14ac:dyDescent="0.25">
      <c r="A261" s="30" t="str">
        <f t="shared" si="4"/>
        <v>Parameter("d266") = "D49E_RFA3_APS_y"</v>
      </c>
      <c r="B261" s="31" t="s">
        <v>910</v>
      </c>
      <c r="C261" s="98" t="s">
        <v>649</v>
      </c>
      <c r="D261" s="30" t="s">
        <v>1360</v>
      </c>
      <c r="E261" s="98" t="s">
        <v>650</v>
      </c>
    </row>
    <row r="262" spans="1:5" x14ac:dyDescent="0.25">
      <c r="A262" s="30" t="str">
        <f t="shared" si="4"/>
        <v>Parameter("d267") = "D49E_RFA3_APS_z"</v>
      </c>
      <c r="B262" s="31" t="s">
        <v>911</v>
      </c>
      <c r="C262" s="98" t="s">
        <v>649</v>
      </c>
      <c r="D262" s="30" t="s">
        <v>1361</v>
      </c>
      <c r="E262" s="98" t="s">
        <v>650</v>
      </c>
    </row>
    <row r="263" spans="1:5" x14ac:dyDescent="0.25">
      <c r="A263" s="30" t="str">
        <f t="shared" si="4"/>
        <v>Parameter("d268") = "D49E_RFA3_APS_ax"</v>
      </c>
      <c r="B263" s="31" t="s">
        <v>912</v>
      </c>
      <c r="C263" s="98" t="s">
        <v>649</v>
      </c>
      <c r="D263" s="30" t="s">
        <v>1362</v>
      </c>
      <c r="E263" s="98" t="s">
        <v>650</v>
      </c>
    </row>
    <row r="264" spans="1:5" x14ac:dyDescent="0.25">
      <c r="A264" s="30" t="str">
        <f t="shared" si="4"/>
        <v>Parameter("d269") = "D49E_RFA3_APS_ay"</v>
      </c>
      <c r="B264" s="31" t="s">
        <v>913</v>
      </c>
      <c r="C264" s="98" t="s">
        <v>649</v>
      </c>
      <c r="D264" s="30" t="s">
        <v>1363</v>
      </c>
      <c r="E264" s="98" t="s">
        <v>650</v>
      </c>
    </row>
    <row r="265" spans="1:5" ht="15.75" thickBot="1" x14ac:dyDescent="0.3">
      <c r="A265" s="34" t="str">
        <f t="shared" si="4"/>
        <v>Parameter("d270") = "D49E_RFA3_APS_az"</v>
      </c>
      <c r="B265" s="31" t="s">
        <v>914</v>
      </c>
      <c r="C265" s="99" t="s">
        <v>649</v>
      </c>
      <c r="D265" s="34" t="s">
        <v>1364</v>
      </c>
      <c r="E265" s="99" t="s">
        <v>650</v>
      </c>
    </row>
    <row r="266" spans="1:5" x14ac:dyDescent="0.25">
      <c r="A266" s="35" t="str">
        <f t="shared" si="4"/>
        <v>Parameter("d271") = "D49E_RFA2_APS_x"</v>
      </c>
      <c r="B266" s="31" t="s">
        <v>915</v>
      </c>
      <c r="C266" s="97" t="s">
        <v>649</v>
      </c>
      <c r="D266" s="35" t="s">
        <v>1365</v>
      </c>
      <c r="E266" s="97" t="s">
        <v>650</v>
      </c>
    </row>
    <row r="267" spans="1:5" x14ac:dyDescent="0.25">
      <c r="A267" s="30" t="str">
        <f t="shared" si="4"/>
        <v>Parameter("d272") = "D49E_RFA2_APS_y"</v>
      </c>
      <c r="B267" s="31" t="s">
        <v>916</v>
      </c>
      <c r="C267" s="98" t="s">
        <v>649</v>
      </c>
      <c r="D267" s="30" t="s">
        <v>1366</v>
      </c>
      <c r="E267" s="98" t="s">
        <v>650</v>
      </c>
    </row>
    <row r="268" spans="1:5" x14ac:dyDescent="0.25">
      <c r="A268" s="30" t="str">
        <f t="shared" si="4"/>
        <v>Parameter("d273") = "D49E_RFA2_APS_z"</v>
      </c>
      <c r="B268" s="31" t="s">
        <v>917</v>
      </c>
      <c r="C268" s="98" t="s">
        <v>649</v>
      </c>
      <c r="D268" s="30" t="s">
        <v>1367</v>
      </c>
      <c r="E268" s="98" t="s">
        <v>650</v>
      </c>
    </row>
    <row r="269" spans="1:5" x14ac:dyDescent="0.25">
      <c r="A269" s="30" t="str">
        <f t="shared" si="4"/>
        <v>Parameter("d274") = "D49E_RFA2_APS_ax"</v>
      </c>
      <c r="B269" s="31" t="s">
        <v>918</v>
      </c>
      <c r="C269" s="98" t="s">
        <v>649</v>
      </c>
      <c r="D269" s="30" t="s">
        <v>1368</v>
      </c>
      <c r="E269" s="98" t="s">
        <v>650</v>
      </c>
    </row>
    <row r="270" spans="1:5" x14ac:dyDescent="0.25">
      <c r="A270" s="30" t="str">
        <f t="shared" si="4"/>
        <v>Parameter("d275") = "D49E_RFA2_APS_ay"</v>
      </c>
      <c r="B270" s="31" t="s">
        <v>919</v>
      </c>
      <c r="C270" s="98" t="s">
        <v>649</v>
      </c>
      <c r="D270" s="30" t="s">
        <v>1369</v>
      </c>
      <c r="E270" s="98" t="s">
        <v>650</v>
      </c>
    </row>
    <row r="271" spans="1:5" ht="15.75" thickBot="1" x14ac:dyDescent="0.3">
      <c r="A271" s="34" t="str">
        <f t="shared" si="4"/>
        <v>Parameter("d276") = "D49E_RFA2_APS_az"</v>
      </c>
      <c r="B271" s="31" t="s">
        <v>920</v>
      </c>
      <c r="C271" s="99" t="s">
        <v>649</v>
      </c>
      <c r="D271" s="34" t="s">
        <v>1370</v>
      </c>
      <c r="E271" s="99" t="s">
        <v>650</v>
      </c>
    </row>
    <row r="272" spans="1:5" x14ac:dyDescent="0.25">
      <c r="A272" s="35" t="str">
        <f t="shared" si="4"/>
        <v>Parameter("d277") = "D49E_SP1_LBNL1_x"</v>
      </c>
      <c r="B272" s="31" t="s">
        <v>921</v>
      </c>
      <c r="C272" s="97" t="s">
        <v>649</v>
      </c>
      <c r="D272" s="35" t="s">
        <v>1371</v>
      </c>
      <c r="E272" s="97" t="s">
        <v>650</v>
      </c>
    </row>
    <row r="273" spans="1:5" x14ac:dyDescent="0.25">
      <c r="A273" s="30" t="str">
        <f t="shared" si="4"/>
        <v>Parameter("d278") = "D49E_SP1_LBNL1_y"</v>
      </c>
      <c r="B273" s="31" t="s">
        <v>922</v>
      </c>
      <c r="C273" s="98" t="s">
        <v>649</v>
      </c>
      <c r="D273" s="30" t="s">
        <v>1372</v>
      </c>
      <c r="E273" s="98" t="s">
        <v>650</v>
      </c>
    </row>
    <row r="274" spans="1:5" x14ac:dyDescent="0.25">
      <c r="A274" s="30" t="str">
        <f t="shared" si="4"/>
        <v>Parameter("d279") = "D49E_SP1_LBNL1_z"</v>
      </c>
      <c r="B274" s="31" t="s">
        <v>923</v>
      </c>
      <c r="C274" s="98" t="s">
        <v>649</v>
      </c>
      <c r="D274" s="30" t="s">
        <v>1373</v>
      </c>
      <c r="E274" s="98" t="s">
        <v>650</v>
      </c>
    </row>
    <row r="275" spans="1:5" x14ac:dyDescent="0.25">
      <c r="A275" s="30" t="str">
        <f t="shared" si="4"/>
        <v>Parameter("d280") = "D49E_SP1_LBNL1_ax"</v>
      </c>
      <c r="B275" s="31" t="s">
        <v>924</v>
      </c>
      <c r="C275" s="98" t="s">
        <v>649</v>
      </c>
      <c r="D275" s="30" t="s">
        <v>1374</v>
      </c>
      <c r="E275" s="98" t="s">
        <v>650</v>
      </c>
    </row>
    <row r="276" spans="1:5" x14ac:dyDescent="0.25">
      <c r="A276" s="30" t="str">
        <f t="shared" si="4"/>
        <v>Parameter("d281") = "D49E_SP1_LBNL1_ay"</v>
      </c>
      <c r="B276" s="31" t="s">
        <v>925</v>
      </c>
      <c r="C276" s="98" t="s">
        <v>649</v>
      </c>
      <c r="D276" s="30" t="s">
        <v>1375</v>
      </c>
      <c r="E276" s="98" t="s">
        <v>650</v>
      </c>
    </row>
    <row r="277" spans="1:5" ht="15.75" thickBot="1" x14ac:dyDescent="0.3">
      <c r="A277" s="34" t="str">
        <f t="shared" si="4"/>
        <v>Parameter("d282") = "D49E_SP1_LBNL1_az"</v>
      </c>
      <c r="B277" s="31" t="s">
        <v>926</v>
      </c>
      <c r="C277" s="99" t="s">
        <v>649</v>
      </c>
      <c r="D277" s="34" t="s">
        <v>1376</v>
      </c>
      <c r="E277" s="99" t="s">
        <v>650</v>
      </c>
    </row>
    <row r="278" spans="1:5" x14ac:dyDescent="0.25">
      <c r="A278" s="35" t="str">
        <f t="shared" si="4"/>
        <v>Parameter("d283") = "D49E_RFA1_SLAC2_x"</v>
      </c>
      <c r="B278" s="31" t="s">
        <v>927</v>
      </c>
      <c r="C278" s="97" t="s">
        <v>649</v>
      </c>
      <c r="D278" s="35" t="s">
        <v>1377</v>
      </c>
      <c r="E278" s="97" t="s">
        <v>650</v>
      </c>
    </row>
    <row r="279" spans="1:5" x14ac:dyDescent="0.25">
      <c r="A279" s="30" t="str">
        <f t="shared" si="4"/>
        <v>Parameter("d284") = "D49E_RFA1_SLAC2_y"</v>
      </c>
      <c r="B279" s="31" t="s">
        <v>928</v>
      </c>
      <c r="C279" s="98" t="s">
        <v>649</v>
      </c>
      <c r="D279" s="30" t="s">
        <v>1378</v>
      </c>
      <c r="E279" s="98" t="s">
        <v>650</v>
      </c>
    </row>
    <row r="280" spans="1:5" x14ac:dyDescent="0.25">
      <c r="A280" s="30" t="str">
        <f t="shared" si="4"/>
        <v>Parameter("d285") = "D49E_RFA1_SLAC2_z"</v>
      </c>
      <c r="B280" s="31" t="s">
        <v>929</v>
      </c>
      <c r="C280" s="98" t="s">
        <v>649</v>
      </c>
      <c r="D280" s="30" t="s">
        <v>1379</v>
      </c>
      <c r="E280" s="98" t="s">
        <v>650</v>
      </c>
    </row>
    <row r="281" spans="1:5" x14ac:dyDescent="0.25">
      <c r="A281" s="30" t="str">
        <f t="shared" si="4"/>
        <v>Parameter("d286") = "D49E_RFA1_SLAC2_ax"</v>
      </c>
      <c r="B281" s="31" t="s">
        <v>930</v>
      </c>
      <c r="C281" s="98" t="s">
        <v>649</v>
      </c>
      <c r="D281" s="30" t="s">
        <v>1380</v>
      </c>
      <c r="E281" s="98" t="s">
        <v>650</v>
      </c>
    </row>
    <row r="282" spans="1:5" x14ac:dyDescent="0.25">
      <c r="A282" s="30" t="str">
        <f t="shared" si="4"/>
        <v>Parameter("d287") = "D49E_RFA1_SLAC2_ay"</v>
      </c>
      <c r="B282" s="31" t="s">
        <v>931</v>
      </c>
      <c r="C282" s="98" t="s">
        <v>649</v>
      </c>
      <c r="D282" s="30" t="s">
        <v>1381</v>
      </c>
      <c r="E282" s="98" t="s">
        <v>650</v>
      </c>
    </row>
    <row r="283" spans="1:5" ht="15.75" thickBot="1" x14ac:dyDescent="0.3">
      <c r="A283" s="34" t="str">
        <f t="shared" si="4"/>
        <v>Parameter("d288") = "D49E_RFA1_SLAC2_az"</v>
      </c>
      <c r="B283" s="31" t="s">
        <v>932</v>
      </c>
      <c r="C283" s="99" t="s">
        <v>649</v>
      </c>
      <c r="D283" s="34" t="s">
        <v>1382</v>
      </c>
      <c r="E283" s="99" t="s">
        <v>650</v>
      </c>
    </row>
    <row r="284" spans="1:5" x14ac:dyDescent="0.25">
      <c r="A284" s="35" t="str">
        <f t="shared" si="4"/>
        <v>Parameter("d289") = "DET_48E_x"</v>
      </c>
      <c r="B284" s="31" t="s">
        <v>933</v>
      </c>
      <c r="C284" s="97" t="s">
        <v>649</v>
      </c>
      <c r="D284" s="35" t="s">
        <v>1383</v>
      </c>
      <c r="E284" s="97" t="s">
        <v>650</v>
      </c>
    </row>
    <row r="285" spans="1:5" x14ac:dyDescent="0.25">
      <c r="A285" s="30" t="str">
        <f t="shared" si="4"/>
        <v>Parameter("d290") = "DET_48E_y"</v>
      </c>
      <c r="B285" s="31" t="s">
        <v>934</v>
      </c>
      <c r="C285" s="98" t="s">
        <v>649</v>
      </c>
      <c r="D285" s="30" t="s">
        <v>1384</v>
      </c>
      <c r="E285" s="98" t="s">
        <v>650</v>
      </c>
    </row>
    <row r="286" spans="1:5" x14ac:dyDescent="0.25">
      <c r="A286" s="30" t="str">
        <f t="shared" si="4"/>
        <v>Parameter("d291") = "DET_48E_z"</v>
      </c>
      <c r="B286" s="31" t="s">
        <v>935</v>
      </c>
      <c r="C286" s="98" t="s">
        <v>649</v>
      </c>
      <c r="D286" s="30" t="s">
        <v>1385</v>
      </c>
      <c r="E286" s="98" t="s">
        <v>650</v>
      </c>
    </row>
    <row r="287" spans="1:5" x14ac:dyDescent="0.25">
      <c r="A287" s="30" t="str">
        <f t="shared" si="4"/>
        <v>Parameter("d292") = "DET_48E_ax"</v>
      </c>
      <c r="B287" s="31" t="s">
        <v>936</v>
      </c>
      <c r="C287" s="98" t="s">
        <v>649</v>
      </c>
      <c r="D287" s="30" t="s">
        <v>1386</v>
      </c>
      <c r="E287" s="98" t="s">
        <v>650</v>
      </c>
    </row>
    <row r="288" spans="1:5" x14ac:dyDescent="0.25">
      <c r="A288" s="30" t="str">
        <f t="shared" si="4"/>
        <v>Parameter("d293") = "DET_48E_ay"</v>
      </c>
      <c r="B288" s="31" t="s">
        <v>937</v>
      </c>
      <c r="C288" s="98" t="s">
        <v>649</v>
      </c>
      <c r="D288" s="30" t="s">
        <v>1387</v>
      </c>
      <c r="E288" s="98" t="s">
        <v>650</v>
      </c>
    </row>
    <row r="289" spans="1:5" ht="15.75" thickBot="1" x14ac:dyDescent="0.3">
      <c r="A289" s="34" t="str">
        <f t="shared" si="4"/>
        <v>Parameter("d294") = "DET_48E_az"</v>
      </c>
      <c r="B289" s="31" t="s">
        <v>938</v>
      </c>
      <c r="C289" s="99" t="s">
        <v>649</v>
      </c>
      <c r="D289" s="34" t="s">
        <v>1388</v>
      </c>
      <c r="E289" s="99" t="s">
        <v>650</v>
      </c>
    </row>
    <row r="290" spans="1:5" x14ac:dyDescent="0.25">
      <c r="A290" s="35" t="str">
        <f t="shared" si="4"/>
        <v>Parameter("d295") = "Q48E_x"</v>
      </c>
      <c r="B290" s="31" t="s">
        <v>939</v>
      </c>
      <c r="C290" s="97" t="s">
        <v>649</v>
      </c>
      <c r="D290" s="35" t="s">
        <v>1389</v>
      </c>
      <c r="E290" s="97" t="s">
        <v>650</v>
      </c>
    </row>
    <row r="291" spans="1:5" x14ac:dyDescent="0.25">
      <c r="A291" s="30" t="str">
        <f t="shared" si="4"/>
        <v>Parameter("d296") = "Q48E_y"</v>
      </c>
      <c r="B291" s="31" t="s">
        <v>940</v>
      </c>
      <c r="C291" s="98" t="s">
        <v>649</v>
      </c>
      <c r="D291" s="30" t="s">
        <v>1390</v>
      </c>
      <c r="E291" s="98" t="s">
        <v>650</v>
      </c>
    </row>
    <row r="292" spans="1:5" x14ac:dyDescent="0.25">
      <c r="A292" s="30" t="str">
        <f t="shared" si="4"/>
        <v>Parameter("d297") = "Q48E_z"</v>
      </c>
      <c r="B292" s="31" t="s">
        <v>941</v>
      </c>
      <c r="C292" s="98" t="s">
        <v>649</v>
      </c>
      <c r="D292" s="30" t="s">
        <v>1391</v>
      </c>
      <c r="E292" s="98" t="s">
        <v>650</v>
      </c>
    </row>
    <row r="293" spans="1:5" x14ac:dyDescent="0.25">
      <c r="A293" s="30" t="str">
        <f t="shared" si="4"/>
        <v>Parameter("d298") = "Q48E_ax"</v>
      </c>
      <c r="B293" s="31" t="s">
        <v>942</v>
      </c>
      <c r="C293" s="98" t="s">
        <v>649</v>
      </c>
      <c r="D293" s="30" t="s">
        <v>1392</v>
      </c>
      <c r="E293" s="98" t="s">
        <v>650</v>
      </c>
    </row>
    <row r="294" spans="1:5" x14ac:dyDescent="0.25">
      <c r="A294" s="30" t="str">
        <f t="shared" si="4"/>
        <v>Parameter("d299") = "Q48E_ay"</v>
      </c>
      <c r="B294" s="31" t="s">
        <v>943</v>
      </c>
      <c r="C294" s="98" t="s">
        <v>649</v>
      </c>
      <c r="D294" s="30" t="s">
        <v>1393</v>
      </c>
      <c r="E294" s="98" t="s">
        <v>650</v>
      </c>
    </row>
    <row r="295" spans="1:5" ht="15.75" thickBot="1" x14ac:dyDescent="0.3">
      <c r="A295" s="34" t="str">
        <f t="shared" si="4"/>
        <v>Parameter("d300") = "Q48E_az"</v>
      </c>
      <c r="B295" s="31" t="s">
        <v>944</v>
      </c>
      <c r="C295" s="99" t="s">
        <v>649</v>
      </c>
      <c r="D295" s="34" t="s">
        <v>1394</v>
      </c>
      <c r="E295" s="99" t="s">
        <v>650</v>
      </c>
    </row>
    <row r="296" spans="1:5" x14ac:dyDescent="0.25">
      <c r="A296" s="35" t="str">
        <f t="shared" si="4"/>
        <v>Parameter("d301") = "SEX_48E_x"</v>
      </c>
      <c r="B296" s="31" t="s">
        <v>945</v>
      </c>
      <c r="C296" s="97" t="s">
        <v>649</v>
      </c>
      <c r="D296" s="35" t="s">
        <v>1395</v>
      </c>
      <c r="E296" s="97" t="s">
        <v>650</v>
      </c>
    </row>
    <row r="297" spans="1:5" x14ac:dyDescent="0.25">
      <c r="A297" s="30" t="str">
        <f t="shared" si="4"/>
        <v>Parameter("d302") = "SEX_48E_y"</v>
      </c>
      <c r="B297" s="31" t="s">
        <v>946</v>
      </c>
      <c r="C297" s="98" t="s">
        <v>649</v>
      </c>
      <c r="D297" s="30" t="s">
        <v>1396</v>
      </c>
      <c r="E297" s="98" t="s">
        <v>650</v>
      </c>
    </row>
    <row r="298" spans="1:5" x14ac:dyDescent="0.25">
      <c r="A298" s="30" t="str">
        <f t="shared" si="4"/>
        <v>Parameter("d303") = "SEX_48E_z"</v>
      </c>
      <c r="B298" s="31" t="s">
        <v>947</v>
      </c>
      <c r="C298" s="98" t="s">
        <v>649</v>
      </c>
      <c r="D298" s="30" t="s">
        <v>1397</v>
      </c>
      <c r="E298" s="98" t="s">
        <v>650</v>
      </c>
    </row>
    <row r="299" spans="1:5" x14ac:dyDescent="0.25">
      <c r="A299" s="30" t="str">
        <f t="shared" si="4"/>
        <v>Parameter("d304") = "SEX_48E_ax"</v>
      </c>
      <c r="B299" s="31" t="s">
        <v>948</v>
      </c>
      <c r="C299" s="98" t="s">
        <v>649</v>
      </c>
      <c r="D299" s="30" t="s">
        <v>1398</v>
      </c>
      <c r="E299" s="98" t="s">
        <v>650</v>
      </c>
    </row>
    <row r="300" spans="1:5" x14ac:dyDescent="0.25">
      <c r="A300" s="30" t="str">
        <f t="shared" si="4"/>
        <v>Parameter("d305") = "SEX_48E_ay"</v>
      </c>
      <c r="B300" s="31" t="s">
        <v>949</v>
      </c>
      <c r="C300" s="98" t="s">
        <v>649</v>
      </c>
      <c r="D300" s="30" t="s">
        <v>1399</v>
      </c>
      <c r="E300" s="98" t="s">
        <v>650</v>
      </c>
    </row>
    <row r="301" spans="1:5" ht="15.75" thickBot="1" x14ac:dyDescent="0.3">
      <c r="A301" s="34" t="str">
        <f t="shared" si="4"/>
        <v>Parameter("d306") = "SEX_48E_az"</v>
      </c>
      <c r="B301" s="31" t="s">
        <v>950</v>
      </c>
      <c r="C301" s="99" t="s">
        <v>649</v>
      </c>
      <c r="D301" s="34" t="s">
        <v>1400</v>
      </c>
      <c r="E301" s="99" t="s">
        <v>650</v>
      </c>
    </row>
    <row r="302" spans="1:5" x14ac:dyDescent="0.25">
      <c r="A302" s="35" t="str">
        <f t="shared" si="4"/>
        <v>Parameter("d307") = "SK_Q48E_x"</v>
      </c>
      <c r="B302" s="31" t="s">
        <v>951</v>
      </c>
      <c r="C302" s="97" t="s">
        <v>649</v>
      </c>
      <c r="D302" s="35" t="s">
        <v>1401</v>
      </c>
      <c r="E302" s="97" t="s">
        <v>650</v>
      </c>
    </row>
    <row r="303" spans="1:5" x14ac:dyDescent="0.25">
      <c r="A303" s="30" t="str">
        <f t="shared" si="4"/>
        <v>Parameter("d308") = "SK_Q48E_y"</v>
      </c>
      <c r="B303" s="31" t="s">
        <v>952</v>
      </c>
      <c r="C303" s="98" t="s">
        <v>649</v>
      </c>
      <c r="D303" s="30" t="s">
        <v>1402</v>
      </c>
      <c r="E303" s="98" t="s">
        <v>650</v>
      </c>
    </row>
    <row r="304" spans="1:5" x14ac:dyDescent="0.25">
      <c r="A304" s="30" t="str">
        <f t="shared" si="4"/>
        <v>Parameter("d309") = "SK_Q48E_z"</v>
      </c>
      <c r="B304" s="31" t="s">
        <v>953</v>
      </c>
      <c r="C304" s="98" t="s">
        <v>649</v>
      </c>
      <c r="D304" s="30" t="s">
        <v>1403</v>
      </c>
      <c r="E304" s="98" t="s">
        <v>650</v>
      </c>
    </row>
    <row r="305" spans="1:5" x14ac:dyDescent="0.25">
      <c r="A305" s="30" t="str">
        <f t="shared" si="4"/>
        <v>Parameter("d310") = "SK_Q48E_ax"</v>
      </c>
      <c r="B305" s="31" t="s">
        <v>954</v>
      </c>
      <c r="C305" s="98" t="s">
        <v>649</v>
      </c>
      <c r="D305" s="30" t="s">
        <v>1404</v>
      </c>
      <c r="E305" s="98" t="s">
        <v>650</v>
      </c>
    </row>
    <row r="306" spans="1:5" x14ac:dyDescent="0.25">
      <c r="A306" s="30" t="str">
        <f t="shared" si="4"/>
        <v>Parameter("d311") = "SK_Q48E_ay"</v>
      </c>
      <c r="B306" s="31" t="s">
        <v>955</v>
      </c>
      <c r="C306" s="98" t="s">
        <v>649</v>
      </c>
      <c r="D306" s="30" t="s">
        <v>1405</v>
      </c>
      <c r="E306" s="98" t="s">
        <v>650</v>
      </c>
    </row>
    <row r="307" spans="1:5" ht="15.75" thickBot="1" x14ac:dyDescent="0.3">
      <c r="A307" s="34" t="str">
        <f t="shared" si="4"/>
        <v>Parameter("d312") = "SK_Q48E_az"</v>
      </c>
      <c r="B307" s="31" t="s">
        <v>956</v>
      </c>
      <c r="C307" s="99" t="s">
        <v>649</v>
      </c>
      <c r="D307" s="34" t="s">
        <v>1406</v>
      </c>
      <c r="E307" s="99" t="s">
        <v>650</v>
      </c>
    </row>
    <row r="308" spans="1:5" x14ac:dyDescent="0.25">
      <c r="A308" s="35" t="str">
        <f t="shared" si="4"/>
        <v>Parameter("d313") = "HKICK_48E_x"</v>
      </c>
      <c r="B308" s="31" t="s">
        <v>957</v>
      </c>
      <c r="C308" s="97" t="s">
        <v>649</v>
      </c>
      <c r="D308" s="35" t="s">
        <v>1407</v>
      </c>
      <c r="E308" s="97" t="s">
        <v>650</v>
      </c>
    </row>
    <row r="309" spans="1:5" x14ac:dyDescent="0.25">
      <c r="A309" s="30" t="str">
        <f t="shared" si="4"/>
        <v>Parameter("d314") = "HKICK_48E_y"</v>
      </c>
      <c r="B309" s="31" t="s">
        <v>958</v>
      </c>
      <c r="C309" s="98" t="s">
        <v>649</v>
      </c>
      <c r="D309" s="30" t="s">
        <v>1408</v>
      </c>
      <c r="E309" s="98" t="s">
        <v>650</v>
      </c>
    </row>
    <row r="310" spans="1:5" x14ac:dyDescent="0.25">
      <c r="A310" s="30" t="str">
        <f t="shared" si="4"/>
        <v>Parameter("d315") = "HKICK_48E_z"</v>
      </c>
      <c r="B310" s="31" t="s">
        <v>959</v>
      </c>
      <c r="C310" s="98" t="s">
        <v>649</v>
      </c>
      <c r="D310" s="30" t="s">
        <v>1409</v>
      </c>
      <c r="E310" s="98" t="s">
        <v>650</v>
      </c>
    </row>
    <row r="311" spans="1:5" x14ac:dyDescent="0.25">
      <c r="A311" s="30" t="str">
        <f t="shared" si="4"/>
        <v>Parameter("d316") = "HKICK_48E_ax"</v>
      </c>
      <c r="B311" s="31" t="s">
        <v>960</v>
      </c>
      <c r="C311" s="98" t="s">
        <v>649</v>
      </c>
      <c r="D311" s="30" t="s">
        <v>1410</v>
      </c>
      <c r="E311" s="98" t="s">
        <v>650</v>
      </c>
    </row>
    <row r="312" spans="1:5" x14ac:dyDescent="0.25">
      <c r="A312" s="30" t="str">
        <f t="shared" si="4"/>
        <v>Parameter("d317") = "HKICK_48E_ay"</v>
      </c>
      <c r="B312" s="31" t="s">
        <v>961</v>
      </c>
      <c r="C312" s="98" t="s">
        <v>649</v>
      </c>
      <c r="D312" s="30" t="s">
        <v>1411</v>
      </c>
      <c r="E312" s="98" t="s">
        <v>650</v>
      </c>
    </row>
    <row r="313" spans="1:5" ht="15.75" thickBot="1" x14ac:dyDescent="0.3">
      <c r="A313" s="34" t="str">
        <f t="shared" si="4"/>
        <v>Parameter("d318") = "HKICK_48E_az"</v>
      </c>
      <c r="B313" s="31" t="s">
        <v>962</v>
      </c>
      <c r="C313" s="99" t="s">
        <v>649</v>
      </c>
      <c r="D313" s="34" t="s">
        <v>1412</v>
      </c>
      <c r="E313" s="99" t="s">
        <v>650</v>
      </c>
    </row>
    <row r="314" spans="1:5" x14ac:dyDescent="0.25">
      <c r="A314" s="35" t="str">
        <f t="shared" si="4"/>
        <v>Parameter("d319") = "DET_I48E_x"</v>
      </c>
      <c r="B314" s="31" t="s">
        <v>963</v>
      </c>
      <c r="C314" s="97" t="s">
        <v>649</v>
      </c>
      <c r="D314" s="35" t="s">
        <v>1413</v>
      </c>
      <c r="E314" s="97" t="s">
        <v>650</v>
      </c>
    </row>
    <row r="315" spans="1:5" x14ac:dyDescent="0.25">
      <c r="A315" s="30" t="str">
        <f t="shared" si="4"/>
        <v>Parameter("d320") = "DET_I48E_y"</v>
      </c>
      <c r="B315" s="31" t="s">
        <v>964</v>
      </c>
      <c r="C315" s="98" t="s">
        <v>649</v>
      </c>
      <c r="D315" s="30" t="s">
        <v>1414</v>
      </c>
      <c r="E315" s="98" t="s">
        <v>650</v>
      </c>
    </row>
    <row r="316" spans="1:5" x14ac:dyDescent="0.25">
      <c r="A316" s="30" t="str">
        <f t="shared" si="4"/>
        <v>Parameter("d321") = "DET_I48E_z"</v>
      </c>
      <c r="B316" s="31" t="s">
        <v>965</v>
      </c>
      <c r="C316" s="98" t="s">
        <v>649</v>
      </c>
      <c r="D316" s="30" t="s">
        <v>1415</v>
      </c>
      <c r="E316" s="98" t="s">
        <v>650</v>
      </c>
    </row>
    <row r="317" spans="1:5" x14ac:dyDescent="0.25">
      <c r="A317" s="30" t="str">
        <f t="shared" si="4"/>
        <v>Parameter("d322") = "DET_I48E_ax"</v>
      </c>
      <c r="B317" s="31" t="s">
        <v>966</v>
      </c>
      <c r="C317" s="98" t="s">
        <v>649</v>
      </c>
      <c r="D317" s="30" t="s">
        <v>1416</v>
      </c>
      <c r="E317" s="98" t="s">
        <v>650</v>
      </c>
    </row>
    <row r="318" spans="1:5" x14ac:dyDescent="0.25">
      <c r="A318" s="30" t="str">
        <f t="shared" si="4"/>
        <v>Parameter("d323") = "DET_I48E_ay"</v>
      </c>
      <c r="B318" s="31" t="s">
        <v>967</v>
      </c>
      <c r="C318" s="98" t="s">
        <v>649</v>
      </c>
      <c r="D318" s="30" t="s">
        <v>1417</v>
      </c>
      <c r="E318" s="98" t="s">
        <v>650</v>
      </c>
    </row>
    <row r="319" spans="1:5" ht="15.75" thickBot="1" x14ac:dyDescent="0.3">
      <c r="A319" s="34" t="str">
        <f t="shared" si="4"/>
        <v>Parameter("d324") = "DET_I48E_az"</v>
      </c>
      <c r="B319" s="31" t="s">
        <v>968</v>
      </c>
      <c r="C319" s="99" t="s">
        <v>649</v>
      </c>
      <c r="D319" s="34" t="s">
        <v>1418</v>
      </c>
      <c r="E319" s="99" t="s">
        <v>650</v>
      </c>
    </row>
    <row r="320" spans="1:5" x14ac:dyDescent="0.25">
      <c r="A320" s="35" t="str">
        <f t="shared" si="4"/>
        <v>Parameter("d325") = "B48E_x"</v>
      </c>
      <c r="B320" s="31" t="s">
        <v>969</v>
      </c>
      <c r="C320" s="97" t="s">
        <v>649</v>
      </c>
      <c r="D320" s="35" t="s">
        <v>1419</v>
      </c>
      <c r="E320" s="97" t="s">
        <v>650</v>
      </c>
    </row>
    <row r="321" spans="1:5" x14ac:dyDescent="0.25">
      <c r="A321" s="30" t="str">
        <f t="shared" si="4"/>
        <v>Parameter("d326") = "B48E_y"</v>
      </c>
      <c r="B321" s="31" t="s">
        <v>970</v>
      </c>
      <c r="C321" s="98" t="s">
        <v>649</v>
      </c>
      <c r="D321" s="30" t="s">
        <v>1420</v>
      </c>
      <c r="E321" s="98" t="s">
        <v>650</v>
      </c>
    </row>
    <row r="322" spans="1:5" x14ac:dyDescent="0.25">
      <c r="A322" s="30" t="str">
        <f t="shared" si="4"/>
        <v>Parameter("d327") = "B48E_z"</v>
      </c>
      <c r="B322" s="31" t="s">
        <v>971</v>
      </c>
      <c r="C322" s="98" t="s">
        <v>649</v>
      </c>
      <c r="D322" s="30" t="s">
        <v>1421</v>
      </c>
      <c r="E322" s="98" t="s">
        <v>650</v>
      </c>
    </row>
    <row r="323" spans="1:5" x14ac:dyDescent="0.25">
      <c r="A323" s="30" t="str">
        <f t="shared" ref="A323:A386" si="5">(B323&amp;C323&amp;D323&amp;E323)</f>
        <v>Parameter("d328") = "B48E_ax"</v>
      </c>
      <c r="B323" s="31" t="s">
        <v>972</v>
      </c>
      <c r="C323" s="98" t="s">
        <v>649</v>
      </c>
      <c r="D323" s="30" t="s">
        <v>1422</v>
      </c>
      <c r="E323" s="98" t="s">
        <v>650</v>
      </c>
    </row>
    <row r="324" spans="1:5" x14ac:dyDescent="0.25">
      <c r="A324" s="30" t="str">
        <f t="shared" si="5"/>
        <v>Parameter("d329") = "B48E_ay"</v>
      </c>
      <c r="B324" s="31" t="s">
        <v>973</v>
      </c>
      <c r="C324" s="98" t="s">
        <v>649</v>
      </c>
      <c r="D324" s="30" t="s">
        <v>1423</v>
      </c>
      <c r="E324" s="98" t="s">
        <v>650</v>
      </c>
    </row>
    <row r="325" spans="1:5" ht="15.75" thickBot="1" x14ac:dyDescent="0.3">
      <c r="A325" s="34" t="str">
        <f t="shared" si="5"/>
        <v>Parameter("d330") = "B48E_az"</v>
      </c>
      <c r="B325" s="31" t="s">
        <v>974</v>
      </c>
      <c r="C325" s="99" t="s">
        <v>649</v>
      </c>
      <c r="D325" s="34" t="s">
        <v>1424</v>
      </c>
      <c r="E325" s="99" t="s">
        <v>650</v>
      </c>
    </row>
    <row r="326" spans="1:5" x14ac:dyDescent="0.25">
      <c r="A326" s="35" t="str">
        <f t="shared" si="5"/>
        <v>Parameter("d331") = "DET_I47AE_x"</v>
      </c>
      <c r="B326" s="31" t="s">
        <v>975</v>
      </c>
      <c r="C326" s="97" t="s">
        <v>649</v>
      </c>
      <c r="D326" s="35" t="s">
        <v>1425</v>
      </c>
      <c r="E326" s="97" t="s">
        <v>650</v>
      </c>
    </row>
    <row r="327" spans="1:5" x14ac:dyDescent="0.25">
      <c r="A327" s="30" t="str">
        <f t="shared" si="5"/>
        <v>Parameter("d332") = "DET_I47AE_y"</v>
      </c>
      <c r="B327" s="31" t="s">
        <v>976</v>
      </c>
      <c r="C327" s="98" t="s">
        <v>649</v>
      </c>
      <c r="D327" s="30" t="s">
        <v>1426</v>
      </c>
      <c r="E327" s="98" t="s">
        <v>650</v>
      </c>
    </row>
    <row r="328" spans="1:5" x14ac:dyDescent="0.25">
      <c r="A328" s="30" t="str">
        <f t="shared" si="5"/>
        <v>Parameter("d333") = "DET_I47AE_z"</v>
      </c>
      <c r="B328" s="31" t="s">
        <v>977</v>
      </c>
      <c r="C328" s="98" t="s">
        <v>649</v>
      </c>
      <c r="D328" s="30" t="s">
        <v>1427</v>
      </c>
      <c r="E328" s="98" t="s">
        <v>650</v>
      </c>
    </row>
    <row r="329" spans="1:5" x14ac:dyDescent="0.25">
      <c r="A329" s="30" t="str">
        <f t="shared" si="5"/>
        <v>Parameter("d334") = "DET_I47AE_ax"</v>
      </c>
      <c r="B329" s="31" t="s">
        <v>978</v>
      </c>
      <c r="C329" s="98" t="s">
        <v>649</v>
      </c>
      <c r="D329" s="30" t="s">
        <v>1428</v>
      </c>
      <c r="E329" s="98" t="s">
        <v>650</v>
      </c>
    </row>
    <row r="330" spans="1:5" x14ac:dyDescent="0.25">
      <c r="A330" s="30" t="str">
        <f t="shared" si="5"/>
        <v>Parameter("d335") = "DET_I47AE_ay"</v>
      </c>
      <c r="B330" s="31" t="s">
        <v>979</v>
      </c>
      <c r="C330" s="98" t="s">
        <v>649</v>
      </c>
      <c r="D330" s="30" t="s">
        <v>1429</v>
      </c>
      <c r="E330" s="98" t="s">
        <v>650</v>
      </c>
    </row>
    <row r="331" spans="1:5" ht="15.75" thickBot="1" x14ac:dyDescent="0.3">
      <c r="A331" s="34" t="str">
        <f t="shared" si="5"/>
        <v>Parameter("d336") = "DET_I47AE_az"</v>
      </c>
      <c r="B331" s="31" t="s">
        <v>980</v>
      </c>
      <c r="C331" s="99" t="s">
        <v>649</v>
      </c>
      <c r="D331" s="34" t="s">
        <v>1430</v>
      </c>
      <c r="E331" s="99" t="s">
        <v>650</v>
      </c>
    </row>
    <row r="332" spans="1:5" x14ac:dyDescent="0.25">
      <c r="A332" s="35" t="str">
        <f t="shared" si="5"/>
        <v>Parameter("d337") = "Q47AE_x"</v>
      </c>
      <c r="B332" s="31" t="s">
        <v>981</v>
      </c>
      <c r="C332" s="97" t="s">
        <v>649</v>
      </c>
      <c r="D332" s="35" t="s">
        <v>1431</v>
      </c>
      <c r="E332" s="97" t="s">
        <v>650</v>
      </c>
    </row>
    <row r="333" spans="1:5" x14ac:dyDescent="0.25">
      <c r="A333" s="30" t="str">
        <f t="shared" si="5"/>
        <v>Parameter("d338") = "Q47AE_y"</v>
      </c>
      <c r="B333" s="31" t="s">
        <v>982</v>
      </c>
      <c r="C333" s="98" t="s">
        <v>649</v>
      </c>
      <c r="D333" s="30" t="s">
        <v>1432</v>
      </c>
      <c r="E333" s="98" t="s">
        <v>650</v>
      </c>
    </row>
    <row r="334" spans="1:5" x14ac:dyDescent="0.25">
      <c r="A334" s="30" t="str">
        <f t="shared" si="5"/>
        <v>Parameter("d339") = "Q47AE_z"</v>
      </c>
      <c r="B334" s="31" t="s">
        <v>983</v>
      </c>
      <c r="C334" s="98" t="s">
        <v>649</v>
      </c>
      <c r="D334" s="30" t="s">
        <v>1433</v>
      </c>
      <c r="E334" s="98" t="s">
        <v>650</v>
      </c>
    </row>
    <row r="335" spans="1:5" x14ac:dyDescent="0.25">
      <c r="A335" s="30" t="str">
        <f t="shared" si="5"/>
        <v>Parameter("d340") = "Q47AE_ax"</v>
      </c>
      <c r="B335" s="31" t="s">
        <v>984</v>
      </c>
      <c r="C335" s="98" t="s">
        <v>649</v>
      </c>
      <c r="D335" s="30" t="s">
        <v>1434</v>
      </c>
      <c r="E335" s="98" t="s">
        <v>650</v>
      </c>
    </row>
    <row r="336" spans="1:5" x14ac:dyDescent="0.25">
      <c r="A336" s="30" t="str">
        <f t="shared" si="5"/>
        <v>Parameter("d341") = "Q47AE_ay"</v>
      </c>
      <c r="B336" s="31" t="s">
        <v>985</v>
      </c>
      <c r="C336" s="98" t="s">
        <v>649</v>
      </c>
      <c r="D336" s="30" t="s">
        <v>1435</v>
      </c>
      <c r="E336" s="98" t="s">
        <v>650</v>
      </c>
    </row>
    <row r="337" spans="1:5" ht="15.75" thickBot="1" x14ac:dyDescent="0.3">
      <c r="A337" s="34" t="str">
        <f t="shared" si="5"/>
        <v>Parameter("d342") = "Q47AE_az"</v>
      </c>
      <c r="B337" s="31" t="s">
        <v>986</v>
      </c>
      <c r="C337" s="99" t="s">
        <v>649</v>
      </c>
      <c r="D337" s="34" t="s">
        <v>1436</v>
      </c>
      <c r="E337" s="99" t="s">
        <v>650</v>
      </c>
    </row>
    <row r="338" spans="1:5" x14ac:dyDescent="0.25">
      <c r="A338" s="35" t="str">
        <f t="shared" si="5"/>
        <v>Parameter("d343") = "B47AE_x"</v>
      </c>
      <c r="B338" s="31" t="s">
        <v>987</v>
      </c>
      <c r="C338" s="97" t="s">
        <v>649</v>
      </c>
      <c r="D338" s="35" t="s">
        <v>1437</v>
      </c>
      <c r="E338" s="97" t="s">
        <v>650</v>
      </c>
    </row>
    <row r="339" spans="1:5" x14ac:dyDescent="0.25">
      <c r="A339" s="30" t="str">
        <f t="shared" si="5"/>
        <v>Parameter("d344") = "B47AE_y"</v>
      </c>
      <c r="B339" s="31" t="s">
        <v>988</v>
      </c>
      <c r="C339" s="98" t="s">
        <v>649</v>
      </c>
      <c r="D339" s="30" t="s">
        <v>1438</v>
      </c>
      <c r="E339" s="98" t="s">
        <v>650</v>
      </c>
    </row>
    <row r="340" spans="1:5" x14ac:dyDescent="0.25">
      <c r="A340" s="30" t="str">
        <f t="shared" si="5"/>
        <v>Parameter("d345") = "B47AE_z"</v>
      </c>
      <c r="B340" s="31" t="s">
        <v>989</v>
      </c>
      <c r="C340" s="98" t="s">
        <v>649</v>
      </c>
      <c r="D340" s="30" t="s">
        <v>1439</v>
      </c>
      <c r="E340" s="98" t="s">
        <v>650</v>
      </c>
    </row>
    <row r="341" spans="1:5" x14ac:dyDescent="0.25">
      <c r="A341" s="30" t="str">
        <f t="shared" si="5"/>
        <v>Parameter("d346") = "B47AE_ax"</v>
      </c>
      <c r="B341" s="31" t="s">
        <v>990</v>
      </c>
      <c r="C341" s="98" t="s">
        <v>649</v>
      </c>
      <c r="D341" s="30" t="s">
        <v>1440</v>
      </c>
      <c r="E341" s="98" t="s">
        <v>650</v>
      </c>
    </row>
    <row r="342" spans="1:5" x14ac:dyDescent="0.25">
      <c r="A342" s="30" t="str">
        <f t="shared" si="5"/>
        <v>Parameter("d347") = "B47AE_ay"</v>
      </c>
      <c r="B342" s="31" t="s">
        <v>991</v>
      </c>
      <c r="C342" s="98" t="s">
        <v>649</v>
      </c>
      <c r="D342" s="30" t="s">
        <v>1441</v>
      </c>
      <c r="E342" s="98" t="s">
        <v>650</v>
      </c>
    </row>
    <row r="343" spans="1:5" ht="15.75" thickBot="1" x14ac:dyDescent="0.3">
      <c r="A343" s="34" t="str">
        <f t="shared" si="5"/>
        <v>Parameter("d348") = "B47AE_az"</v>
      </c>
      <c r="B343" s="31" t="s">
        <v>992</v>
      </c>
      <c r="C343" s="99" t="s">
        <v>649</v>
      </c>
      <c r="D343" s="34" t="s">
        <v>1442</v>
      </c>
      <c r="E343" s="99" t="s">
        <v>650</v>
      </c>
    </row>
    <row r="344" spans="1:5" x14ac:dyDescent="0.25">
      <c r="A344" s="35" t="str">
        <f t="shared" si="5"/>
        <v>Parameter("d349") = "DET_47E_x"</v>
      </c>
      <c r="B344" s="31" t="s">
        <v>993</v>
      </c>
      <c r="C344" s="97" t="s">
        <v>649</v>
      </c>
      <c r="D344" s="35" t="s">
        <v>1443</v>
      </c>
      <c r="E344" s="97" t="s">
        <v>650</v>
      </c>
    </row>
    <row r="345" spans="1:5" x14ac:dyDescent="0.25">
      <c r="A345" s="30" t="str">
        <f t="shared" si="5"/>
        <v>Parameter("d350") = "DET_47E_y"</v>
      </c>
      <c r="B345" s="31" t="s">
        <v>994</v>
      </c>
      <c r="C345" s="98" t="s">
        <v>649</v>
      </c>
      <c r="D345" s="30" t="s">
        <v>1444</v>
      </c>
      <c r="E345" s="98" t="s">
        <v>650</v>
      </c>
    </row>
    <row r="346" spans="1:5" x14ac:dyDescent="0.25">
      <c r="A346" s="30" t="str">
        <f t="shared" si="5"/>
        <v>Parameter("d351") = "DET_47E_z"</v>
      </c>
      <c r="B346" s="31" t="s">
        <v>995</v>
      </c>
      <c r="C346" s="98" t="s">
        <v>649</v>
      </c>
      <c r="D346" s="30" t="s">
        <v>1445</v>
      </c>
      <c r="E346" s="98" t="s">
        <v>650</v>
      </c>
    </row>
    <row r="347" spans="1:5" x14ac:dyDescent="0.25">
      <c r="A347" s="30" t="str">
        <f t="shared" si="5"/>
        <v>Parameter("d352") = "DET_47E_ax"</v>
      </c>
      <c r="B347" s="31" t="s">
        <v>996</v>
      </c>
      <c r="C347" s="98" t="s">
        <v>649</v>
      </c>
      <c r="D347" s="30" t="s">
        <v>1446</v>
      </c>
      <c r="E347" s="98" t="s">
        <v>650</v>
      </c>
    </row>
    <row r="348" spans="1:5" x14ac:dyDescent="0.25">
      <c r="A348" s="30" t="str">
        <f t="shared" si="5"/>
        <v>Parameter("d353") = "DET_47E_ay"</v>
      </c>
      <c r="B348" s="31" t="s">
        <v>997</v>
      </c>
      <c r="C348" s="98" t="s">
        <v>649</v>
      </c>
      <c r="D348" s="30" t="s">
        <v>1447</v>
      </c>
      <c r="E348" s="98" t="s">
        <v>650</v>
      </c>
    </row>
    <row r="349" spans="1:5" ht="15.75" thickBot="1" x14ac:dyDescent="0.3">
      <c r="A349" s="34" t="str">
        <f t="shared" si="5"/>
        <v>Parameter("d354") = "DET_47E_az"</v>
      </c>
      <c r="B349" s="31" t="s">
        <v>998</v>
      </c>
      <c r="C349" s="99" t="s">
        <v>649</v>
      </c>
      <c r="D349" s="34" t="s">
        <v>1448</v>
      </c>
      <c r="E349" s="99" t="s">
        <v>650</v>
      </c>
    </row>
    <row r="350" spans="1:5" x14ac:dyDescent="0.25">
      <c r="A350" s="35" t="str">
        <f t="shared" si="5"/>
        <v>Parameter("d355") = "SEX_47E_x"</v>
      </c>
      <c r="B350" s="31" t="s">
        <v>999</v>
      </c>
      <c r="C350" s="97" t="s">
        <v>649</v>
      </c>
      <c r="D350" s="35" t="s">
        <v>1449</v>
      </c>
      <c r="E350" s="97" t="s">
        <v>650</v>
      </c>
    </row>
    <row r="351" spans="1:5" x14ac:dyDescent="0.25">
      <c r="A351" s="30" t="str">
        <f t="shared" si="5"/>
        <v>Parameter("d356") = "SEX_47E_y"</v>
      </c>
      <c r="B351" s="31" t="s">
        <v>1000</v>
      </c>
      <c r="C351" s="98" t="s">
        <v>649</v>
      </c>
      <c r="D351" s="30" t="s">
        <v>1450</v>
      </c>
      <c r="E351" s="98" t="s">
        <v>650</v>
      </c>
    </row>
    <row r="352" spans="1:5" x14ac:dyDescent="0.25">
      <c r="A352" s="30" t="str">
        <f t="shared" si="5"/>
        <v>Parameter("d357") = "SEX_47E_z"</v>
      </c>
      <c r="B352" s="31" t="s">
        <v>1001</v>
      </c>
      <c r="C352" s="98" t="s">
        <v>649</v>
      </c>
      <c r="D352" s="30" t="s">
        <v>1451</v>
      </c>
      <c r="E352" s="98" t="s">
        <v>650</v>
      </c>
    </row>
    <row r="353" spans="1:5" x14ac:dyDescent="0.25">
      <c r="A353" s="30" t="str">
        <f t="shared" si="5"/>
        <v>Parameter("d358") = "SEX_47E_ax"</v>
      </c>
      <c r="B353" s="31" t="s">
        <v>1002</v>
      </c>
      <c r="C353" s="98" t="s">
        <v>649</v>
      </c>
      <c r="D353" s="30" t="s">
        <v>1452</v>
      </c>
      <c r="E353" s="98" t="s">
        <v>650</v>
      </c>
    </row>
    <row r="354" spans="1:5" x14ac:dyDescent="0.25">
      <c r="A354" s="30" t="str">
        <f t="shared" si="5"/>
        <v>Parameter("d359") = "SEX_47E_ay"</v>
      </c>
      <c r="B354" s="31" t="s">
        <v>1003</v>
      </c>
      <c r="C354" s="98" t="s">
        <v>649</v>
      </c>
      <c r="D354" s="30" t="s">
        <v>1453</v>
      </c>
      <c r="E354" s="98" t="s">
        <v>650</v>
      </c>
    </row>
    <row r="355" spans="1:5" ht="15.75" thickBot="1" x14ac:dyDescent="0.3">
      <c r="A355" s="34" t="str">
        <f t="shared" si="5"/>
        <v>Parameter("d360") = "SEX_47E_az"</v>
      </c>
      <c r="B355" s="31" t="s">
        <v>1004</v>
      </c>
      <c r="C355" s="99" t="s">
        <v>649</v>
      </c>
      <c r="D355" s="34" t="s">
        <v>1454</v>
      </c>
      <c r="E355" s="99" t="s">
        <v>650</v>
      </c>
    </row>
    <row r="356" spans="1:5" x14ac:dyDescent="0.25">
      <c r="A356" s="35" t="str">
        <f t="shared" si="5"/>
        <v>Parameter("d361") = "Q47E_x"</v>
      </c>
      <c r="B356" s="31" t="s">
        <v>1005</v>
      </c>
      <c r="C356" s="38" t="s">
        <v>649</v>
      </c>
      <c r="D356" s="38" t="s">
        <v>1455</v>
      </c>
      <c r="E356" s="38" t="s">
        <v>650</v>
      </c>
    </row>
    <row r="357" spans="1:5" x14ac:dyDescent="0.25">
      <c r="A357" s="30" t="str">
        <f t="shared" si="5"/>
        <v>Parameter("d362") = "Q47E_y"</v>
      </c>
      <c r="B357" s="31" t="s">
        <v>1006</v>
      </c>
      <c r="C357" s="79" t="s">
        <v>649</v>
      </c>
      <c r="D357" s="79" t="s">
        <v>1456</v>
      </c>
      <c r="E357" s="79" t="s">
        <v>650</v>
      </c>
    </row>
    <row r="358" spans="1:5" x14ac:dyDescent="0.25">
      <c r="A358" s="30" t="str">
        <f t="shared" si="5"/>
        <v>Parameter("d363") = "Q47E_z"</v>
      </c>
      <c r="B358" s="31" t="s">
        <v>1007</v>
      </c>
      <c r="C358" s="79" t="s">
        <v>649</v>
      </c>
      <c r="D358" s="79" t="s">
        <v>1457</v>
      </c>
      <c r="E358" s="79" t="s">
        <v>650</v>
      </c>
    </row>
    <row r="359" spans="1:5" x14ac:dyDescent="0.25">
      <c r="A359" s="30" t="str">
        <f t="shared" si="5"/>
        <v>Parameter("d364") = "Q47E_ax"</v>
      </c>
      <c r="B359" s="31" t="s">
        <v>1008</v>
      </c>
      <c r="C359" s="79" t="s">
        <v>649</v>
      </c>
      <c r="D359" s="79" t="s">
        <v>1458</v>
      </c>
      <c r="E359" s="79" t="s">
        <v>650</v>
      </c>
    </row>
    <row r="360" spans="1:5" x14ac:dyDescent="0.25">
      <c r="A360" s="30" t="str">
        <f t="shared" si="5"/>
        <v>Parameter("d365") = "Q47E_ay"</v>
      </c>
      <c r="B360" s="31" t="s">
        <v>1009</v>
      </c>
      <c r="C360" s="79" t="s">
        <v>649</v>
      </c>
      <c r="D360" s="79" t="s">
        <v>1459</v>
      </c>
      <c r="E360" s="79" t="s">
        <v>650</v>
      </c>
    </row>
    <row r="361" spans="1:5" ht="15.75" thickBot="1" x14ac:dyDescent="0.3">
      <c r="A361" s="34" t="str">
        <f t="shared" si="5"/>
        <v>Parameter("d366") = "Q47E_az"</v>
      </c>
      <c r="B361" s="31" t="s">
        <v>1010</v>
      </c>
      <c r="C361" s="80" t="s">
        <v>649</v>
      </c>
      <c r="D361" s="80" t="s">
        <v>1460</v>
      </c>
      <c r="E361" s="80" t="s">
        <v>650</v>
      </c>
    </row>
    <row r="362" spans="1:5" x14ac:dyDescent="0.25">
      <c r="A362" s="35" t="str">
        <f t="shared" si="5"/>
        <v>Parameter("d367") = "SK_Q47E_x"</v>
      </c>
      <c r="B362" s="31" t="s">
        <v>1011</v>
      </c>
      <c r="C362" s="38" t="s">
        <v>649</v>
      </c>
      <c r="D362" s="38" t="s">
        <v>1461</v>
      </c>
      <c r="E362" s="38" t="s">
        <v>650</v>
      </c>
    </row>
    <row r="363" spans="1:5" x14ac:dyDescent="0.25">
      <c r="A363" s="30" t="str">
        <f t="shared" si="5"/>
        <v>Parameter("d368") = "SK_Q47E_y"</v>
      </c>
      <c r="B363" s="31" t="s">
        <v>1012</v>
      </c>
      <c r="C363" s="79" t="s">
        <v>649</v>
      </c>
      <c r="D363" s="79" t="s">
        <v>1462</v>
      </c>
      <c r="E363" s="79" t="s">
        <v>650</v>
      </c>
    </row>
    <row r="364" spans="1:5" x14ac:dyDescent="0.25">
      <c r="A364" s="30" t="str">
        <f t="shared" si="5"/>
        <v>Parameter("d369") = "SK_Q47E_z"</v>
      </c>
      <c r="B364" s="31" t="s">
        <v>1013</v>
      </c>
      <c r="C364" s="79" t="s">
        <v>649</v>
      </c>
      <c r="D364" s="79" t="s">
        <v>1463</v>
      </c>
      <c r="E364" s="79" t="s">
        <v>650</v>
      </c>
    </row>
    <row r="365" spans="1:5" x14ac:dyDescent="0.25">
      <c r="A365" s="30" t="str">
        <f t="shared" si="5"/>
        <v>Parameter("d370") = "SK_Q47E_ax"</v>
      </c>
      <c r="B365" s="31" t="s">
        <v>1014</v>
      </c>
      <c r="C365" s="79" t="s">
        <v>649</v>
      </c>
      <c r="D365" s="79" t="s">
        <v>1464</v>
      </c>
      <c r="E365" s="79" t="s">
        <v>650</v>
      </c>
    </row>
    <row r="366" spans="1:5" x14ac:dyDescent="0.25">
      <c r="A366" s="30" t="str">
        <f t="shared" si="5"/>
        <v>Parameter("d371") = "SK_Q47E_ay"</v>
      </c>
      <c r="B366" s="31" t="s">
        <v>1015</v>
      </c>
      <c r="C366" s="79" t="s">
        <v>649</v>
      </c>
      <c r="D366" s="79" t="s">
        <v>1465</v>
      </c>
      <c r="E366" s="79" t="s">
        <v>650</v>
      </c>
    </row>
    <row r="367" spans="1:5" ht="15.75" thickBot="1" x14ac:dyDescent="0.3">
      <c r="A367" s="34" t="str">
        <f t="shared" si="5"/>
        <v>Parameter("d372") = "SK_Q47E_az"</v>
      </c>
      <c r="B367" s="31" t="s">
        <v>1016</v>
      </c>
      <c r="C367" s="80" t="s">
        <v>649</v>
      </c>
      <c r="D367" s="80" t="s">
        <v>1466</v>
      </c>
      <c r="E367" s="80" t="s">
        <v>650</v>
      </c>
    </row>
    <row r="368" spans="1:5" x14ac:dyDescent="0.25">
      <c r="A368" s="35" t="str">
        <f t="shared" si="5"/>
        <v>Parameter("d373") = "B47E_x"</v>
      </c>
      <c r="B368" s="31" t="s">
        <v>1017</v>
      </c>
      <c r="C368" s="38" t="s">
        <v>649</v>
      </c>
      <c r="D368" s="38" t="s">
        <v>1467</v>
      </c>
      <c r="E368" s="38" t="s">
        <v>650</v>
      </c>
    </row>
    <row r="369" spans="1:5" x14ac:dyDescent="0.25">
      <c r="A369" s="30" t="str">
        <f t="shared" si="5"/>
        <v>Parameter("d374") = "B47E_y"</v>
      </c>
      <c r="B369" s="31" t="s">
        <v>1018</v>
      </c>
      <c r="C369" s="79" t="s">
        <v>649</v>
      </c>
      <c r="D369" s="79" t="s">
        <v>1468</v>
      </c>
      <c r="E369" s="79" t="s">
        <v>650</v>
      </c>
    </row>
    <row r="370" spans="1:5" x14ac:dyDescent="0.25">
      <c r="A370" s="30" t="str">
        <f t="shared" si="5"/>
        <v>Parameter("d375") = "B47E_z"</v>
      </c>
      <c r="B370" s="31" t="s">
        <v>1019</v>
      </c>
      <c r="C370" s="79" t="s">
        <v>649</v>
      </c>
      <c r="D370" s="79" t="s">
        <v>1469</v>
      </c>
      <c r="E370" s="79" t="s">
        <v>650</v>
      </c>
    </row>
    <row r="371" spans="1:5" x14ac:dyDescent="0.25">
      <c r="A371" s="30" t="str">
        <f t="shared" si="5"/>
        <v>Parameter("d376") = "B47E_ax"</v>
      </c>
      <c r="B371" s="31" t="s">
        <v>1020</v>
      </c>
      <c r="C371" s="79" t="s">
        <v>649</v>
      </c>
      <c r="D371" s="79" t="s">
        <v>1470</v>
      </c>
      <c r="E371" s="79" t="s">
        <v>650</v>
      </c>
    </row>
    <row r="372" spans="1:5" x14ac:dyDescent="0.25">
      <c r="A372" s="30" t="str">
        <f t="shared" si="5"/>
        <v>Parameter("d377") = "B47E_ay"</v>
      </c>
      <c r="B372" s="31" t="s">
        <v>1021</v>
      </c>
      <c r="C372" s="79" t="s">
        <v>649</v>
      </c>
      <c r="D372" s="79" t="s">
        <v>1471</v>
      </c>
      <c r="E372" s="79" t="s">
        <v>650</v>
      </c>
    </row>
    <row r="373" spans="1:5" ht="15.75" thickBot="1" x14ac:dyDescent="0.3">
      <c r="A373" s="34" t="str">
        <f t="shared" si="5"/>
        <v>Parameter("d378") = "B47E_az"</v>
      </c>
      <c r="B373" s="31" t="s">
        <v>1022</v>
      </c>
      <c r="C373" s="80" t="s">
        <v>649</v>
      </c>
      <c r="D373" s="80" t="s">
        <v>1472</v>
      </c>
      <c r="E373" s="80" t="s">
        <v>650</v>
      </c>
    </row>
    <row r="374" spans="1:5" x14ac:dyDescent="0.25">
      <c r="A374" s="35" t="str">
        <f t="shared" si="5"/>
        <v>Parameter("d379") = "DET_46E_x"</v>
      </c>
      <c r="B374" s="31" t="s">
        <v>1023</v>
      </c>
      <c r="C374" s="38" t="s">
        <v>649</v>
      </c>
      <c r="D374" s="38" t="s">
        <v>1473</v>
      </c>
      <c r="E374" s="38" t="s">
        <v>650</v>
      </c>
    </row>
    <row r="375" spans="1:5" x14ac:dyDescent="0.25">
      <c r="A375" s="30" t="str">
        <f t="shared" si="5"/>
        <v>Parameter("d380") = "DET_46E_y"</v>
      </c>
      <c r="B375" s="31" t="s">
        <v>1024</v>
      </c>
      <c r="C375" s="79" t="s">
        <v>649</v>
      </c>
      <c r="D375" s="79" t="s">
        <v>1474</v>
      </c>
      <c r="E375" s="79" t="s">
        <v>650</v>
      </c>
    </row>
    <row r="376" spans="1:5" x14ac:dyDescent="0.25">
      <c r="A376" s="30" t="str">
        <f t="shared" si="5"/>
        <v>Parameter("d381") = "DET_46E_z"</v>
      </c>
      <c r="B376" s="31" t="s">
        <v>1025</v>
      </c>
      <c r="C376" s="79" t="s">
        <v>649</v>
      </c>
      <c r="D376" s="79" t="s">
        <v>1475</v>
      </c>
      <c r="E376" s="79" t="s">
        <v>650</v>
      </c>
    </row>
    <row r="377" spans="1:5" x14ac:dyDescent="0.25">
      <c r="A377" s="30" t="str">
        <f t="shared" si="5"/>
        <v>Parameter("d382") = "DET_46E_ax"</v>
      </c>
      <c r="B377" s="31" t="s">
        <v>1026</v>
      </c>
      <c r="C377" s="79" t="s">
        <v>649</v>
      </c>
      <c r="D377" s="79" t="s">
        <v>1476</v>
      </c>
      <c r="E377" s="79" t="s">
        <v>650</v>
      </c>
    </row>
    <row r="378" spans="1:5" x14ac:dyDescent="0.25">
      <c r="A378" s="30" t="str">
        <f t="shared" si="5"/>
        <v>Parameter("d383") = "DET_46E_ay"</v>
      </c>
      <c r="B378" s="31" t="s">
        <v>1027</v>
      </c>
      <c r="C378" s="79" t="s">
        <v>649</v>
      </c>
      <c r="D378" s="79" t="s">
        <v>1477</v>
      </c>
      <c r="E378" s="79" t="s">
        <v>650</v>
      </c>
    </row>
    <row r="379" spans="1:5" ht="15.75" thickBot="1" x14ac:dyDescent="0.3">
      <c r="A379" s="34" t="str">
        <f t="shared" si="5"/>
        <v>Parameter("d384") = "DET_46E_az"</v>
      </c>
      <c r="B379" s="31" t="s">
        <v>1028</v>
      </c>
      <c r="C379" s="80" t="s">
        <v>649</v>
      </c>
      <c r="D379" s="80" t="s">
        <v>1478</v>
      </c>
      <c r="E379" s="80" t="s">
        <v>650</v>
      </c>
    </row>
    <row r="380" spans="1:5" x14ac:dyDescent="0.25">
      <c r="A380" s="35" t="str">
        <f t="shared" si="5"/>
        <v>Parameter("d385") = "Q46E_x"</v>
      </c>
      <c r="B380" s="31" t="s">
        <v>1029</v>
      </c>
      <c r="C380" s="38" t="s">
        <v>649</v>
      </c>
      <c r="D380" s="38" t="s">
        <v>1479</v>
      </c>
      <c r="E380" s="38" t="s">
        <v>650</v>
      </c>
    </row>
    <row r="381" spans="1:5" x14ac:dyDescent="0.25">
      <c r="A381" s="30" t="str">
        <f t="shared" si="5"/>
        <v>Parameter("d386") = "Q46E_y"</v>
      </c>
      <c r="B381" s="31" t="s">
        <v>1030</v>
      </c>
      <c r="C381" s="79" t="s">
        <v>649</v>
      </c>
      <c r="D381" s="79" t="s">
        <v>1480</v>
      </c>
      <c r="E381" s="79" t="s">
        <v>650</v>
      </c>
    </row>
    <row r="382" spans="1:5" x14ac:dyDescent="0.25">
      <c r="A382" s="30" t="str">
        <f t="shared" si="5"/>
        <v>Parameter("d387") = "Q46E_z"</v>
      </c>
      <c r="B382" s="31" t="s">
        <v>1031</v>
      </c>
      <c r="C382" s="79" t="s">
        <v>649</v>
      </c>
      <c r="D382" s="79" t="s">
        <v>1481</v>
      </c>
      <c r="E382" s="79" t="s">
        <v>650</v>
      </c>
    </row>
    <row r="383" spans="1:5" x14ac:dyDescent="0.25">
      <c r="A383" s="30" t="str">
        <f t="shared" si="5"/>
        <v>Parameter("d388") = "Q46E_ax"</v>
      </c>
      <c r="B383" s="31" t="s">
        <v>1032</v>
      </c>
      <c r="C383" s="79" t="s">
        <v>649</v>
      </c>
      <c r="D383" s="79" t="s">
        <v>1482</v>
      </c>
      <c r="E383" s="79" t="s">
        <v>650</v>
      </c>
    </row>
    <row r="384" spans="1:5" x14ac:dyDescent="0.25">
      <c r="A384" s="30" t="str">
        <f t="shared" si="5"/>
        <v>Parameter("d389") = "Q46E_ay"</v>
      </c>
      <c r="B384" s="31" t="s">
        <v>1033</v>
      </c>
      <c r="C384" s="79" t="s">
        <v>649</v>
      </c>
      <c r="D384" s="79" t="s">
        <v>1483</v>
      </c>
      <c r="E384" s="79" t="s">
        <v>650</v>
      </c>
    </row>
    <row r="385" spans="1:5" ht="15.75" thickBot="1" x14ac:dyDescent="0.3">
      <c r="A385" s="34" t="str">
        <f t="shared" si="5"/>
        <v>Parameter("d390") = "Q46E_az"</v>
      </c>
      <c r="B385" s="31" t="s">
        <v>1034</v>
      </c>
      <c r="C385" s="80" t="s">
        <v>649</v>
      </c>
      <c r="D385" s="80" t="s">
        <v>1484</v>
      </c>
      <c r="E385" s="80" t="s">
        <v>650</v>
      </c>
    </row>
    <row r="386" spans="1:5" x14ac:dyDescent="0.25">
      <c r="A386" s="35" t="str">
        <f t="shared" si="5"/>
        <v>Parameter("d391") = "B46E_x"</v>
      </c>
      <c r="B386" s="31" t="s">
        <v>1035</v>
      </c>
      <c r="C386" s="38" t="s">
        <v>649</v>
      </c>
      <c r="D386" s="38" t="s">
        <v>1485</v>
      </c>
      <c r="E386" s="38" t="s">
        <v>650</v>
      </c>
    </row>
    <row r="387" spans="1:5" x14ac:dyDescent="0.25">
      <c r="A387" s="30" t="str">
        <f t="shared" ref="A387:A421" si="6">(B387&amp;C387&amp;D387&amp;E387)</f>
        <v>Parameter("d392") = "B46E_y"</v>
      </c>
      <c r="B387" s="31" t="s">
        <v>1036</v>
      </c>
      <c r="C387" s="79" t="s">
        <v>649</v>
      </c>
      <c r="D387" s="79" t="s">
        <v>1486</v>
      </c>
      <c r="E387" s="79" t="s">
        <v>650</v>
      </c>
    </row>
    <row r="388" spans="1:5" x14ac:dyDescent="0.25">
      <c r="A388" s="30" t="str">
        <f t="shared" si="6"/>
        <v>Parameter("d393") = "B46E_z"</v>
      </c>
      <c r="B388" s="31" t="s">
        <v>1037</v>
      </c>
      <c r="C388" s="79" t="s">
        <v>649</v>
      </c>
      <c r="D388" s="79" t="s">
        <v>1487</v>
      </c>
      <c r="E388" s="79" t="s">
        <v>650</v>
      </c>
    </row>
    <row r="389" spans="1:5" x14ac:dyDescent="0.25">
      <c r="A389" s="30" t="str">
        <f t="shared" si="6"/>
        <v>Parameter("d394") = "B46E_ax"</v>
      </c>
      <c r="B389" s="31" t="s">
        <v>1038</v>
      </c>
      <c r="C389" s="79" t="s">
        <v>649</v>
      </c>
      <c r="D389" s="79" t="s">
        <v>1488</v>
      </c>
      <c r="E389" s="79" t="s">
        <v>650</v>
      </c>
    </row>
    <row r="390" spans="1:5" x14ac:dyDescent="0.25">
      <c r="A390" s="30" t="str">
        <f t="shared" si="6"/>
        <v>Parameter("d395") = "B46E_ay"</v>
      </c>
      <c r="B390" s="31" t="s">
        <v>1039</v>
      </c>
      <c r="C390" s="79" t="s">
        <v>649</v>
      </c>
      <c r="D390" s="79" t="s">
        <v>1489</v>
      </c>
      <c r="E390" s="79" t="s">
        <v>650</v>
      </c>
    </row>
    <row r="391" spans="1:5" ht="15.75" thickBot="1" x14ac:dyDescent="0.3">
      <c r="A391" s="34" t="str">
        <f t="shared" si="6"/>
        <v>Parameter("d396") = "B46E_az"</v>
      </c>
      <c r="B391" s="31" t="s">
        <v>1040</v>
      </c>
      <c r="C391" s="80" t="s">
        <v>649</v>
      </c>
      <c r="D391" s="80" t="s">
        <v>1490</v>
      </c>
      <c r="E391" s="80" t="s">
        <v>650</v>
      </c>
    </row>
    <row r="392" spans="1:5" x14ac:dyDescent="0.25">
      <c r="A392" s="35" t="str">
        <f t="shared" si="6"/>
        <v>Parameter("d397") = "SEX_45E_x"</v>
      </c>
      <c r="B392" s="31" t="s">
        <v>1041</v>
      </c>
      <c r="C392" s="38" t="s">
        <v>649</v>
      </c>
      <c r="D392" s="38" t="s">
        <v>1491</v>
      </c>
      <c r="E392" s="38" t="s">
        <v>650</v>
      </c>
    </row>
    <row r="393" spans="1:5" x14ac:dyDescent="0.25">
      <c r="A393" s="30" t="str">
        <f t="shared" si="6"/>
        <v>Parameter("d398") = "SEX_45E_y"</v>
      </c>
      <c r="B393" s="31" t="s">
        <v>1042</v>
      </c>
      <c r="C393" s="79" t="s">
        <v>649</v>
      </c>
      <c r="D393" s="79" t="s">
        <v>1492</v>
      </c>
      <c r="E393" s="79" t="s">
        <v>650</v>
      </c>
    </row>
    <row r="394" spans="1:5" x14ac:dyDescent="0.25">
      <c r="A394" s="30" t="str">
        <f t="shared" si="6"/>
        <v>Parameter("d399") = "SEX_45E_z"</v>
      </c>
      <c r="B394" s="31" t="s">
        <v>1043</v>
      </c>
      <c r="C394" s="79" t="s">
        <v>649</v>
      </c>
      <c r="D394" s="79" t="s">
        <v>1493</v>
      </c>
      <c r="E394" s="79" t="s">
        <v>650</v>
      </c>
    </row>
    <row r="395" spans="1:5" x14ac:dyDescent="0.25">
      <c r="A395" s="30" t="str">
        <f t="shared" si="6"/>
        <v>Parameter("d400") = "SEX_45E_ax"</v>
      </c>
      <c r="B395" s="31" t="s">
        <v>1044</v>
      </c>
      <c r="C395" s="79" t="s">
        <v>649</v>
      </c>
      <c r="D395" s="79" t="s">
        <v>1494</v>
      </c>
      <c r="E395" s="79" t="s">
        <v>650</v>
      </c>
    </row>
    <row r="396" spans="1:5" x14ac:dyDescent="0.25">
      <c r="A396" s="30" t="str">
        <f t="shared" si="6"/>
        <v>Parameter("d401") = "SEX_45E_ay"</v>
      </c>
      <c r="B396" s="31" t="s">
        <v>1045</v>
      </c>
      <c r="C396" s="79" t="s">
        <v>649</v>
      </c>
      <c r="D396" s="79" t="s">
        <v>1495</v>
      </c>
      <c r="E396" s="79" t="s">
        <v>650</v>
      </c>
    </row>
    <row r="397" spans="1:5" ht="15.75" thickBot="1" x14ac:dyDescent="0.3">
      <c r="A397" s="34" t="str">
        <f t="shared" si="6"/>
        <v>Parameter("d402") = "SEX_45E_az"</v>
      </c>
      <c r="B397" s="31" t="s">
        <v>1046</v>
      </c>
      <c r="C397" s="80" t="s">
        <v>649</v>
      </c>
      <c r="D397" s="80" t="s">
        <v>1496</v>
      </c>
      <c r="E397" s="80" t="s">
        <v>650</v>
      </c>
    </row>
    <row r="398" spans="1:5" x14ac:dyDescent="0.25">
      <c r="A398" s="35" t="str">
        <f t="shared" si="6"/>
        <v>Parameter("d403") = "Q45E_x"</v>
      </c>
      <c r="B398" s="31" t="s">
        <v>1047</v>
      </c>
      <c r="C398" s="38" t="s">
        <v>649</v>
      </c>
      <c r="D398" s="38" t="s">
        <v>1497</v>
      </c>
      <c r="E398" s="38" t="s">
        <v>650</v>
      </c>
    </row>
    <row r="399" spans="1:5" x14ac:dyDescent="0.25">
      <c r="A399" s="30" t="str">
        <f t="shared" si="6"/>
        <v>Parameter("d404") = "Q45E_y"</v>
      </c>
      <c r="B399" s="31" t="s">
        <v>1048</v>
      </c>
      <c r="C399" s="79" t="s">
        <v>649</v>
      </c>
      <c r="D399" s="79" t="s">
        <v>1498</v>
      </c>
      <c r="E399" s="79" t="s">
        <v>650</v>
      </c>
    </row>
    <row r="400" spans="1:5" x14ac:dyDescent="0.25">
      <c r="A400" s="30" t="str">
        <f t="shared" si="6"/>
        <v>Parameter("d405") = "Q45E_z"</v>
      </c>
      <c r="B400" s="31" t="s">
        <v>1049</v>
      </c>
      <c r="C400" s="79" t="s">
        <v>649</v>
      </c>
      <c r="D400" s="79" t="s">
        <v>1499</v>
      </c>
      <c r="E400" s="79" t="s">
        <v>650</v>
      </c>
    </row>
    <row r="401" spans="1:5" x14ac:dyDescent="0.25">
      <c r="A401" s="30" t="str">
        <f t="shared" si="6"/>
        <v>Parameter("d406") = "Q45E_ax"</v>
      </c>
      <c r="B401" s="31" t="s">
        <v>1050</v>
      </c>
      <c r="C401" s="79" t="s">
        <v>649</v>
      </c>
      <c r="D401" s="79" t="s">
        <v>1500</v>
      </c>
      <c r="E401" s="79" t="s">
        <v>650</v>
      </c>
    </row>
    <row r="402" spans="1:5" x14ac:dyDescent="0.25">
      <c r="A402" s="30" t="str">
        <f t="shared" si="6"/>
        <v>Parameter("d407") = "Q45E_ay"</v>
      </c>
      <c r="B402" s="31" t="s">
        <v>1051</v>
      </c>
      <c r="C402" s="79" t="s">
        <v>649</v>
      </c>
      <c r="D402" s="79" t="s">
        <v>1501</v>
      </c>
      <c r="E402" s="79" t="s">
        <v>650</v>
      </c>
    </row>
    <row r="403" spans="1:5" ht="15.75" thickBot="1" x14ac:dyDescent="0.3">
      <c r="A403" s="34" t="str">
        <f t="shared" si="6"/>
        <v>Parameter("d408") = "Q45E_az"</v>
      </c>
      <c r="B403" s="31" t="s">
        <v>1052</v>
      </c>
      <c r="C403" s="80" t="s">
        <v>649</v>
      </c>
      <c r="D403" s="80" t="s">
        <v>1502</v>
      </c>
      <c r="E403" s="80" t="s">
        <v>650</v>
      </c>
    </row>
    <row r="404" spans="1:5" x14ac:dyDescent="0.25">
      <c r="A404" s="35" t="str">
        <f t="shared" si="6"/>
        <v>Parameter("d409") = "DET_45E_x"</v>
      </c>
      <c r="B404" s="31" t="s">
        <v>1053</v>
      </c>
      <c r="C404" s="38" t="s">
        <v>649</v>
      </c>
      <c r="D404" s="38" t="s">
        <v>1503</v>
      </c>
      <c r="E404" s="38" t="s">
        <v>650</v>
      </c>
    </row>
    <row r="405" spans="1:5" x14ac:dyDescent="0.25">
      <c r="A405" s="30" t="str">
        <f t="shared" si="6"/>
        <v>Parameter("d410") = "DET_45E_y"</v>
      </c>
      <c r="B405" s="31" t="s">
        <v>1054</v>
      </c>
      <c r="C405" s="79" t="s">
        <v>649</v>
      </c>
      <c r="D405" s="79" t="s">
        <v>1504</v>
      </c>
      <c r="E405" s="79" t="s">
        <v>650</v>
      </c>
    </row>
    <row r="406" spans="1:5" x14ac:dyDescent="0.25">
      <c r="A406" s="30" t="str">
        <f t="shared" si="6"/>
        <v>Parameter("d411") = "DET_45E_z"</v>
      </c>
      <c r="B406" s="31" t="s">
        <v>1055</v>
      </c>
      <c r="C406" s="79" t="s">
        <v>649</v>
      </c>
      <c r="D406" s="79" t="s">
        <v>1505</v>
      </c>
      <c r="E406" s="79" t="s">
        <v>650</v>
      </c>
    </row>
    <row r="407" spans="1:5" x14ac:dyDescent="0.25">
      <c r="A407" s="30" t="str">
        <f t="shared" si="6"/>
        <v>Parameter("d412") = "DET_45E_ax"</v>
      </c>
      <c r="B407" s="31" t="s">
        <v>1056</v>
      </c>
      <c r="C407" s="79" t="s">
        <v>649</v>
      </c>
      <c r="D407" s="79" t="s">
        <v>1506</v>
      </c>
      <c r="E407" s="79" t="s">
        <v>650</v>
      </c>
    </row>
    <row r="408" spans="1:5" x14ac:dyDescent="0.25">
      <c r="A408" s="30" t="str">
        <f t="shared" si="6"/>
        <v>Parameter("d413") = "DET_45E_ay"</v>
      </c>
      <c r="B408" s="31" t="s">
        <v>1057</v>
      </c>
      <c r="C408" s="79" t="s">
        <v>649</v>
      </c>
      <c r="D408" s="79" t="s">
        <v>1507</v>
      </c>
      <c r="E408" s="79" t="s">
        <v>650</v>
      </c>
    </row>
    <row r="409" spans="1:5" ht="15.75" thickBot="1" x14ac:dyDescent="0.3">
      <c r="A409" s="34" t="str">
        <f t="shared" si="6"/>
        <v>Parameter("d414") = "DET_45E_az"</v>
      </c>
      <c r="B409" s="31" t="s">
        <v>1058</v>
      </c>
      <c r="C409" s="80" t="s">
        <v>649</v>
      </c>
      <c r="D409" s="80" t="s">
        <v>1508</v>
      </c>
      <c r="E409" s="80" t="s">
        <v>650</v>
      </c>
    </row>
    <row r="410" spans="1:5" x14ac:dyDescent="0.25">
      <c r="A410" s="35" t="str">
        <f t="shared" si="6"/>
        <v>Parameter("d415") = "OSC_KICKER_1_x"</v>
      </c>
      <c r="B410" s="31" t="s">
        <v>1059</v>
      </c>
      <c r="C410" s="38" t="s">
        <v>649</v>
      </c>
      <c r="D410" s="38" t="s">
        <v>1509</v>
      </c>
      <c r="E410" s="38" t="s">
        <v>650</v>
      </c>
    </row>
    <row r="411" spans="1:5" x14ac:dyDescent="0.25">
      <c r="A411" s="30" t="str">
        <f t="shared" si="6"/>
        <v>Parameter("d416") = "OSC_KICKER_1_y"</v>
      </c>
      <c r="B411" s="31" t="s">
        <v>1060</v>
      </c>
      <c r="C411" s="79" t="s">
        <v>649</v>
      </c>
      <c r="D411" s="79" t="s">
        <v>1510</v>
      </c>
      <c r="E411" s="79" t="s">
        <v>650</v>
      </c>
    </row>
    <row r="412" spans="1:5" x14ac:dyDescent="0.25">
      <c r="A412" s="30" t="str">
        <f t="shared" si="6"/>
        <v>Parameter("d417") = "OSC_KICKER_1_z"</v>
      </c>
      <c r="B412" s="31" t="s">
        <v>1061</v>
      </c>
      <c r="C412" s="79" t="s">
        <v>649</v>
      </c>
      <c r="D412" s="79" t="s">
        <v>1511</v>
      </c>
      <c r="E412" s="79" t="s">
        <v>650</v>
      </c>
    </row>
    <row r="413" spans="1:5" x14ac:dyDescent="0.25">
      <c r="A413" s="30" t="str">
        <f t="shared" si="6"/>
        <v>Parameter("d418") = "OSC_KICKER_1_ax"</v>
      </c>
      <c r="B413" s="31" t="s">
        <v>1062</v>
      </c>
      <c r="C413" s="79" t="s">
        <v>649</v>
      </c>
      <c r="D413" s="79" t="s">
        <v>1512</v>
      </c>
      <c r="E413" s="79" t="s">
        <v>650</v>
      </c>
    </row>
    <row r="414" spans="1:5" x14ac:dyDescent="0.25">
      <c r="A414" s="30" t="str">
        <f t="shared" si="6"/>
        <v>Parameter("d419") = "OSC_KICKER_1_ay"</v>
      </c>
      <c r="B414" s="31" t="s">
        <v>1063</v>
      </c>
      <c r="C414" s="79" t="s">
        <v>649</v>
      </c>
      <c r="D414" s="79" t="s">
        <v>1513</v>
      </c>
      <c r="E414" s="79" t="s">
        <v>650</v>
      </c>
    </row>
    <row r="415" spans="1:5" ht="15.75" thickBot="1" x14ac:dyDescent="0.3">
      <c r="A415" s="34" t="str">
        <f t="shared" si="6"/>
        <v>Parameter("d420") = "OSC_KICKER_1_az"</v>
      </c>
      <c r="B415" s="31" t="s">
        <v>1064</v>
      </c>
      <c r="C415" s="80" t="s">
        <v>649</v>
      </c>
      <c r="D415" s="80" t="s">
        <v>1514</v>
      </c>
      <c r="E415" s="80" t="s">
        <v>650</v>
      </c>
    </row>
    <row r="416" spans="1:5" x14ac:dyDescent="0.25">
      <c r="A416" s="35" t="str">
        <f t="shared" si="6"/>
        <v>Parameter("d421") = "K_MARK_x"</v>
      </c>
      <c r="B416" s="31" t="s">
        <v>1065</v>
      </c>
      <c r="C416" s="38" t="s">
        <v>649</v>
      </c>
      <c r="D416" s="38" t="s">
        <v>1515</v>
      </c>
      <c r="E416" s="38" t="s">
        <v>650</v>
      </c>
    </row>
    <row r="417" spans="1:5" x14ac:dyDescent="0.25">
      <c r="A417" s="30" t="str">
        <f t="shared" si="6"/>
        <v>Parameter("d422") = "K_MARK_y"</v>
      </c>
      <c r="B417" s="31" t="s">
        <v>1066</v>
      </c>
      <c r="C417" s="79" t="s">
        <v>649</v>
      </c>
      <c r="D417" s="79" t="s">
        <v>1516</v>
      </c>
      <c r="E417" s="79" t="s">
        <v>650</v>
      </c>
    </row>
    <row r="418" spans="1:5" x14ac:dyDescent="0.25">
      <c r="A418" s="30" t="str">
        <f t="shared" si="6"/>
        <v>Parameter("d423") = "K_MARK_z"</v>
      </c>
      <c r="B418" s="31" t="s">
        <v>1067</v>
      </c>
      <c r="C418" s="79" t="s">
        <v>649</v>
      </c>
      <c r="D418" s="79" t="s">
        <v>1517</v>
      </c>
      <c r="E418" s="79" t="s">
        <v>650</v>
      </c>
    </row>
    <row r="419" spans="1:5" x14ac:dyDescent="0.25">
      <c r="A419" s="30" t="str">
        <f t="shared" si="6"/>
        <v>Parameter("d424") = "K_MARK_ax"</v>
      </c>
      <c r="B419" s="31" t="s">
        <v>1068</v>
      </c>
      <c r="C419" s="79" t="s">
        <v>649</v>
      </c>
      <c r="D419" s="79" t="s">
        <v>1518</v>
      </c>
      <c r="E419" s="79" t="s">
        <v>650</v>
      </c>
    </row>
    <row r="420" spans="1:5" x14ac:dyDescent="0.25">
      <c r="A420" s="30" t="str">
        <f t="shared" si="6"/>
        <v>Parameter("d425") = "K_MARK_ay"</v>
      </c>
      <c r="B420" s="31" t="s">
        <v>1069</v>
      </c>
      <c r="C420" s="79" t="s">
        <v>649</v>
      </c>
      <c r="D420" s="79" t="s">
        <v>1519</v>
      </c>
      <c r="E420" s="79" t="s">
        <v>650</v>
      </c>
    </row>
    <row r="421" spans="1:5" ht="15.75" thickBot="1" x14ac:dyDescent="0.3">
      <c r="A421" s="34" t="str">
        <f t="shared" si="6"/>
        <v>Parameter("d426") = "K_MARK_az"</v>
      </c>
      <c r="B421" s="31" t="s">
        <v>1070</v>
      </c>
      <c r="C421" s="80" t="s">
        <v>649</v>
      </c>
      <c r="D421" s="80" t="s">
        <v>1520</v>
      </c>
      <c r="E421" s="80" t="s">
        <v>650</v>
      </c>
    </row>
    <row r="422" spans="1:5" x14ac:dyDescent="0.25">
      <c r="A422" s="46" t="str">
        <f>(B422&amp;C422&amp;D422&amp;E422)</f>
        <v>Parameter("d427") = "OSC_END_x"</v>
      </c>
      <c r="B422" s="31" t="s">
        <v>1071</v>
      </c>
      <c r="C422" s="38" t="s">
        <v>649</v>
      </c>
      <c r="D422" s="38" t="s">
        <v>1521</v>
      </c>
      <c r="E422" s="38" t="s">
        <v>650</v>
      </c>
    </row>
    <row r="423" spans="1:5" x14ac:dyDescent="0.25">
      <c r="A423" s="47" t="str">
        <f t="shared" ref="A423:A457" si="7">(B423&amp;C423&amp;D423&amp;E423)</f>
        <v>Parameter("d428") = "OSC_END_y"</v>
      </c>
      <c r="B423" s="31" t="s">
        <v>1072</v>
      </c>
      <c r="C423" s="79" t="s">
        <v>649</v>
      </c>
      <c r="D423" s="79" t="s">
        <v>1522</v>
      </c>
      <c r="E423" s="79" t="s">
        <v>650</v>
      </c>
    </row>
    <row r="424" spans="1:5" x14ac:dyDescent="0.25">
      <c r="A424" s="47" t="str">
        <f t="shared" si="7"/>
        <v>Parameter("d429") = "OSC_END_z"</v>
      </c>
      <c r="B424" s="31" t="s">
        <v>1073</v>
      </c>
      <c r="C424" s="79" t="s">
        <v>649</v>
      </c>
      <c r="D424" s="79" t="s">
        <v>1523</v>
      </c>
      <c r="E424" s="79" t="s">
        <v>650</v>
      </c>
    </row>
    <row r="425" spans="1:5" x14ac:dyDescent="0.25">
      <c r="A425" s="47" t="str">
        <f t="shared" si="7"/>
        <v>Parameter("d430") = "OSC_END_ax"</v>
      </c>
      <c r="B425" s="31" t="s">
        <v>1074</v>
      </c>
      <c r="C425" s="79" t="s">
        <v>649</v>
      </c>
      <c r="D425" s="79" t="s">
        <v>1524</v>
      </c>
      <c r="E425" s="79" t="s">
        <v>650</v>
      </c>
    </row>
    <row r="426" spans="1:5" x14ac:dyDescent="0.25">
      <c r="A426" s="47" t="str">
        <f t="shared" si="7"/>
        <v>Parameter("d431") = "OSC_END_ay"</v>
      </c>
      <c r="B426" s="31" t="s">
        <v>1075</v>
      </c>
      <c r="C426" s="79" t="s">
        <v>649</v>
      </c>
      <c r="D426" s="79" t="s">
        <v>1525</v>
      </c>
      <c r="E426" s="79" t="s">
        <v>650</v>
      </c>
    </row>
    <row r="427" spans="1:5" ht="15.75" thickBot="1" x14ac:dyDescent="0.3">
      <c r="A427" s="48" t="str">
        <f t="shared" si="7"/>
        <v>Parameter("d432") = "OSC_END_az"</v>
      </c>
      <c r="B427" s="31" t="s">
        <v>1076</v>
      </c>
      <c r="C427" s="80" t="s">
        <v>649</v>
      </c>
      <c r="D427" s="80" t="s">
        <v>1526</v>
      </c>
      <c r="E427" s="80" t="s">
        <v>650</v>
      </c>
    </row>
    <row r="428" spans="1:5" x14ac:dyDescent="0.25">
      <c r="A428" s="46" t="str">
        <f t="shared" si="7"/>
        <v>Parameter("d433") = "OSC_KICKER_2_x"</v>
      </c>
      <c r="B428" s="31" t="s">
        <v>1077</v>
      </c>
      <c r="C428" s="38" t="s">
        <v>649</v>
      </c>
      <c r="D428" s="38" t="s">
        <v>1527</v>
      </c>
      <c r="E428" s="38" t="s">
        <v>650</v>
      </c>
    </row>
    <row r="429" spans="1:5" x14ac:dyDescent="0.25">
      <c r="A429" s="47" t="str">
        <f t="shared" si="7"/>
        <v>Parameter("d434") = "OSC_KICKER_2_y"</v>
      </c>
      <c r="B429" s="31" t="s">
        <v>1078</v>
      </c>
      <c r="C429" s="79" t="s">
        <v>649</v>
      </c>
      <c r="D429" s="79" t="s">
        <v>1528</v>
      </c>
      <c r="E429" s="79" t="s">
        <v>650</v>
      </c>
    </row>
    <row r="430" spans="1:5" x14ac:dyDescent="0.25">
      <c r="A430" s="47" t="str">
        <f t="shared" si="7"/>
        <v>Parameter("d435") = "OSC_KICKER_2_z"</v>
      </c>
      <c r="B430" s="31" t="s">
        <v>1079</v>
      </c>
      <c r="C430" s="79" t="s">
        <v>649</v>
      </c>
      <c r="D430" s="79" t="s">
        <v>1529</v>
      </c>
      <c r="E430" s="79" t="s">
        <v>650</v>
      </c>
    </row>
    <row r="431" spans="1:5" x14ac:dyDescent="0.25">
      <c r="A431" s="47" t="str">
        <f t="shared" si="7"/>
        <v>Parameter("d436") = "OSC_KICKER_2_ax"</v>
      </c>
      <c r="B431" s="31" t="s">
        <v>1080</v>
      </c>
      <c r="C431" s="79" t="s">
        <v>649</v>
      </c>
      <c r="D431" s="79" t="s">
        <v>1530</v>
      </c>
      <c r="E431" s="79" t="s">
        <v>650</v>
      </c>
    </row>
    <row r="432" spans="1:5" x14ac:dyDescent="0.25">
      <c r="A432" s="47" t="str">
        <f t="shared" si="7"/>
        <v>Parameter("d437") = "OSC_KICKER_2_ay"</v>
      </c>
      <c r="B432" s="31" t="s">
        <v>1081</v>
      </c>
      <c r="C432" s="79" t="s">
        <v>649</v>
      </c>
      <c r="D432" s="79" t="s">
        <v>1531</v>
      </c>
      <c r="E432" s="79" t="s">
        <v>650</v>
      </c>
    </row>
    <row r="433" spans="1:5" ht="15.75" thickBot="1" x14ac:dyDescent="0.3">
      <c r="A433" s="48" t="str">
        <f t="shared" si="7"/>
        <v>Parameter("d438") = "OSC_KICKER_2_az"</v>
      </c>
      <c r="B433" s="31" t="s">
        <v>1082</v>
      </c>
      <c r="C433" s="80" t="s">
        <v>649</v>
      </c>
      <c r="D433" s="80" t="s">
        <v>1532</v>
      </c>
      <c r="E433" s="80" t="s">
        <v>650</v>
      </c>
    </row>
    <row r="434" spans="1:5" x14ac:dyDescent="0.25">
      <c r="A434" s="46" t="str">
        <f t="shared" si="7"/>
        <v>Parameter("d439") = "DET_44E_x"</v>
      </c>
      <c r="B434" s="31" t="s">
        <v>1083</v>
      </c>
      <c r="C434" s="38" t="s">
        <v>649</v>
      </c>
      <c r="D434" s="38" t="s">
        <v>1533</v>
      </c>
      <c r="E434" s="38" t="s">
        <v>650</v>
      </c>
    </row>
    <row r="435" spans="1:5" x14ac:dyDescent="0.25">
      <c r="A435" s="47" t="str">
        <f t="shared" si="7"/>
        <v>Parameter("d440") = "DET_44E_y"</v>
      </c>
      <c r="B435" s="31" t="s">
        <v>1084</v>
      </c>
      <c r="C435" s="79" t="s">
        <v>649</v>
      </c>
      <c r="D435" s="79" t="s">
        <v>1534</v>
      </c>
      <c r="E435" s="79" t="s">
        <v>650</v>
      </c>
    </row>
    <row r="436" spans="1:5" x14ac:dyDescent="0.25">
      <c r="A436" s="47" t="str">
        <f t="shared" si="7"/>
        <v>Parameter("d441") = "DET_44E_z"</v>
      </c>
      <c r="B436" s="31" t="s">
        <v>1085</v>
      </c>
      <c r="C436" s="79" t="s">
        <v>649</v>
      </c>
      <c r="D436" s="79" t="s">
        <v>1535</v>
      </c>
      <c r="E436" s="79" t="s">
        <v>650</v>
      </c>
    </row>
    <row r="437" spans="1:5" x14ac:dyDescent="0.25">
      <c r="A437" s="47" t="str">
        <f t="shared" si="7"/>
        <v>Parameter("d442") = "DET_44E_ax"</v>
      </c>
      <c r="B437" s="31" t="s">
        <v>1086</v>
      </c>
      <c r="C437" s="79" t="s">
        <v>649</v>
      </c>
      <c r="D437" s="79" t="s">
        <v>1536</v>
      </c>
      <c r="E437" s="79" t="s">
        <v>650</v>
      </c>
    </row>
    <row r="438" spans="1:5" x14ac:dyDescent="0.25">
      <c r="A438" s="47" t="str">
        <f t="shared" si="7"/>
        <v>Parameter("d443") = "DET_44E_ay"</v>
      </c>
      <c r="B438" s="31" t="s">
        <v>1087</v>
      </c>
      <c r="C438" s="79" t="s">
        <v>649</v>
      </c>
      <c r="D438" s="79" t="s">
        <v>1537</v>
      </c>
      <c r="E438" s="79" t="s">
        <v>650</v>
      </c>
    </row>
    <row r="439" spans="1:5" ht="15.75" thickBot="1" x14ac:dyDescent="0.3">
      <c r="A439" s="48" t="str">
        <f t="shared" si="7"/>
        <v>Parameter("d444") = "DET_44E_az"</v>
      </c>
      <c r="B439" s="31" t="s">
        <v>1088</v>
      </c>
      <c r="C439" s="80" t="s">
        <v>649</v>
      </c>
      <c r="D439" s="80" t="s">
        <v>1538</v>
      </c>
      <c r="E439" s="80" t="s">
        <v>650</v>
      </c>
    </row>
    <row r="440" spans="1:5" x14ac:dyDescent="0.25">
      <c r="A440" s="89" t="str">
        <f>(B440&amp;C440&amp;D440&amp;E440)</f>
        <v>Parameter("d445") = "SEX_44E_x"</v>
      </c>
      <c r="B440" s="31" t="s">
        <v>1089</v>
      </c>
      <c r="C440" s="89" t="s">
        <v>649</v>
      </c>
      <c r="D440" s="89" t="s">
        <v>1539</v>
      </c>
      <c r="E440" s="38" t="s">
        <v>650</v>
      </c>
    </row>
    <row r="441" spans="1:5" x14ac:dyDescent="0.25">
      <c r="A441" s="90" t="str">
        <f t="shared" si="7"/>
        <v>Parameter("d446") = "SEX_44E_y"</v>
      </c>
      <c r="B441" s="31" t="s">
        <v>1090</v>
      </c>
      <c r="C441" s="90" t="s">
        <v>649</v>
      </c>
      <c r="D441" s="90" t="s">
        <v>1540</v>
      </c>
      <c r="E441" s="79" t="s">
        <v>650</v>
      </c>
    </row>
    <row r="442" spans="1:5" x14ac:dyDescent="0.25">
      <c r="A442" s="90" t="str">
        <f t="shared" si="7"/>
        <v>Parameter("d447") = "SEX_44E_z"</v>
      </c>
      <c r="B442" s="31" t="s">
        <v>1091</v>
      </c>
      <c r="C442" s="90" t="s">
        <v>649</v>
      </c>
      <c r="D442" s="90" t="s">
        <v>1541</v>
      </c>
      <c r="E442" s="79" t="s">
        <v>650</v>
      </c>
    </row>
    <row r="443" spans="1:5" x14ac:dyDescent="0.25">
      <c r="A443" s="90" t="str">
        <f t="shared" si="7"/>
        <v>Parameter("d448") = "SEX_44E_ax"</v>
      </c>
      <c r="B443" s="31" t="s">
        <v>1092</v>
      </c>
      <c r="C443" s="90" t="s">
        <v>649</v>
      </c>
      <c r="D443" s="90" t="s">
        <v>1542</v>
      </c>
      <c r="E443" s="79" t="s">
        <v>650</v>
      </c>
    </row>
    <row r="444" spans="1:5" x14ac:dyDescent="0.25">
      <c r="A444" s="90" t="str">
        <f t="shared" si="7"/>
        <v>Parameter("d449") = "SEX_44E_ay"</v>
      </c>
      <c r="B444" s="31" t="s">
        <v>1093</v>
      </c>
      <c r="C444" s="90" t="s">
        <v>649</v>
      </c>
      <c r="D444" s="90" t="s">
        <v>1543</v>
      </c>
      <c r="E444" s="79" t="s">
        <v>650</v>
      </c>
    </row>
    <row r="445" spans="1:5" ht="15.75" thickBot="1" x14ac:dyDescent="0.3">
      <c r="A445" s="91" t="str">
        <f t="shared" si="7"/>
        <v>Parameter("d450") = "SEX_44E_az"</v>
      </c>
      <c r="B445" s="31" t="s">
        <v>1094</v>
      </c>
      <c r="C445" s="91" t="s">
        <v>649</v>
      </c>
      <c r="D445" s="91" t="s">
        <v>1544</v>
      </c>
      <c r="E445" s="80" t="s">
        <v>650</v>
      </c>
    </row>
    <row r="446" spans="1:5" x14ac:dyDescent="0.25">
      <c r="A446" s="89" t="str">
        <f>(B446&amp;C446&amp;D446&amp;E446)</f>
        <v>Parameter("d451") = "Q44E_x"</v>
      </c>
      <c r="B446" s="31" t="s">
        <v>1095</v>
      </c>
      <c r="C446" s="89" t="s">
        <v>649</v>
      </c>
      <c r="D446" s="89" t="s">
        <v>1545</v>
      </c>
      <c r="E446" s="38" t="s">
        <v>650</v>
      </c>
    </row>
    <row r="447" spans="1:5" x14ac:dyDescent="0.25">
      <c r="A447" s="90" t="str">
        <f t="shared" si="7"/>
        <v>Parameter("d452") = "Q44E_y"</v>
      </c>
      <c r="B447" s="31" t="s">
        <v>1096</v>
      </c>
      <c r="C447" s="90" t="s">
        <v>649</v>
      </c>
      <c r="D447" s="90" t="s">
        <v>1546</v>
      </c>
      <c r="E447" s="79" t="s">
        <v>650</v>
      </c>
    </row>
    <row r="448" spans="1:5" x14ac:dyDescent="0.25">
      <c r="A448" s="90" t="str">
        <f t="shared" si="7"/>
        <v>Parameter("d453") = "Q44E_z"</v>
      </c>
      <c r="B448" s="31" t="s">
        <v>1097</v>
      </c>
      <c r="C448" s="90" t="s">
        <v>649</v>
      </c>
      <c r="D448" s="90" t="s">
        <v>1547</v>
      </c>
      <c r="E448" s="79" t="s">
        <v>650</v>
      </c>
    </row>
    <row r="449" spans="1:5" x14ac:dyDescent="0.25">
      <c r="A449" s="90" t="str">
        <f t="shared" si="7"/>
        <v>Parameter("d454") = "Q44E_ax"</v>
      </c>
      <c r="B449" s="31" t="s">
        <v>1098</v>
      </c>
      <c r="C449" s="90" t="s">
        <v>649</v>
      </c>
      <c r="D449" s="90" t="s">
        <v>1548</v>
      </c>
      <c r="E449" s="79" t="s">
        <v>650</v>
      </c>
    </row>
    <row r="450" spans="1:5" x14ac:dyDescent="0.25">
      <c r="A450" s="90" t="str">
        <f t="shared" si="7"/>
        <v>Parameter("d455") = "Q44E_ay"</v>
      </c>
      <c r="B450" s="31" t="s">
        <v>1099</v>
      </c>
      <c r="C450" s="90" t="s">
        <v>649</v>
      </c>
      <c r="D450" s="90" t="s">
        <v>1549</v>
      </c>
      <c r="E450" s="79" t="s">
        <v>650</v>
      </c>
    </row>
    <row r="451" spans="1:5" ht="15.75" thickBot="1" x14ac:dyDescent="0.3">
      <c r="A451" s="91" t="str">
        <f t="shared" si="7"/>
        <v>Parameter("d456") = "Q44E_az"</v>
      </c>
      <c r="B451" s="31" t="s">
        <v>1100</v>
      </c>
      <c r="C451" s="91" t="s">
        <v>649</v>
      </c>
      <c r="D451" s="91" t="s">
        <v>1550</v>
      </c>
      <c r="E451" s="80" t="s">
        <v>650</v>
      </c>
    </row>
    <row r="452" spans="1:5" x14ac:dyDescent="0.25">
      <c r="A452" s="35" t="str">
        <f t="shared" si="7"/>
        <v>Parameter("d457") = "B44E_x"</v>
      </c>
      <c r="B452" s="31" t="s">
        <v>1101</v>
      </c>
      <c r="C452" s="38" t="s">
        <v>649</v>
      </c>
      <c r="D452" s="38" t="s">
        <v>1551</v>
      </c>
      <c r="E452" s="38" t="s">
        <v>650</v>
      </c>
    </row>
    <row r="453" spans="1:5" x14ac:dyDescent="0.25">
      <c r="A453" s="30" t="str">
        <f t="shared" si="7"/>
        <v>Parameter("d458") = "B44E_y"</v>
      </c>
      <c r="B453" s="31" t="s">
        <v>1102</v>
      </c>
      <c r="C453" s="79" t="s">
        <v>649</v>
      </c>
      <c r="D453" s="79" t="s">
        <v>1552</v>
      </c>
      <c r="E453" s="79" t="s">
        <v>650</v>
      </c>
    </row>
    <row r="454" spans="1:5" x14ac:dyDescent="0.25">
      <c r="A454" s="30" t="str">
        <f t="shared" si="7"/>
        <v>Parameter("d459") = "B44E_z"</v>
      </c>
      <c r="B454" s="31" t="s">
        <v>1103</v>
      </c>
      <c r="C454" s="79" t="s">
        <v>649</v>
      </c>
      <c r="D454" s="79" t="s">
        <v>1553</v>
      </c>
      <c r="E454" s="79" t="s">
        <v>650</v>
      </c>
    </row>
    <row r="455" spans="1:5" x14ac:dyDescent="0.25">
      <c r="A455" s="30" t="str">
        <f t="shared" si="7"/>
        <v>Parameter("d460") = "B44E_ax"</v>
      </c>
      <c r="B455" s="31" t="s">
        <v>1104</v>
      </c>
      <c r="C455" s="79" t="s">
        <v>649</v>
      </c>
      <c r="D455" s="79" t="s">
        <v>1554</v>
      </c>
      <c r="E455" s="79" t="s">
        <v>650</v>
      </c>
    </row>
    <row r="456" spans="1:5" x14ac:dyDescent="0.25">
      <c r="A456" s="30" t="str">
        <f t="shared" si="7"/>
        <v>Parameter("d461") = "B44E_ay"</v>
      </c>
      <c r="B456" s="31" t="s">
        <v>1105</v>
      </c>
      <c r="C456" s="79" t="s">
        <v>649</v>
      </c>
      <c r="D456" s="79" t="s">
        <v>1555</v>
      </c>
      <c r="E456" s="79" t="s">
        <v>650</v>
      </c>
    </row>
    <row r="457" spans="1:5" ht="15.75" thickBot="1" x14ac:dyDescent="0.3">
      <c r="A457" s="34" t="str">
        <f t="shared" si="7"/>
        <v>Parameter("d462") = "B44E_az"</v>
      </c>
      <c r="B457" s="31" t="s">
        <v>1106</v>
      </c>
      <c r="C457" s="80" t="s">
        <v>649</v>
      </c>
      <c r="D457" s="80" t="s">
        <v>1556</v>
      </c>
      <c r="E457" s="80" t="s">
        <v>650</v>
      </c>
    </row>
    <row r="458" spans="1:5" x14ac:dyDescent="0.25">
      <c r="A458" s="113" t="str">
        <f t="shared" ref="A458:A481" si="8">(B458&amp;C458&amp;D458&amp;E458)</f>
        <v>Parameter("d599") = "B44W_x"</v>
      </c>
      <c r="B458" s="118" t="s">
        <v>1591</v>
      </c>
      <c r="C458" s="113" t="s">
        <v>649</v>
      </c>
      <c r="D458" s="111" t="s">
        <v>1567</v>
      </c>
      <c r="E458" s="113" t="s">
        <v>650</v>
      </c>
    </row>
    <row r="459" spans="1:5" x14ac:dyDescent="0.25">
      <c r="A459" s="115" t="str">
        <f t="shared" si="8"/>
        <v>Parameter("d600") = "B44W_y"</v>
      </c>
      <c r="B459" s="118" t="s">
        <v>1592</v>
      </c>
      <c r="C459" s="115" t="s">
        <v>649</v>
      </c>
      <c r="D459" s="111" t="s">
        <v>1568</v>
      </c>
      <c r="E459" s="115" t="s">
        <v>650</v>
      </c>
    </row>
    <row r="460" spans="1:5" x14ac:dyDescent="0.25">
      <c r="A460" s="115" t="str">
        <f t="shared" si="8"/>
        <v>Parameter("d601") = "B44W_z"</v>
      </c>
      <c r="B460" s="118" t="s">
        <v>1593</v>
      </c>
      <c r="C460" s="115" t="s">
        <v>649</v>
      </c>
      <c r="D460" s="111" t="s">
        <v>1569</v>
      </c>
      <c r="E460" s="115" t="s">
        <v>650</v>
      </c>
    </row>
    <row r="461" spans="1:5" x14ac:dyDescent="0.25">
      <c r="A461" s="115" t="str">
        <f t="shared" si="8"/>
        <v>Parameter("d602") = "B44W_ax"</v>
      </c>
      <c r="B461" s="118" t="s">
        <v>1594</v>
      </c>
      <c r="C461" s="115" t="s">
        <v>649</v>
      </c>
      <c r="D461" s="111" t="s">
        <v>1570</v>
      </c>
      <c r="E461" s="115" t="s">
        <v>650</v>
      </c>
    </row>
    <row r="462" spans="1:5" x14ac:dyDescent="0.25">
      <c r="A462" s="115" t="str">
        <f t="shared" si="8"/>
        <v>Parameter("d603") = "B44W_ay"</v>
      </c>
      <c r="B462" s="118" t="s">
        <v>1595</v>
      </c>
      <c r="C462" s="115" t="s">
        <v>649</v>
      </c>
      <c r="D462" s="111" t="s">
        <v>1571</v>
      </c>
      <c r="E462" s="115" t="s">
        <v>650</v>
      </c>
    </row>
    <row r="463" spans="1:5" ht="15.75" thickBot="1" x14ac:dyDescent="0.3">
      <c r="A463" s="117" t="str">
        <f t="shared" si="8"/>
        <v>Parameter("d604") = "B44W_az"</v>
      </c>
      <c r="B463" s="118" t="s">
        <v>1596</v>
      </c>
      <c r="C463" s="117" t="s">
        <v>649</v>
      </c>
      <c r="D463" s="111" t="s">
        <v>1572</v>
      </c>
      <c r="E463" s="117" t="s">
        <v>650</v>
      </c>
    </row>
    <row r="464" spans="1:5" x14ac:dyDescent="0.25">
      <c r="A464" s="113" t="str">
        <f t="shared" si="8"/>
        <v>Parameter("d605") = "Q44W_x"</v>
      </c>
      <c r="B464" s="118" t="s">
        <v>1597</v>
      </c>
      <c r="C464" s="113" t="s">
        <v>649</v>
      </c>
      <c r="D464" s="111" t="s">
        <v>1573</v>
      </c>
      <c r="E464" s="113" t="s">
        <v>650</v>
      </c>
    </row>
    <row r="465" spans="1:5" x14ac:dyDescent="0.25">
      <c r="A465" s="115" t="str">
        <f t="shared" si="8"/>
        <v>Parameter("d606") = "Q44W_y"</v>
      </c>
      <c r="B465" s="118" t="s">
        <v>1598</v>
      </c>
      <c r="C465" s="115" t="s">
        <v>649</v>
      </c>
      <c r="D465" s="111" t="s">
        <v>1574</v>
      </c>
      <c r="E465" s="115" t="s">
        <v>650</v>
      </c>
    </row>
    <row r="466" spans="1:5" x14ac:dyDescent="0.25">
      <c r="A466" s="115" t="str">
        <f t="shared" si="8"/>
        <v>Parameter("d607") = "Q44W_z"</v>
      </c>
      <c r="B466" s="118" t="s">
        <v>1599</v>
      </c>
      <c r="C466" s="115" t="s">
        <v>649</v>
      </c>
      <c r="D466" s="111" t="s">
        <v>1575</v>
      </c>
      <c r="E466" s="115" t="s">
        <v>650</v>
      </c>
    </row>
    <row r="467" spans="1:5" x14ac:dyDescent="0.25">
      <c r="A467" s="115" t="str">
        <f t="shared" si="8"/>
        <v>Parameter("d608") = "Q44W_ax"</v>
      </c>
      <c r="B467" s="118" t="s">
        <v>1600</v>
      </c>
      <c r="C467" s="115" t="s">
        <v>649</v>
      </c>
      <c r="D467" s="111" t="s">
        <v>1576</v>
      </c>
      <c r="E467" s="115" t="s">
        <v>650</v>
      </c>
    </row>
    <row r="468" spans="1:5" x14ac:dyDescent="0.25">
      <c r="A468" s="115" t="str">
        <f t="shared" si="8"/>
        <v>Parameter("d609") = "Q44W_ay"</v>
      </c>
      <c r="B468" s="118" t="s">
        <v>1601</v>
      </c>
      <c r="C468" s="115" t="s">
        <v>649</v>
      </c>
      <c r="D468" s="111" t="s">
        <v>1577</v>
      </c>
      <c r="E468" s="115" t="s">
        <v>650</v>
      </c>
    </row>
    <row r="469" spans="1:5" ht="15.75" thickBot="1" x14ac:dyDescent="0.3">
      <c r="A469" s="117" t="str">
        <f t="shared" si="8"/>
        <v>Parameter("d610") = "Q44W_az"</v>
      </c>
      <c r="B469" s="118" t="s">
        <v>1602</v>
      </c>
      <c r="C469" s="117" t="s">
        <v>649</v>
      </c>
      <c r="D469" s="111" t="s">
        <v>1578</v>
      </c>
      <c r="E469" s="117" t="s">
        <v>650</v>
      </c>
    </row>
    <row r="470" spans="1:5" x14ac:dyDescent="0.25">
      <c r="A470" s="113" t="str">
        <f t="shared" si="8"/>
        <v>Parameter("d611") = "SEX_44W_x"</v>
      </c>
      <c r="B470" s="118" t="s">
        <v>1603</v>
      </c>
      <c r="C470" s="113" t="s">
        <v>649</v>
      </c>
      <c r="D470" s="111" t="s">
        <v>1579</v>
      </c>
      <c r="E470" s="113" t="s">
        <v>650</v>
      </c>
    </row>
    <row r="471" spans="1:5" x14ac:dyDescent="0.25">
      <c r="A471" s="115" t="str">
        <f t="shared" si="8"/>
        <v>Parameter("d612") = "SEX_44W_y"</v>
      </c>
      <c r="B471" s="118" t="s">
        <v>1604</v>
      </c>
      <c r="C471" s="115" t="s">
        <v>649</v>
      </c>
      <c r="D471" s="111" t="s">
        <v>1580</v>
      </c>
      <c r="E471" s="115" t="s">
        <v>650</v>
      </c>
    </row>
    <row r="472" spans="1:5" x14ac:dyDescent="0.25">
      <c r="A472" s="115" t="str">
        <f t="shared" si="8"/>
        <v>Parameter("d613") = "SEX_44W_z"</v>
      </c>
      <c r="B472" s="118" t="s">
        <v>1605</v>
      </c>
      <c r="C472" s="115" t="s">
        <v>649</v>
      </c>
      <c r="D472" s="111" t="s">
        <v>1581</v>
      </c>
      <c r="E472" s="115" t="s">
        <v>650</v>
      </c>
    </row>
    <row r="473" spans="1:5" x14ac:dyDescent="0.25">
      <c r="A473" s="115" t="str">
        <f t="shared" si="8"/>
        <v>Parameter("d614") = "SEX_44W_ax"</v>
      </c>
      <c r="B473" s="118" t="s">
        <v>1606</v>
      </c>
      <c r="C473" s="115" t="s">
        <v>649</v>
      </c>
      <c r="D473" s="111" t="s">
        <v>1582</v>
      </c>
      <c r="E473" s="115" t="s">
        <v>650</v>
      </c>
    </row>
    <row r="474" spans="1:5" x14ac:dyDescent="0.25">
      <c r="A474" s="115" t="str">
        <f t="shared" si="8"/>
        <v>Parameter("d615") = "SEX_44W_ay"</v>
      </c>
      <c r="B474" s="118" t="s">
        <v>1607</v>
      </c>
      <c r="C474" s="115" t="s">
        <v>649</v>
      </c>
      <c r="D474" s="111" t="s">
        <v>1583</v>
      </c>
      <c r="E474" s="115" t="s">
        <v>650</v>
      </c>
    </row>
    <row r="475" spans="1:5" ht="15.75" thickBot="1" x14ac:dyDescent="0.3">
      <c r="A475" s="117" t="str">
        <f t="shared" si="8"/>
        <v>Parameter("d616") = "SEX_44W_az"</v>
      </c>
      <c r="B475" s="118" t="s">
        <v>1608</v>
      </c>
      <c r="C475" s="117" t="s">
        <v>649</v>
      </c>
      <c r="D475" s="111" t="s">
        <v>1584</v>
      </c>
      <c r="E475" s="117" t="s">
        <v>650</v>
      </c>
    </row>
    <row r="476" spans="1:5" x14ac:dyDescent="0.25">
      <c r="A476" s="113" t="str">
        <f t="shared" si="8"/>
        <v>Parameter("d617") = "DET_44W_x"</v>
      </c>
      <c r="B476" s="118" t="s">
        <v>1609</v>
      </c>
      <c r="C476" s="113" t="s">
        <v>649</v>
      </c>
      <c r="D476" s="111" t="s">
        <v>1585</v>
      </c>
      <c r="E476" s="113" t="s">
        <v>650</v>
      </c>
    </row>
    <row r="477" spans="1:5" x14ac:dyDescent="0.25">
      <c r="A477" s="115" t="str">
        <f t="shared" si="8"/>
        <v>Parameter("d618") = "DET_44W_y"</v>
      </c>
      <c r="B477" s="118" t="s">
        <v>1610</v>
      </c>
      <c r="C477" s="115" t="s">
        <v>649</v>
      </c>
      <c r="D477" s="111" t="s">
        <v>1586</v>
      </c>
      <c r="E477" s="115" t="s">
        <v>650</v>
      </c>
    </row>
    <row r="478" spans="1:5" x14ac:dyDescent="0.25">
      <c r="A478" s="115" t="str">
        <f t="shared" si="8"/>
        <v>Parameter("d619") = "DET_44W_z"</v>
      </c>
      <c r="B478" s="118" t="s">
        <v>1611</v>
      </c>
      <c r="C478" s="115" t="s">
        <v>649</v>
      </c>
      <c r="D478" s="111" t="s">
        <v>1587</v>
      </c>
      <c r="E478" s="115" t="s">
        <v>650</v>
      </c>
    </row>
    <row r="479" spans="1:5" x14ac:dyDescent="0.25">
      <c r="A479" s="115" t="str">
        <f t="shared" si="8"/>
        <v>Parameter("d620") = "DET_44W_ax"</v>
      </c>
      <c r="B479" s="118" t="s">
        <v>1612</v>
      </c>
      <c r="C479" s="115" t="s">
        <v>649</v>
      </c>
      <c r="D479" s="111" t="s">
        <v>1588</v>
      </c>
      <c r="E479" s="115" t="s">
        <v>650</v>
      </c>
    </row>
    <row r="480" spans="1:5" x14ac:dyDescent="0.25">
      <c r="A480" s="115" t="str">
        <f t="shared" si="8"/>
        <v>Parameter("d621") = "DET_44W_ay"</v>
      </c>
      <c r="B480" s="118" t="s">
        <v>1613</v>
      </c>
      <c r="C480" s="115" t="s">
        <v>649</v>
      </c>
      <c r="D480" s="111" t="s">
        <v>1589</v>
      </c>
      <c r="E480" s="115" t="s">
        <v>650</v>
      </c>
    </row>
    <row r="481" spans="1:5" ht="15.75" thickBot="1" x14ac:dyDescent="0.3">
      <c r="A481" s="117" t="str">
        <f t="shared" si="8"/>
        <v>Parameter("d622") = "DET_44W_az"</v>
      </c>
      <c r="B481" s="118" t="s">
        <v>1614</v>
      </c>
      <c r="C481" s="117" t="s">
        <v>649</v>
      </c>
      <c r="D481" s="111" t="s">
        <v>1590</v>
      </c>
      <c r="E481" s="117" t="s">
        <v>650</v>
      </c>
    </row>
    <row r="482" spans="1:5" ht="15.75" thickBot="1" x14ac:dyDescent="0.3">
      <c r="A482" s="113" t="str">
        <f t="shared" ref="A482:A493" si="9">(B482&amp;C482&amp;D482&amp;E482)</f>
        <v>Parameter("d623") = "Q43W_x"</v>
      </c>
      <c r="B482" s="118" t="s">
        <v>1627</v>
      </c>
      <c r="C482" s="117" t="s">
        <v>649</v>
      </c>
      <c r="D482" t="s">
        <v>1615</v>
      </c>
      <c r="E482" s="113" t="s">
        <v>650</v>
      </c>
    </row>
    <row r="483" spans="1:5" ht="15.75" thickBot="1" x14ac:dyDescent="0.3">
      <c r="A483" s="115" t="str">
        <f t="shared" si="9"/>
        <v>Parameter("d624") = "Q43W_y"</v>
      </c>
      <c r="B483" s="118" t="s">
        <v>1628</v>
      </c>
      <c r="C483" s="117" t="s">
        <v>649</v>
      </c>
      <c r="D483" t="s">
        <v>1616</v>
      </c>
      <c r="E483" s="115" t="s">
        <v>650</v>
      </c>
    </row>
    <row r="484" spans="1:5" ht="15.75" thickBot="1" x14ac:dyDescent="0.3">
      <c r="A484" s="115" t="str">
        <f t="shared" si="9"/>
        <v>Parameter("d625") = "Q43W_z"</v>
      </c>
      <c r="B484" s="118" t="s">
        <v>1629</v>
      </c>
      <c r="C484" s="117" t="s">
        <v>649</v>
      </c>
      <c r="D484" t="s">
        <v>1617</v>
      </c>
      <c r="E484" s="115" t="s">
        <v>650</v>
      </c>
    </row>
    <row r="485" spans="1:5" ht="15.75" thickBot="1" x14ac:dyDescent="0.3">
      <c r="A485" s="115" t="str">
        <f t="shared" si="9"/>
        <v>Parameter("d626") = "Q43W_ax"</v>
      </c>
      <c r="B485" s="118" t="s">
        <v>1630</v>
      </c>
      <c r="C485" s="117" t="s">
        <v>649</v>
      </c>
      <c r="D485" t="s">
        <v>1618</v>
      </c>
      <c r="E485" s="115" t="s">
        <v>650</v>
      </c>
    </row>
    <row r="486" spans="1:5" ht="15.75" thickBot="1" x14ac:dyDescent="0.3">
      <c r="A486" s="115" t="str">
        <f t="shared" si="9"/>
        <v>Parameter("d627") = "Q43W_ay"</v>
      </c>
      <c r="B486" s="118" t="s">
        <v>1631</v>
      </c>
      <c r="C486" s="117" t="s">
        <v>649</v>
      </c>
      <c r="D486" t="s">
        <v>1619</v>
      </c>
      <c r="E486" s="115" t="s">
        <v>650</v>
      </c>
    </row>
    <row r="487" spans="1:5" ht="15.75" thickBot="1" x14ac:dyDescent="0.3">
      <c r="A487" s="117" t="str">
        <f t="shared" si="9"/>
        <v>Parameter("d628") = "Q43W_az"</v>
      </c>
      <c r="B487" s="118" t="s">
        <v>1632</v>
      </c>
      <c r="C487" s="117" t="s">
        <v>649</v>
      </c>
      <c r="D487" t="s">
        <v>1620</v>
      </c>
      <c r="E487" s="117" t="s">
        <v>650</v>
      </c>
    </row>
    <row r="488" spans="1:5" ht="15.75" thickBot="1" x14ac:dyDescent="0.3">
      <c r="A488" s="113" t="str">
        <f t="shared" si="9"/>
        <v>Parameter("d629") = "Q43E_x"</v>
      </c>
      <c r="B488" s="118" t="s">
        <v>1633</v>
      </c>
      <c r="C488" s="117" t="s">
        <v>649</v>
      </c>
      <c r="D488" t="s">
        <v>1621</v>
      </c>
      <c r="E488" s="113" t="s">
        <v>650</v>
      </c>
    </row>
    <row r="489" spans="1:5" ht="15.75" thickBot="1" x14ac:dyDescent="0.3">
      <c r="A489" s="115" t="str">
        <f t="shared" si="9"/>
        <v>Parameter("d630") = "Q43E_y"</v>
      </c>
      <c r="B489" s="118" t="s">
        <v>1634</v>
      </c>
      <c r="C489" s="117" t="s">
        <v>649</v>
      </c>
      <c r="D489" t="s">
        <v>1622</v>
      </c>
      <c r="E489" s="115" t="s">
        <v>650</v>
      </c>
    </row>
    <row r="490" spans="1:5" ht="15.75" thickBot="1" x14ac:dyDescent="0.3">
      <c r="A490" s="115" t="str">
        <f t="shared" si="9"/>
        <v>Parameter("d631") = "Q43E_z"</v>
      </c>
      <c r="B490" s="118" t="s">
        <v>1635</v>
      </c>
      <c r="C490" s="117" t="s">
        <v>649</v>
      </c>
      <c r="D490" t="s">
        <v>1623</v>
      </c>
      <c r="E490" s="115" t="s">
        <v>650</v>
      </c>
    </row>
    <row r="491" spans="1:5" ht="15.75" thickBot="1" x14ac:dyDescent="0.3">
      <c r="A491" s="115" t="str">
        <f t="shared" si="9"/>
        <v>Parameter("d632") = "Q43E_ax"</v>
      </c>
      <c r="B491" s="118" t="s">
        <v>1636</v>
      </c>
      <c r="C491" s="117" t="s">
        <v>649</v>
      </c>
      <c r="D491" t="s">
        <v>1624</v>
      </c>
      <c r="E491" s="115" t="s">
        <v>650</v>
      </c>
    </row>
    <row r="492" spans="1:5" ht="15.75" thickBot="1" x14ac:dyDescent="0.3">
      <c r="A492" s="115" t="str">
        <f t="shared" si="9"/>
        <v>Parameter("d633") = "Q43E_ay"</v>
      </c>
      <c r="B492" s="118" t="s">
        <v>1637</v>
      </c>
      <c r="C492" s="117" t="s">
        <v>649</v>
      </c>
      <c r="D492" t="s">
        <v>1625</v>
      </c>
      <c r="E492" s="115" t="s">
        <v>650</v>
      </c>
    </row>
    <row r="493" spans="1:5" ht="15.75" thickBot="1" x14ac:dyDescent="0.3">
      <c r="A493" s="117" t="str">
        <f t="shared" si="9"/>
        <v>Parameter("d634") = "Q43E_az"</v>
      </c>
      <c r="B493" s="118" t="s">
        <v>1638</v>
      </c>
      <c r="C493" s="117" t="s">
        <v>649</v>
      </c>
      <c r="D493" t="s">
        <v>1626</v>
      </c>
      <c r="E493" s="117" t="s">
        <v>650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workbookViewId="0">
      <pane ySplit="1" topLeftCell="A32" activePane="bottomLeft" state="frozen"/>
      <selection pane="bottomLeft" activeCell="H55" sqref="H55"/>
    </sheetView>
  </sheetViews>
  <sheetFormatPr defaultRowHeight="15" x14ac:dyDescent="0.25"/>
  <cols>
    <col min="1" max="1" width="10.5703125" style="104" bestFit="1" customWidth="1"/>
    <col min="3" max="3" width="14.140625" style="103" customWidth="1"/>
    <col min="4" max="4" width="11.140625" style="3" bestFit="1" customWidth="1"/>
  </cols>
  <sheetData>
    <row r="1" spans="1:4" s="104" customFormat="1" ht="38.25" customHeight="1" x14ac:dyDescent="0.25">
      <c r="A1" s="104" t="s">
        <v>621</v>
      </c>
      <c r="B1" s="105" t="s">
        <v>1564</v>
      </c>
      <c r="C1" s="106" t="s">
        <v>1565</v>
      </c>
      <c r="D1" s="107" t="s">
        <v>1566</v>
      </c>
    </row>
    <row r="2" spans="1:4" x14ac:dyDescent="0.25">
      <c r="A2" s="104">
        <v>1</v>
      </c>
      <c r="B2" t="s">
        <v>1562</v>
      </c>
      <c r="C2" s="103">
        <v>25</v>
      </c>
      <c r="D2" s="3">
        <v>1.0000000000009101E-3</v>
      </c>
    </row>
    <row r="3" spans="1:4" x14ac:dyDescent="0.25">
      <c r="A3" s="104">
        <v>2</v>
      </c>
      <c r="B3" t="s">
        <v>31</v>
      </c>
      <c r="C3" s="103">
        <v>-110</v>
      </c>
      <c r="D3" s="3">
        <v>-1E-3</v>
      </c>
    </row>
    <row r="4" spans="1:4" x14ac:dyDescent="0.25">
      <c r="A4" s="104">
        <v>3</v>
      </c>
      <c r="B4" t="s">
        <v>32</v>
      </c>
      <c r="C4" s="103">
        <v>31.3840631149817</v>
      </c>
      <c r="D4" s="3">
        <v>7.4799110344618905E-2</v>
      </c>
    </row>
    <row r="5" spans="1:4" x14ac:dyDescent="0.25">
      <c r="A5" s="104">
        <v>4</v>
      </c>
      <c r="B5" t="s">
        <v>42</v>
      </c>
      <c r="C5" s="103">
        <v>31.3840631149817</v>
      </c>
      <c r="D5" s="3">
        <v>7.4799110344618905E-2</v>
      </c>
    </row>
    <row r="6" spans="1:4" x14ac:dyDescent="0.25">
      <c r="A6" s="104">
        <v>5</v>
      </c>
      <c r="B6" t="s">
        <v>54</v>
      </c>
      <c r="C6" s="103">
        <v>31.3840631149817</v>
      </c>
      <c r="D6" s="3">
        <v>7.4799110344618905E-2</v>
      </c>
    </row>
    <row r="7" spans="1:4" x14ac:dyDescent="0.25">
      <c r="A7" s="104">
        <v>6</v>
      </c>
      <c r="B7" t="s">
        <v>64</v>
      </c>
      <c r="C7" s="103">
        <v>31.3840631149817</v>
      </c>
      <c r="D7" s="3">
        <v>7.4799110344618905E-2</v>
      </c>
    </row>
    <row r="8" spans="1:4" x14ac:dyDescent="0.25">
      <c r="A8" s="104">
        <v>7</v>
      </c>
      <c r="B8" t="s">
        <v>76</v>
      </c>
      <c r="C8" s="103">
        <v>31.3840631149817</v>
      </c>
      <c r="D8" s="3">
        <v>7.4799110344618905E-2</v>
      </c>
    </row>
    <row r="9" spans="1:4" x14ac:dyDescent="0.25">
      <c r="A9" s="104">
        <v>8</v>
      </c>
      <c r="B9" t="s">
        <v>86</v>
      </c>
      <c r="C9" s="103">
        <v>31.3840631149817</v>
      </c>
      <c r="D9" s="3">
        <v>7.4799110344618905E-2</v>
      </c>
    </row>
    <row r="10" spans="1:4" x14ac:dyDescent="0.25">
      <c r="A10" s="104">
        <v>9</v>
      </c>
      <c r="B10" t="s">
        <v>92</v>
      </c>
      <c r="C10" s="103">
        <v>-110</v>
      </c>
      <c r="D10" s="3">
        <v>-1E-3</v>
      </c>
    </row>
    <row r="11" spans="1:4" x14ac:dyDescent="0.25">
      <c r="A11" s="104">
        <v>10</v>
      </c>
      <c r="B11" t="s">
        <v>94</v>
      </c>
      <c r="C11" s="103">
        <v>25</v>
      </c>
      <c r="D11" s="3">
        <v>2E-3</v>
      </c>
    </row>
    <row r="12" spans="1:4" x14ac:dyDescent="0.25">
      <c r="A12" s="104">
        <v>11</v>
      </c>
      <c r="B12" t="s">
        <v>100</v>
      </c>
      <c r="C12" s="103">
        <v>-110</v>
      </c>
      <c r="D12" s="3">
        <v>-1E-3</v>
      </c>
    </row>
    <row r="13" spans="1:4" x14ac:dyDescent="0.25">
      <c r="A13" s="104">
        <v>12</v>
      </c>
      <c r="B13" t="s">
        <v>124</v>
      </c>
      <c r="C13" s="103">
        <v>87.891501663655404</v>
      </c>
      <c r="D13" s="3">
        <v>7.4799746E-2</v>
      </c>
    </row>
    <row r="14" spans="1:4" x14ac:dyDescent="0.25">
      <c r="A14" s="104">
        <v>13</v>
      </c>
      <c r="B14" t="s">
        <v>128</v>
      </c>
      <c r="C14" s="103">
        <v>87.891501663655404</v>
      </c>
      <c r="D14" s="3">
        <v>7.4799746E-2</v>
      </c>
    </row>
    <row r="15" spans="1:4" x14ac:dyDescent="0.25">
      <c r="A15" s="104">
        <v>14</v>
      </c>
      <c r="B15" t="s">
        <v>136</v>
      </c>
      <c r="C15" s="103">
        <v>58.603173861869401</v>
      </c>
      <c r="D15" s="3">
        <v>0.11220022</v>
      </c>
    </row>
    <row r="16" spans="1:4" x14ac:dyDescent="0.25">
      <c r="A16" s="104">
        <v>15</v>
      </c>
      <c r="B16" t="s">
        <v>147</v>
      </c>
      <c r="C16" s="103">
        <v>58.603173861869401</v>
      </c>
      <c r="D16" s="3">
        <v>0.11220022</v>
      </c>
    </row>
    <row r="17" spans="1:4" x14ac:dyDescent="0.25">
      <c r="A17" s="104">
        <v>16</v>
      </c>
      <c r="B17" t="s">
        <v>159</v>
      </c>
      <c r="C17" s="103">
        <v>87.891501663655404</v>
      </c>
      <c r="D17" s="3">
        <v>7.4799746E-2</v>
      </c>
    </row>
    <row r="18" spans="1:4" x14ac:dyDescent="0.25">
      <c r="A18" s="104">
        <v>17</v>
      </c>
      <c r="B18" t="s">
        <v>164</v>
      </c>
      <c r="C18" s="103">
        <v>87.891501663655404</v>
      </c>
      <c r="D18" s="3">
        <v>7.4799746E-2</v>
      </c>
    </row>
    <row r="19" spans="1:4" x14ac:dyDescent="0.25">
      <c r="A19" s="104">
        <v>18</v>
      </c>
      <c r="B19" t="s">
        <v>168</v>
      </c>
      <c r="C19" s="103">
        <v>87.891501663655404</v>
      </c>
      <c r="D19" s="3">
        <v>7.4799746E-2</v>
      </c>
    </row>
    <row r="20" spans="1:4" x14ac:dyDescent="0.25">
      <c r="A20" s="104">
        <v>19</v>
      </c>
      <c r="B20" t="s">
        <v>175</v>
      </c>
      <c r="C20" s="103">
        <v>87.891501663655404</v>
      </c>
      <c r="D20" s="3">
        <v>7.4799746E-2</v>
      </c>
    </row>
    <row r="21" spans="1:4" x14ac:dyDescent="0.25">
      <c r="A21" s="104">
        <v>20</v>
      </c>
      <c r="B21" t="s">
        <v>179</v>
      </c>
      <c r="C21" s="103">
        <v>87.891501663655404</v>
      </c>
      <c r="D21" s="3">
        <v>7.4799746E-2</v>
      </c>
    </row>
    <row r="22" spans="1:4" x14ac:dyDescent="0.25">
      <c r="A22" s="104">
        <v>21</v>
      </c>
      <c r="B22" t="s">
        <v>183</v>
      </c>
      <c r="C22" s="103">
        <v>87.891501663655404</v>
      </c>
      <c r="D22" s="3">
        <v>7.4799746E-2</v>
      </c>
    </row>
    <row r="23" spans="1:4" x14ac:dyDescent="0.25">
      <c r="A23" s="104">
        <v>22</v>
      </c>
      <c r="B23" t="s">
        <v>187</v>
      </c>
      <c r="C23" s="103">
        <v>87.891501663655404</v>
      </c>
      <c r="D23" s="3">
        <v>7.4799746E-2</v>
      </c>
    </row>
    <row r="24" spans="1:4" x14ac:dyDescent="0.25">
      <c r="A24" s="104">
        <v>23</v>
      </c>
      <c r="B24" t="s">
        <v>193</v>
      </c>
      <c r="C24" s="103">
        <v>87.891501663655404</v>
      </c>
      <c r="D24" s="3">
        <v>7.4799746E-2</v>
      </c>
    </row>
    <row r="25" spans="1:4" x14ac:dyDescent="0.25">
      <c r="A25" s="104">
        <v>24</v>
      </c>
      <c r="B25" t="s">
        <v>197</v>
      </c>
      <c r="C25" s="103">
        <v>87.891501663655404</v>
      </c>
      <c r="D25" s="3">
        <v>7.4799746E-2</v>
      </c>
    </row>
    <row r="26" spans="1:4" x14ac:dyDescent="0.25">
      <c r="A26" s="104">
        <v>25</v>
      </c>
      <c r="B26" t="s">
        <v>201</v>
      </c>
      <c r="C26" s="103">
        <v>87.891501663655404</v>
      </c>
      <c r="D26" s="3">
        <v>7.4799746E-2</v>
      </c>
    </row>
    <row r="27" spans="1:4" x14ac:dyDescent="0.25">
      <c r="A27" s="104">
        <v>26</v>
      </c>
      <c r="B27" t="s">
        <v>206</v>
      </c>
      <c r="C27" s="103">
        <v>87.891501663655404</v>
      </c>
      <c r="D27" s="3">
        <v>7.4799746E-2</v>
      </c>
    </row>
    <row r="28" spans="1:4" x14ac:dyDescent="0.25">
      <c r="A28" s="104">
        <v>27</v>
      </c>
      <c r="B28" t="s">
        <v>210</v>
      </c>
      <c r="C28" s="103">
        <v>87.891501663655404</v>
      </c>
      <c r="D28" s="3">
        <v>7.4799746E-2</v>
      </c>
    </row>
    <row r="29" spans="1:4" x14ac:dyDescent="0.25">
      <c r="A29" s="104">
        <v>28</v>
      </c>
      <c r="B29" t="s">
        <v>215</v>
      </c>
      <c r="C29" s="103">
        <v>87.891501663655404</v>
      </c>
      <c r="D29" s="3">
        <v>7.4799746E-2</v>
      </c>
    </row>
    <row r="30" spans="1:4" x14ac:dyDescent="0.25">
      <c r="A30" s="104">
        <v>29</v>
      </c>
      <c r="B30" t="s">
        <v>220</v>
      </c>
      <c r="C30" s="103">
        <v>87.891501663655404</v>
      </c>
      <c r="D30" s="3">
        <v>7.4799746E-2</v>
      </c>
    </row>
    <row r="31" spans="1:4" x14ac:dyDescent="0.25">
      <c r="A31" s="104">
        <v>30</v>
      </c>
      <c r="B31" t="s">
        <v>224</v>
      </c>
      <c r="C31" s="103">
        <v>87.891501663655404</v>
      </c>
      <c r="D31" s="3">
        <v>7.4799746E-2</v>
      </c>
    </row>
    <row r="32" spans="1:4" x14ac:dyDescent="0.25">
      <c r="A32" s="104">
        <v>31</v>
      </c>
      <c r="B32" t="s">
        <v>228</v>
      </c>
      <c r="C32" s="103">
        <v>87.891501663655404</v>
      </c>
      <c r="D32" s="3">
        <v>7.4799746E-2</v>
      </c>
    </row>
    <row r="33" spans="1:4" x14ac:dyDescent="0.25">
      <c r="A33" s="104">
        <v>32</v>
      </c>
      <c r="B33" t="s">
        <v>232</v>
      </c>
      <c r="C33" s="103">
        <v>87.891501663655404</v>
      </c>
      <c r="D33" s="3">
        <v>7.4799746E-2</v>
      </c>
    </row>
    <row r="34" spans="1:4" x14ac:dyDescent="0.25">
      <c r="A34" s="104">
        <v>33</v>
      </c>
      <c r="B34" t="s">
        <v>240</v>
      </c>
      <c r="C34" s="103">
        <v>87.891501663655404</v>
      </c>
      <c r="D34" s="3">
        <v>7.4799746E-2</v>
      </c>
    </row>
    <row r="35" spans="1:4" x14ac:dyDescent="0.25">
      <c r="A35" s="104">
        <v>34</v>
      </c>
      <c r="B35" t="s">
        <v>244</v>
      </c>
      <c r="C35" s="103">
        <v>87.891501663655404</v>
      </c>
      <c r="D35" s="3">
        <v>7.4799746E-2</v>
      </c>
    </row>
    <row r="36" spans="1:4" x14ac:dyDescent="0.25">
      <c r="A36" s="104">
        <v>35</v>
      </c>
      <c r="B36" t="s">
        <v>252</v>
      </c>
      <c r="C36" s="103">
        <v>87.891501663655404</v>
      </c>
      <c r="D36" s="3">
        <v>7.4799746E-2</v>
      </c>
    </row>
    <row r="37" spans="1:4" x14ac:dyDescent="0.25">
      <c r="A37" s="104">
        <v>36</v>
      </c>
      <c r="B37" t="s">
        <v>256</v>
      </c>
      <c r="C37" s="103">
        <v>87.891501663655404</v>
      </c>
      <c r="D37" s="3">
        <v>7.4799746E-2</v>
      </c>
    </row>
    <row r="38" spans="1:4" x14ac:dyDescent="0.25">
      <c r="A38" s="104">
        <v>37</v>
      </c>
      <c r="B38" t="s">
        <v>260</v>
      </c>
      <c r="C38" s="103">
        <v>87.891501663655404</v>
      </c>
      <c r="D38" s="3">
        <v>7.4799746E-2</v>
      </c>
    </row>
    <row r="39" spans="1:4" x14ac:dyDescent="0.25">
      <c r="A39" s="104">
        <v>38</v>
      </c>
      <c r="B39" t="s">
        <v>264</v>
      </c>
      <c r="C39" s="103">
        <v>87.891501663655404</v>
      </c>
      <c r="D39" s="3">
        <v>7.4799746E-2</v>
      </c>
    </row>
    <row r="40" spans="1:4" x14ac:dyDescent="0.25">
      <c r="A40" s="104">
        <v>39</v>
      </c>
      <c r="B40" t="s">
        <v>268</v>
      </c>
      <c r="C40" s="103">
        <v>87.891501663655404</v>
      </c>
      <c r="D40" s="3">
        <v>7.4799746E-2</v>
      </c>
    </row>
    <row r="41" spans="1:4" x14ac:dyDescent="0.25">
      <c r="A41" s="104">
        <v>40</v>
      </c>
      <c r="B41" t="s">
        <v>272</v>
      </c>
      <c r="C41" s="103">
        <v>87.891501663655404</v>
      </c>
      <c r="D41" s="3">
        <v>7.4799746E-2</v>
      </c>
    </row>
    <row r="42" spans="1:4" x14ac:dyDescent="0.25">
      <c r="A42" s="104">
        <v>41</v>
      </c>
      <c r="B42" t="s">
        <v>276</v>
      </c>
      <c r="C42" s="103">
        <v>87.891501663655404</v>
      </c>
      <c r="D42" s="3">
        <v>7.4799746E-2</v>
      </c>
    </row>
    <row r="43" spans="1:4" x14ac:dyDescent="0.25">
      <c r="A43" s="104">
        <v>42</v>
      </c>
      <c r="B43" t="s">
        <v>284</v>
      </c>
      <c r="C43" s="103">
        <v>58.603173861869401</v>
      </c>
      <c r="D43" s="3">
        <v>0.11220022</v>
      </c>
    </row>
    <row r="44" spans="1:4" x14ac:dyDescent="0.25">
      <c r="A44" s="110">
        <v>43</v>
      </c>
      <c r="B44" s="8" t="s">
        <v>296</v>
      </c>
      <c r="C44" s="108">
        <v>58.603173861869401</v>
      </c>
      <c r="D44" s="109">
        <v>0.11220022</v>
      </c>
    </row>
    <row r="45" spans="1:4" x14ac:dyDescent="0.25">
      <c r="A45" s="110">
        <v>44</v>
      </c>
      <c r="B45" s="8" t="s">
        <v>299</v>
      </c>
      <c r="C45" s="108">
        <v>87.896150002449701</v>
      </c>
      <c r="D45" s="109">
        <v>3.7400530000000001E-2</v>
      </c>
    </row>
    <row r="46" spans="1:4" x14ac:dyDescent="0.25">
      <c r="A46" s="110">
        <v>45</v>
      </c>
      <c r="B46" s="8" t="s">
        <v>303</v>
      </c>
      <c r="C46" s="108">
        <v>34.817093176392298</v>
      </c>
      <c r="D46" s="109">
        <v>9.1254660000000001E-2</v>
      </c>
    </row>
    <row r="47" spans="1:4" x14ac:dyDescent="0.25">
      <c r="A47" s="110">
        <v>46</v>
      </c>
      <c r="B47" s="8" t="s">
        <v>306</v>
      </c>
      <c r="C47" s="108">
        <v>140.62898107986399</v>
      </c>
      <c r="D47" s="109">
        <v>2.0944245E-2</v>
      </c>
    </row>
    <row r="48" spans="1:4" x14ac:dyDescent="0.25">
      <c r="A48" s="110">
        <v>47</v>
      </c>
      <c r="B48" s="8" t="s">
        <v>341</v>
      </c>
      <c r="C48" s="108">
        <v>140.62898107986399</v>
      </c>
      <c r="D48" s="109">
        <v>2.0944245E-2</v>
      </c>
    </row>
    <row r="49" spans="1:4" x14ac:dyDescent="0.25">
      <c r="A49" s="110">
        <v>48</v>
      </c>
      <c r="B49" s="8" t="s">
        <v>344</v>
      </c>
      <c r="C49" s="108">
        <v>34.817093176392298</v>
      </c>
      <c r="D49" s="109">
        <v>9.1254660000000001E-2</v>
      </c>
    </row>
    <row r="50" spans="1:4" x14ac:dyDescent="0.25">
      <c r="A50" s="110">
        <v>49</v>
      </c>
      <c r="B50" s="8" t="s">
        <v>349</v>
      </c>
      <c r="C50" s="108">
        <v>87.896150002449701</v>
      </c>
      <c r="D50" s="109">
        <v>3.7400530000000001E-2</v>
      </c>
    </row>
    <row r="51" spans="1:4" x14ac:dyDescent="0.25">
      <c r="A51" s="110">
        <v>50</v>
      </c>
      <c r="B51" s="8" t="s">
        <v>352</v>
      </c>
      <c r="C51" s="108">
        <v>58.603173861869401</v>
      </c>
      <c r="D51" s="109">
        <v>0.11220022</v>
      </c>
    </row>
    <row r="52" spans="1:4" x14ac:dyDescent="0.25">
      <c r="A52" s="104">
        <v>51</v>
      </c>
      <c r="B52" t="s">
        <v>363</v>
      </c>
      <c r="C52" s="103">
        <v>58.603173861869401</v>
      </c>
      <c r="D52" s="3">
        <v>0.11220022</v>
      </c>
    </row>
    <row r="53" spans="1:4" x14ac:dyDescent="0.25">
      <c r="A53" s="104">
        <v>52</v>
      </c>
      <c r="B53" t="s">
        <v>371</v>
      </c>
      <c r="C53" s="103">
        <v>87.891501663655404</v>
      </c>
      <c r="D53" s="3">
        <v>7.4799746E-2</v>
      </c>
    </row>
    <row r="54" spans="1:4" x14ac:dyDescent="0.25">
      <c r="A54" s="104">
        <v>53</v>
      </c>
      <c r="B54" t="s">
        <v>375</v>
      </c>
      <c r="C54" s="103">
        <v>87.891501663655404</v>
      </c>
      <c r="D54" s="3">
        <v>7.4799746E-2</v>
      </c>
    </row>
    <row r="55" spans="1:4" x14ac:dyDescent="0.25">
      <c r="A55" s="104">
        <v>54</v>
      </c>
      <c r="B55" t="s">
        <v>379</v>
      </c>
      <c r="C55" s="103">
        <v>87.891501663655404</v>
      </c>
      <c r="D55" s="3">
        <v>7.4799746E-2</v>
      </c>
    </row>
    <row r="56" spans="1:4" x14ac:dyDescent="0.25">
      <c r="A56" s="104">
        <v>55</v>
      </c>
      <c r="B56" t="s">
        <v>383</v>
      </c>
      <c r="C56" s="103">
        <v>87.891501663655404</v>
      </c>
      <c r="D56" s="3">
        <v>7.4799746E-2</v>
      </c>
    </row>
    <row r="57" spans="1:4" x14ac:dyDescent="0.25">
      <c r="A57" s="104">
        <v>56</v>
      </c>
      <c r="B57" t="s">
        <v>387</v>
      </c>
      <c r="C57" s="103">
        <v>87.891501663655404</v>
      </c>
      <c r="D57" s="3">
        <v>7.4799746E-2</v>
      </c>
    </row>
    <row r="58" spans="1:4" x14ac:dyDescent="0.25">
      <c r="A58" s="104">
        <v>57</v>
      </c>
      <c r="B58" t="s">
        <v>392</v>
      </c>
      <c r="C58" s="103">
        <v>87.891501663655404</v>
      </c>
      <c r="D58" s="3">
        <v>7.4799746E-2</v>
      </c>
    </row>
    <row r="59" spans="1:4" x14ac:dyDescent="0.25">
      <c r="A59" s="104">
        <v>58</v>
      </c>
      <c r="B59" t="s">
        <v>396</v>
      </c>
      <c r="C59" s="103">
        <v>87.891501663655404</v>
      </c>
      <c r="D59" s="3">
        <v>7.4799746E-2</v>
      </c>
    </row>
    <row r="60" spans="1:4" x14ac:dyDescent="0.25">
      <c r="A60" s="104">
        <v>59</v>
      </c>
      <c r="B60" t="s">
        <v>402</v>
      </c>
      <c r="C60" s="103">
        <v>87.891501663655404</v>
      </c>
      <c r="D60" s="3">
        <v>7.4799746E-2</v>
      </c>
    </row>
    <row r="61" spans="1:4" x14ac:dyDescent="0.25">
      <c r="A61" s="104">
        <v>60</v>
      </c>
      <c r="B61" t="s">
        <v>406</v>
      </c>
      <c r="C61" s="103">
        <v>87.891501663655404</v>
      </c>
      <c r="D61" s="3">
        <v>7.4799746E-2</v>
      </c>
    </row>
    <row r="62" spans="1:4" x14ac:dyDescent="0.25">
      <c r="A62" s="104">
        <v>61</v>
      </c>
      <c r="B62" t="s">
        <v>414</v>
      </c>
      <c r="C62" s="103">
        <v>87.891501663655404</v>
      </c>
      <c r="D62" s="3">
        <v>7.4799746E-2</v>
      </c>
    </row>
    <row r="63" spans="1:4" x14ac:dyDescent="0.25">
      <c r="A63" s="104">
        <v>62</v>
      </c>
      <c r="B63" t="s">
        <v>418</v>
      </c>
      <c r="C63" s="103">
        <v>87.891501663655404</v>
      </c>
      <c r="D63" s="3">
        <v>7.4799746E-2</v>
      </c>
    </row>
    <row r="64" spans="1:4" x14ac:dyDescent="0.25">
      <c r="A64" s="104">
        <v>63</v>
      </c>
      <c r="B64" t="s">
        <v>422</v>
      </c>
      <c r="C64" s="103">
        <v>87.891501663655404</v>
      </c>
      <c r="D64" s="3">
        <v>7.4799746E-2</v>
      </c>
    </row>
    <row r="65" spans="1:4" x14ac:dyDescent="0.25">
      <c r="A65" s="104">
        <v>64</v>
      </c>
      <c r="B65" t="s">
        <v>426</v>
      </c>
      <c r="C65" s="103">
        <v>87.891501663655404</v>
      </c>
      <c r="D65" s="3">
        <v>7.4799746E-2</v>
      </c>
    </row>
    <row r="66" spans="1:4" x14ac:dyDescent="0.25">
      <c r="A66" s="104">
        <v>65</v>
      </c>
      <c r="B66" t="s">
        <v>431</v>
      </c>
      <c r="C66" s="103">
        <v>87.891501663655404</v>
      </c>
      <c r="D66" s="3">
        <v>7.4799746E-2</v>
      </c>
    </row>
    <row r="67" spans="1:4" x14ac:dyDescent="0.25">
      <c r="A67" s="104">
        <v>66</v>
      </c>
      <c r="B67" t="s">
        <v>436</v>
      </c>
      <c r="C67" s="103">
        <v>87.891501663655404</v>
      </c>
      <c r="D67" s="3">
        <v>7.4799746E-2</v>
      </c>
    </row>
    <row r="68" spans="1:4" x14ac:dyDescent="0.25">
      <c r="A68" s="104">
        <v>67</v>
      </c>
      <c r="B68" t="s">
        <v>440</v>
      </c>
      <c r="C68" s="103">
        <v>87.891501663655404</v>
      </c>
      <c r="D68" s="3">
        <v>7.4799746E-2</v>
      </c>
    </row>
    <row r="69" spans="1:4" x14ac:dyDescent="0.25">
      <c r="A69" s="104">
        <v>68</v>
      </c>
      <c r="B69" t="s">
        <v>445</v>
      </c>
      <c r="C69" s="103">
        <v>87.891501663655404</v>
      </c>
      <c r="D69" s="3">
        <v>7.4799746E-2</v>
      </c>
    </row>
    <row r="70" spans="1:4" x14ac:dyDescent="0.25">
      <c r="A70" s="104">
        <v>69</v>
      </c>
      <c r="B70" t="s">
        <v>449</v>
      </c>
      <c r="C70" s="103">
        <v>87.891501663655404</v>
      </c>
      <c r="D70" s="3">
        <v>7.4799746E-2</v>
      </c>
    </row>
    <row r="71" spans="1:4" x14ac:dyDescent="0.25">
      <c r="A71" s="104">
        <v>70</v>
      </c>
      <c r="B71" t="s">
        <v>453</v>
      </c>
      <c r="C71" s="103">
        <v>87.891501663655404</v>
      </c>
      <c r="D71" s="3">
        <v>7.4799746E-2</v>
      </c>
    </row>
    <row r="72" spans="1:4" x14ac:dyDescent="0.25">
      <c r="A72" s="104">
        <v>71</v>
      </c>
      <c r="B72" t="s">
        <v>458</v>
      </c>
      <c r="C72" s="103">
        <v>87.891501663655404</v>
      </c>
      <c r="D72" s="3">
        <v>7.4799746E-2</v>
      </c>
    </row>
    <row r="73" spans="1:4" x14ac:dyDescent="0.25">
      <c r="A73" s="104">
        <v>72</v>
      </c>
      <c r="B73" t="s">
        <v>462</v>
      </c>
      <c r="C73" s="103">
        <v>87.891501663655404</v>
      </c>
      <c r="D73" s="3">
        <v>7.4799746E-2</v>
      </c>
    </row>
    <row r="74" spans="1:4" x14ac:dyDescent="0.25">
      <c r="A74" s="104">
        <v>73</v>
      </c>
      <c r="B74" t="s">
        <v>466</v>
      </c>
      <c r="C74" s="103">
        <v>87.891501663655404</v>
      </c>
      <c r="D74" s="3">
        <v>7.4799746E-2</v>
      </c>
    </row>
    <row r="75" spans="1:4" x14ac:dyDescent="0.25">
      <c r="A75" s="104">
        <v>74</v>
      </c>
      <c r="B75" t="s">
        <v>470</v>
      </c>
      <c r="C75" s="103">
        <v>87.891501663655404</v>
      </c>
      <c r="D75" s="3">
        <v>7.4799746E-2</v>
      </c>
    </row>
    <row r="76" spans="1:4" x14ac:dyDescent="0.25">
      <c r="A76" s="104">
        <v>75</v>
      </c>
      <c r="B76" t="s">
        <v>480</v>
      </c>
      <c r="C76" s="103">
        <v>87.891501663655404</v>
      </c>
      <c r="D76" s="3">
        <v>7.4799746E-2</v>
      </c>
    </row>
    <row r="77" spans="1:4" x14ac:dyDescent="0.25">
      <c r="A77" s="104">
        <v>76</v>
      </c>
      <c r="B77" t="s">
        <v>484</v>
      </c>
      <c r="C77" s="103">
        <v>87.891501663655404</v>
      </c>
      <c r="D77" s="3">
        <v>7.4799746E-2</v>
      </c>
    </row>
    <row r="78" spans="1:4" x14ac:dyDescent="0.25">
      <c r="A78" s="104">
        <v>77</v>
      </c>
      <c r="B78" t="s">
        <v>488</v>
      </c>
      <c r="C78" s="103">
        <v>87.891501663655404</v>
      </c>
      <c r="D78" s="3">
        <v>7.4799746E-2</v>
      </c>
    </row>
    <row r="79" spans="1:4" x14ac:dyDescent="0.25">
      <c r="A79" s="104">
        <v>78</v>
      </c>
      <c r="B79" t="s">
        <v>497</v>
      </c>
      <c r="C79" s="103">
        <v>58.603173861869401</v>
      </c>
      <c r="D79" s="3">
        <v>0.11220022</v>
      </c>
    </row>
    <row r="80" spans="1:4" x14ac:dyDescent="0.25">
      <c r="A80" s="104">
        <v>79</v>
      </c>
      <c r="B80" t="s">
        <v>509</v>
      </c>
      <c r="C80" s="103">
        <v>58.603173861869401</v>
      </c>
      <c r="D80" s="3">
        <v>0.11220022</v>
      </c>
    </row>
    <row r="81" spans="1:4" x14ac:dyDescent="0.25">
      <c r="A81" s="104">
        <v>80</v>
      </c>
      <c r="B81" t="s">
        <v>514</v>
      </c>
      <c r="C81" s="103">
        <v>87.891501663655404</v>
      </c>
      <c r="D81" s="3">
        <v>7.4799746E-2</v>
      </c>
    </row>
    <row r="82" spans="1:4" x14ac:dyDescent="0.25">
      <c r="A82" s="104">
        <v>81</v>
      </c>
      <c r="B82" t="s">
        <v>518</v>
      </c>
      <c r="C82" s="103">
        <v>87.891501663655404</v>
      </c>
      <c r="D82" s="3">
        <v>7.4799746E-2</v>
      </c>
    </row>
    <row r="83" spans="1:4" x14ac:dyDescent="0.25">
      <c r="A83" s="104">
        <v>82</v>
      </c>
      <c r="B83" t="s">
        <v>544</v>
      </c>
      <c r="C83" s="103">
        <v>31.3840631149817</v>
      </c>
      <c r="D83" s="3">
        <v>7.4799110344618905E-2</v>
      </c>
    </row>
    <row r="84" spans="1:4" x14ac:dyDescent="0.25">
      <c r="A84" s="104">
        <v>83</v>
      </c>
      <c r="B84" t="s">
        <v>554</v>
      </c>
      <c r="C84" s="103">
        <v>31.3840631149817</v>
      </c>
      <c r="D84" s="3">
        <v>7.4799110344618905E-2</v>
      </c>
    </row>
    <row r="85" spans="1:4" x14ac:dyDescent="0.25">
      <c r="A85" s="104">
        <v>84</v>
      </c>
      <c r="B85" t="s">
        <v>560</v>
      </c>
      <c r="C85" s="103">
        <v>-110</v>
      </c>
      <c r="D85" s="3">
        <v>-1E-3</v>
      </c>
    </row>
    <row r="86" spans="1:4" x14ac:dyDescent="0.25">
      <c r="A86" s="104">
        <v>85</v>
      </c>
      <c r="B86" t="s">
        <v>563</v>
      </c>
      <c r="C86" s="103">
        <v>25</v>
      </c>
      <c r="D86" s="3">
        <v>2E-3</v>
      </c>
    </row>
    <row r="87" spans="1:4" x14ac:dyDescent="0.25">
      <c r="A87" s="104">
        <v>86</v>
      </c>
      <c r="B87" t="s">
        <v>565</v>
      </c>
      <c r="C87" s="103">
        <v>-110</v>
      </c>
      <c r="D87" s="3">
        <v>-1E-3</v>
      </c>
    </row>
    <row r="88" spans="1:4" x14ac:dyDescent="0.25">
      <c r="A88" s="104">
        <v>87</v>
      </c>
      <c r="B88" t="s">
        <v>571</v>
      </c>
      <c r="C88" s="103">
        <v>31.3840631149817</v>
      </c>
      <c r="D88" s="3">
        <v>7.4799110344618905E-2</v>
      </c>
    </row>
    <row r="89" spans="1:4" x14ac:dyDescent="0.25">
      <c r="A89" s="104">
        <v>88</v>
      </c>
      <c r="B89" t="s">
        <v>581</v>
      </c>
      <c r="C89" s="103">
        <v>31.3840631149817</v>
      </c>
      <c r="D89" s="3">
        <v>7.4799110344618905E-2</v>
      </c>
    </row>
    <row r="90" spans="1:4" x14ac:dyDescent="0.25">
      <c r="A90" s="104">
        <v>89</v>
      </c>
      <c r="B90" t="s">
        <v>587</v>
      </c>
      <c r="C90" s="103">
        <v>-110</v>
      </c>
      <c r="D90" s="3">
        <v>-1E-3</v>
      </c>
    </row>
    <row r="91" spans="1:4" x14ac:dyDescent="0.25">
      <c r="A91" s="104">
        <v>90</v>
      </c>
      <c r="B91" t="s">
        <v>590</v>
      </c>
      <c r="C91" s="103">
        <v>25</v>
      </c>
      <c r="D91" s="3">
        <v>2E-3</v>
      </c>
    </row>
    <row r="92" spans="1:4" x14ac:dyDescent="0.25">
      <c r="A92" s="104">
        <v>91</v>
      </c>
      <c r="B92" t="s">
        <v>592</v>
      </c>
      <c r="C92" s="103">
        <v>-110</v>
      </c>
      <c r="D92" s="3">
        <v>-1E-3</v>
      </c>
    </row>
    <row r="93" spans="1:4" x14ac:dyDescent="0.25">
      <c r="A93" s="104">
        <v>92</v>
      </c>
      <c r="B93" t="s">
        <v>598</v>
      </c>
      <c r="C93" s="103">
        <v>31.3840631149817</v>
      </c>
      <c r="D93" s="3">
        <v>7.4799110344618905E-2</v>
      </c>
    </row>
    <row r="94" spans="1:4" x14ac:dyDescent="0.25">
      <c r="A94" s="104">
        <v>93</v>
      </c>
      <c r="B94" t="s">
        <v>608</v>
      </c>
      <c r="C94" s="103">
        <v>31.3840631149817</v>
      </c>
      <c r="D94" s="3">
        <v>7.4799110344618905E-2</v>
      </c>
    </row>
    <row r="95" spans="1:4" x14ac:dyDescent="0.25">
      <c r="A95" s="104">
        <v>94</v>
      </c>
      <c r="B95" t="s">
        <v>614</v>
      </c>
      <c r="C95" s="103">
        <v>-110</v>
      </c>
      <c r="D95" s="3">
        <v>-1E-3</v>
      </c>
    </row>
    <row r="96" spans="1:4" x14ac:dyDescent="0.25">
      <c r="A96" s="104">
        <v>95</v>
      </c>
      <c r="B96" t="s">
        <v>1563</v>
      </c>
      <c r="C96" s="103">
        <v>25</v>
      </c>
      <c r="D96" s="3">
        <v>9.9999999999908994E-4</v>
      </c>
    </row>
  </sheetData>
  <autoFilter ref="A1:D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Linked</vt:lpstr>
      <vt:lpstr>cesr</vt:lpstr>
      <vt:lpstr>iLogic</vt:lpstr>
      <vt:lpstr>Sheet1</vt:lpstr>
      <vt:lpstr>cesr!cesr_transformed</vt:lpstr>
    </vt:vector>
  </TitlesOfParts>
  <Company>CLASSE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Burke</dc:creator>
  <cp:lastModifiedBy>David Burke</cp:lastModifiedBy>
  <dcterms:created xsi:type="dcterms:W3CDTF">2019-08-14T19:17:06Z</dcterms:created>
  <dcterms:modified xsi:type="dcterms:W3CDTF">2019-10-30T20:03:07Z</dcterms:modified>
</cp:coreProperties>
</file>