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Projeto individual\Meu-projeto-individual-\Backlog\"/>
    </mc:Choice>
  </mc:AlternateContent>
  <xr:revisionPtr revIDLastSave="0" documentId="13_ncr:1_{E28D6038-C0BC-499D-8772-6B1A2D450688}" xr6:coauthVersionLast="47" xr6:coauthVersionMax="47" xr10:uidLastSave="{00000000-0000-0000-0000-000000000000}"/>
  <bookViews>
    <workbookView xWindow="-120" yWindow="-120" windowWidth="20730" windowHeight="11160" xr2:uid="{AB679324-3DC8-4F8A-B107-B10CD92536BF}"/>
  </bookViews>
  <sheets>
    <sheet name="Product Backlog" sheetId="8" r:id="rId1"/>
    <sheet name="Product Backlog pendente" sheetId="3" state="hidden" r:id="rId2"/>
    <sheet name="Fibonacci por Sprint" sheetId="7" r:id="rId3"/>
    <sheet name="Legenda" sheetId="6" r:id="rId4"/>
    <sheet name="Sugestões para requisitos" sheetId="5" r:id="rId5"/>
    <sheet name="Fibonacci" sheetId="4" r:id="rId6"/>
  </sheets>
  <definedNames>
    <definedName name="_xlnm._FilterDatabase" localSheetId="0" hidden="1">'Product Backlog'!$B$1:$L$32</definedName>
    <definedName name="_xlnm._FilterDatabase" localSheetId="1" hidden="1">'Product Backlog pendente'!$B$1:$L$27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8" l="1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0" i="7"/>
  <c r="H11" i="7"/>
  <c r="H9" i="7"/>
  <c r="F27" i="3"/>
  <c r="F26" i="3"/>
  <c r="F25" i="3"/>
  <c r="F24" i="3"/>
  <c r="F23" i="3"/>
  <c r="F22" i="3"/>
  <c r="F10" i="3"/>
  <c r="F9" i="3"/>
  <c r="F8" i="3"/>
  <c r="F7" i="3"/>
  <c r="F6" i="3"/>
  <c r="F5" i="3"/>
  <c r="F21" i="3"/>
  <c r="F4" i="3"/>
  <c r="F3" i="3"/>
  <c r="F2" i="3"/>
  <c r="G9" i="7" s="1"/>
  <c r="F20" i="3"/>
  <c r="F19" i="3"/>
  <c r="F14" i="3"/>
  <c r="F18" i="3"/>
  <c r="F17" i="3"/>
  <c r="F13" i="3"/>
  <c r="F16" i="3"/>
  <c r="F12" i="3"/>
  <c r="F11" i="3"/>
  <c r="F15" i="3"/>
  <c r="G11" i="7" l="1"/>
  <c r="G10" i="7"/>
</calcChain>
</file>

<file path=xl/sharedStrings.xml><?xml version="1.0" encoding="utf-8"?>
<sst xmlns="http://schemas.openxmlformats.org/spreadsheetml/2006/main" count="644" uniqueCount="120">
  <si>
    <t>Tipo</t>
  </si>
  <si>
    <t>Sprint</t>
  </si>
  <si>
    <t>Pesquisa e Inovação</t>
  </si>
  <si>
    <t>Algoritmos</t>
  </si>
  <si>
    <t>Tecnologia da Informação</t>
  </si>
  <si>
    <t>Banco de Dados</t>
  </si>
  <si>
    <t>Introdução a Sistemas Operacionais</t>
  </si>
  <si>
    <t>Entregável</t>
  </si>
  <si>
    <t>SP1</t>
  </si>
  <si>
    <t>Arquitetura Computacional</t>
  </si>
  <si>
    <t>SP2</t>
  </si>
  <si>
    <t>*Está nos slides de TI, mas não nos de PI</t>
  </si>
  <si>
    <t>Tamanho</t>
  </si>
  <si>
    <t>Fibonacci</t>
  </si>
  <si>
    <t>PP</t>
  </si>
  <si>
    <t>P</t>
  </si>
  <si>
    <t>M</t>
  </si>
  <si>
    <t>G</t>
  </si>
  <si>
    <t>GG</t>
  </si>
  <si>
    <t>Disciplina/Tipo de requisito</t>
  </si>
  <si>
    <t>Descrição</t>
  </si>
  <si>
    <t>Requisito</t>
  </si>
  <si>
    <t>Classificação</t>
  </si>
  <si>
    <t>Essencial</t>
  </si>
  <si>
    <t>Tam (#)</t>
  </si>
  <si>
    <t>Prioridade</t>
  </si>
  <si>
    <t>Criar um repositório exclusivo no GitHub para o projeto.</t>
  </si>
  <si>
    <t>Desenvolver o protótipo do site no Figma, incluindo a identidade visual.</t>
  </si>
  <si>
    <t>Elaborar um documento com o contexto do projeto, objetivos, justificativa, escopo, premissas e restrições.</t>
  </si>
  <si>
    <t>Incluir o contexto na documentação inicial do projeto.</t>
  </si>
  <si>
    <t>Incluir a justificativa na documentação inicial do projeto.</t>
  </si>
  <si>
    <t>Desenvolver simulador financeiro mostrando a viabilidade do projeto.</t>
  </si>
  <si>
    <t>Criar projeto no Trello para gestão das atividades.</t>
  </si>
  <si>
    <t>Incluir todos os requisitos do projeto no Trello.</t>
  </si>
  <si>
    <t>Criar protótipo individual das tabelas do projeto.</t>
  </si>
  <si>
    <t>Desenvolver scripts para inserção de dados nas tabelas do projeto.</t>
  </si>
  <si>
    <t>Desenvolver scripts para consulta de dados das tabelas do projeto.</t>
  </si>
  <si>
    <t>Instalar a VM com o sistema operacional Ubuntu e criar um usuário na VM.</t>
  </si>
  <si>
    <t>Status</t>
  </si>
  <si>
    <t>Concluído</t>
  </si>
  <si>
    <t>Pendente</t>
  </si>
  <si>
    <t>Opção logo abaixo do formulário de login para recuperar a senha. Ao acessar, solicitar o e-mail registrado. Caso seja encontrado nos registros, um e-mail será enviado ao e-mail cadastrado com instruções para recuperação.</t>
  </si>
  <si>
    <t>Importante</t>
  </si>
  <si>
    <t>Desejável</t>
  </si>
  <si>
    <t>Definição dos slides, conteúdo, textos, formato e distribuição da apresentação</t>
  </si>
  <si>
    <t xml:space="preserve">Botões de navegação intuitivo para facilitar o acesso as funcionalidades e as páginas do site. </t>
  </si>
  <si>
    <t>A tela “contato” deve conter meios de contato pelos quais o usuário poderá se comunicar com o suporte.</t>
  </si>
  <si>
    <t>Não funcional</t>
  </si>
  <si>
    <t>Atualização rápida e eficiente no site para melhor experiência do usuário.</t>
  </si>
  <si>
    <t>Interface intuitiva e visualmente agradável compatível com diferentes dispositivos</t>
  </si>
  <si>
    <t>Proteção contra acessos não autorizados e perda de dados ou possíveis vulnerabilidades.</t>
  </si>
  <si>
    <t>Funcional</t>
  </si>
  <si>
    <t>Detalhamento de ideias referentes aos dashboards que serão disponibilizados para os clientes.</t>
  </si>
  <si>
    <t>Página 'Home' estática, conforme o protótipo do site.</t>
  </si>
  <si>
    <t>Página 'Dashboard' estática, com gráficos do ChartJS</t>
  </si>
  <si>
    <t>Páginas 'Cadastro' e 'Login' do site, estáticas, com conceito de repetição para validação de email e senha.</t>
  </si>
  <si>
    <t>Backlog da sprint com pontuação baseada em Fibonacci.</t>
  </si>
  <si>
    <t>Modelagem das tabelas de banco de dados, com relacionamentos estabelecidos.</t>
  </si>
  <si>
    <t>Scripts para criação das tabelas, inserção de dados e coleta de informações.</t>
  </si>
  <si>
    <t>Coletar dados através dos sensores e exibí-los através do terminal do computador (com node.js)</t>
  </si>
  <si>
    <t>Página 'Sobre nós' estática, conforme o protótipo do site.</t>
  </si>
  <si>
    <t>Página da calculadora, dinâmica, para explicação e venda do projeto.</t>
  </si>
  <si>
    <t>-</t>
  </si>
  <si>
    <t>Backlog</t>
  </si>
  <si>
    <t>Entregável ou Requisito</t>
  </si>
  <si>
    <t>Disciplina ou tipo de requisito (funcional/não funcional)</t>
  </si>
  <si>
    <t>Status (Pendente (para Sprint 2) ou Backlog (Sprint 3)</t>
  </si>
  <si>
    <t>Nome do requisito</t>
  </si>
  <si>
    <t>Detalhes</t>
  </si>
  <si>
    <t>Essencial, importante ou desejável</t>
  </si>
  <si>
    <t>Fibonacci (PP, P, M, G, GG)</t>
  </si>
  <si>
    <t>Baixa, média, alta</t>
  </si>
  <si>
    <t>Entregável (Necessário para entrega do projeto na sprint) ou Desejável (Funcionalidade para complitude do projeto)</t>
  </si>
  <si>
    <t>Sprint para entrega do requisito</t>
  </si>
  <si>
    <t>Concluído, Pendente (a ser realizado na sprint 2) ou Backlog (para a sprint 3)</t>
  </si>
  <si>
    <t>Fibonacci (3, 5, 8, 13, 21) - preenchida automaticamente com base no campo 'Tamanho'</t>
  </si>
  <si>
    <t>Se 'Entregável', informar o nome da disciplina associada. Se 'Desejável', informar se requisito é funcional ou não funcional</t>
  </si>
  <si>
    <r>
      <t>Sprint</t>
    </r>
    <r>
      <rPr>
        <b/>
        <u/>
        <sz val="11"/>
        <color theme="0"/>
        <rFont val="Aptos Narrow"/>
        <family val="2"/>
        <scheme val="minor"/>
      </rPr>
      <t>.#</t>
    </r>
  </si>
  <si>
    <t>SP2.3</t>
  </si>
  <si>
    <t>SP2.2</t>
  </si>
  <si>
    <t>Alta</t>
  </si>
  <si>
    <t>Baixa</t>
  </si>
  <si>
    <t>Média</t>
  </si>
  <si>
    <t>SP2.1</t>
  </si>
  <si>
    <t>SP2.4</t>
  </si>
  <si>
    <t>Divisão</t>
  </si>
  <si>
    <t>SP3</t>
  </si>
  <si>
    <t>Backlog do produto com pontuação baseada em Fibonacci.</t>
  </si>
  <si>
    <t>ESP1 - Projeto criado e configrado no GitHub</t>
  </si>
  <si>
    <t>ESP1 - Contexto de negócio</t>
  </si>
  <si>
    <t>ESP1 - Justificativa do projeto</t>
  </si>
  <si>
    <t>ESP1 - Protótipo do site institucional</t>
  </si>
  <si>
    <t>ESP1 - Ferramenta de gestão de projeto funcionando</t>
  </si>
  <si>
    <t>ESP1 - Requisitos populados na ferramenta</t>
  </si>
  <si>
    <t>ESP1 - Documentação inicial do projeto</t>
  </si>
  <si>
    <t>ESP1 - Tabelas criadas no MySQL - Protótipo individual</t>
  </si>
  <si>
    <t>ESP1 - Execução de script de inserção de registros</t>
  </si>
  <si>
    <t>ESP1 - Execução de script de consulta de dados</t>
  </si>
  <si>
    <t>ESP1 - Setup de client de virtualização</t>
  </si>
  <si>
    <t>ESP1 - Linux instalado em VM local</t>
  </si>
  <si>
    <t>ESP2.1 - Script de criação do banco/Tabelas criadas em BD local</t>
  </si>
  <si>
    <t>ESP2.2 - Usar API local/sensor</t>
  </si>
  <si>
    <t>ESP2.2 - Site estático institucional - Local em HTML/CSS/JavaScript</t>
  </si>
  <si>
    <t>ESP2.2 - Modelagem lógica do projeto v1</t>
  </si>
  <si>
    <t>ESP2.3 - Simulador financeiro do grupo</t>
  </si>
  <si>
    <t>ESP2.3 - Especificação da dashboard</t>
  </si>
  <si>
    <t>ESP2.3 - Site estático dashboard (Gráfico com ChartJS) - Local</t>
  </si>
  <si>
    <t>ESP2.3 - Site estático cadastro e login - Local (com conceito de repetições)</t>
  </si>
  <si>
    <t>ESP2.3 - Backlog da sprint (Demanda, pontuação, prioridade)</t>
  </si>
  <si>
    <t>ESP2.3 - Product backlog*</t>
  </si>
  <si>
    <t>ESP2.3 - Site - Sobre nós</t>
  </si>
  <si>
    <t>ESP2.3 - Site - Calculadora</t>
  </si>
  <si>
    <t>ESP2.4 - Apresentação de slides do projeto, ajustes e preparação</t>
  </si>
  <si>
    <t>RSP3 - Recuperação de senha</t>
  </si>
  <si>
    <t>RSP3 - Botões interativos para locomoção do usuário no site</t>
  </si>
  <si>
    <t>RSP3 - Fale conosco</t>
  </si>
  <si>
    <t>RSP3 - Desempenho</t>
  </si>
  <si>
    <t>RSP3 - Responsividade</t>
  </si>
  <si>
    <t>RSP3 - Segurança</t>
  </si>
  <si>
    <t>Concluidos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</si>
</sst>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174-7EA5-46CA-8013-802EE6D154BF}">
  <dimension ref="B1:L34"/>
  <sheetViews>
    <sheetView showGridLines="0" tabSelected="1" zoomScale="55" zoomScaleNormal="55" workbookViewId="0">
      <pane ySplit="1" topLeftCell="A19" activePane="bottomLeft" state="frozen"/>
      <selection pane="bottomLeft" activeCell="B1" sqref="B1:L32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customWidth="1"/>
    <col min="5" max="6" width="7.7109375" style="6" customWidth="1"/>
    <col min="7" max="7" width="14.85546875" style="6" hidden="1" customWidth="1"/>
    <col min="8" max="8" width="10.5703125" style="6" customWidth="1"/>
    <col min="9" max="9" width="32.140625" style="6" customWidth="1"/>
    <col min="10" max="11" width="11.28515625" style="6" customWidth="1"/>
    <col min="12" max="12" width="11.5703125" style="6" bestFit="1" customWidth="1"/>
    <col min="13" max="16384" width="9.140625" style="1"/>
  </cols>
  <sheetData>
    <row r="1" spans="2:12" ht="35.1" customHeight="1" thickTop="1" thickBot="1" x14ac:dyDescent="0.3">
      <c r="B1" s="3" t="s">
        <v>21</v>
      </c>
      <c r="C1" s="3" t="s">
        <v>20</v>
      </c>
      <c r="D1" s="2" t="s">
        <v>22</v>
      </c>
      <c r="E1" s="2" t="s">
        <v>12</v>
      </c>
      <c r="F1" s="2" t="s">
        <v>24</v>
      </c>
      <c r="G1" s="2" t="s">
        <v>25</v>
      </c>
      <c r="H1" s="2" t="s">
        <v>0</v>
      </c>
      <c r="I1" s="2" t="s">
        <v>19</v>
      </c>
      <c r="J1" s="2" t="s">
        <v>1</v>
      </c>
      <c r="K1" s="2" t="s">
        <v>77</v>
      </c>
      <c r="L1" s="2" t="s">
        <v>38</v>
      </c>
    </row>
    <row r="2" spans="2:12" ht="35.1" customHeight="1" thickTop="1" thickBot="1" x14ac:dyDescent="0.3">
      <c r="B2" s="8" t="s">
        <v>88</v>
      </c>
      <c r="C2" s="5" t="s">
        <v>26</v>
      </c>
      <c r="D2" s="4" t="s">
        <v>23</v>
      </c>
      <c r="E2" s="4" t="s">
        <v>14</v>
      </c>
      <c r="F2" s="4">
        <f>IFERROR(VLOOKUP(E2,Fibonacci!D:E,2,0),"")</f>
        <v>3</v>
      </c>
      <c r="G2" s="4" t="s">
        <v>62</v>
      </c>
      <c r="H2" s="4" t="s">
        <v>7</v>
      </c>
      <c r="I2" s="4" t="s">
        <v>2</v>
      </c>
      <c r="J2" s="4" t="s">
        <v>8</v>
      </c>
      <c r="K2" s="4" t="s">
        <v>8</v>
      </c>
      <c r="L2" s="4" t="s">
        <v>39</v>
      </c>
    </row>
    <row r="3" spans="2:12" ht="35.1" customHeight="1" thickTop="1" thickBot="1" x14ac:dyDescent="0.3">
      <c r="B3" s="8" t="s">
        <v>89</v>
      </c>
      <c r="C3" s="5" t="s">
        <v>29</v>
      </c>
      <c r="D3" s="4" t="s">
        <v>23</v>
      </c>
      <c r="E3" s="4" t="s">
        <v>16</v>
      </c>
      <c r="F3" s="4">
        <f>IFERROR(VLOOKUP(E3,Fibonacci!D:E,2,0),"")</f>
        <v>8</v>
      </c>
      <c r="G3" s="4" t="s">
        <v>62</v>
      </c>
      <c r="H3" s="4" t="s">
        <v>7</v>
      </c>
      <c r="I3" s="4" t="s">
        <v>2</v>
      </c>
      <c r="J3" s="4" t="s">
        <v>8</v>
      </c>
      <c r="K3" s="4" t="s">
        <v>8</v>
      </c>
      <c r="L3" s="4" t="s">
        <v>39</v>
      </c>
    </row>
    <row r="4" spans="2:12" ht="35.1" customHeight="1" thickTop="1" thickBot="1" x14ac:dyDescent="0.3">
      <c r="B4" s="8" t="s">
        <v>90</v>
      </c>
      <c r="C4" s="5" t="s">
        <v>30</v>
      </c>
      <c r="D4" s="4" t="s">
        <v>23</v>
      </c>
      <c r="E4" s="4" t="s">
        <v>14</v>
      </c>
      <c r="F4" s="4">
        <f>IFERROR(VLOOKUP(E4,Fibonacci!D:E,2,0),"")</f>
        <v>3</v>
      </c>
      <c r="G4" s="4" t="s">
        <v>62</v>
      </c>
      <c r="H4" s="4" t="s">
        <v>7</v>
      </c>
      <c r="I4" s="4" t="s">
        <v>2</v>
      </c>
      <c r="J4" s="4" t="s">
        <v>8</v>
      </c>
      <c r="K4" s="4" t="s">
        <v>8</v>
      </c>
      <c r="L4" s="4" t="s">
        <v>39</v>
      </c>
    </row>
    <row r="5" spans="2:12" ht="35.1" customHeight="1" thickTop="1" thickBot="1" x14ac:dyDescent="0.3">
      <c r="B5" s="8" t="s">
        <v>91</v>
      </c>
      <c r="C5" s="5" t="s">
        <v>27</v>
      </c>
      <c r="D5" s="4" t="s">
        <v>23</v>
      </c>
      <c r="E5" s="4" t="s">
        <v>16</v>
      </c>
      <c r="F5" s="4">
        <f>IFERROR(VLOOKUP(E5,Fibonacci!D:E,2,0),"")</f>
        <v>8</v>
      </c>
      <c r="G5" s="4" t="s">
        <v>62</v>
      </c>
      <c r="H5" s="4" t="s">
        <v>7</v>
      </c>
      <c r="I5" s="4" t="s">
        <v>2</v>
      </c>
      <c r="J5" s="4" t="s">
        <v>8</v>
      </c>
      <c r="K5" s="4" t="s">
        <v>8</v>
      </c>
      <c r="L5" s="4" t="s">
        <v>39</v>
      </c>
    </row>
    <row r="6" spans="2:12" ht="35.1" customHeight="1" thickTop="1" thickBot="1" x14ac:dyDescent="0.3">
      <c r="B6" s="8" t="s">
        <v>92</v>
      </c>
      <c r="C6" s="5" t="s">
        <v>32</v>
      </c>
      <c r="D6" s="4" t="s">
        <v>23</v>
      </c>
      <c r="E6" s="4" t="s">
        <v>14</v>
      </c>
      <c r="F6" s="4">
        <f>IFERROR(VLOOKUP(E6,Fibonacci!D:E,2,0),"")</f>
        <v>3</v>
      </c>
      <c r="G6" s="4" t="s">
        <v>62</v>
      </c>
      <c r="H6" s="4" t="s">
        <v>7</v>
      </c>
      <c r="I6" s="4" t="s">
        <v>4</v>
      </c>
      <c r="J6" s="4" t="s">
        <v>8</v>
      </c>
      <c r="K6" s="4" t="s">
        <v>8</v>
      </c>
      <c r="L6" s="4" t="s">
        <v>39</v>
      </c>
    </row>
    <row r="7" spans="2:12" ht="35.1" customHeight="1" thickTop="1" thickBot="1" x14ac:dyDescent="0.3">
      <c r="B7" s="8" t="s">
        <v>93</v>
      </c>
      <c r="C7" s="5" t="s">
        <v>33</v>
      </c>
      <c r="D7" s="4" t="s">
        <v>23</v>
      </c>
      <c r="E7" s="4" t="s">
        <v>15</v>
      </c>
      <c r="F7" s="4">
        <f>IFERROR(VLOOKUP(E7,Fibonacci!D:E,2,0),"")</f>
        <v>5</v>
      </c>
      <c r="G7" s="4" t="s">
        <v>62</v>
      </c>
      <c r="H7" s="4" t="s">
        <v>7</v>
      </c>
      <c r="I7" s="4" t="s">
        <v>4</v>
      </c>
      <c r="J7" s="4" t="s">
        <v>8</v>
      </c>
      <c r="K7" s="4" t="s">
        <v>8</v>
      </c>
      <c r="L7" s="4" t="s">
        <v>39</v>
      </c>
    </row>
    <row r="8" spans="2:12" ht="35.1" customHeight="1" thickTop="1" thickBot="1" x14ac:dyDescent="0.3">
      <c r="B8" s="8" t="s">
        <v>94</v>
      </c>
      <c r="C8" s="5" t="s">
        <v>28</v>
      </c>
      <c r="D8" s="4" t="s">
        <v>23</v>
      </c>
      <c r="E8" s="4" t="s">
        <v>17</v>
      </c>
      <c r="F8" s="4">
        <f>IFERROR(VLOOKUP(E8,Fibonacci!D:E,2,0),"")</f>
        <v>13</v>
      </c>
      <c r="G8" s="4" t="s">
        <v>62</v>
      </c>
      <c r="H8" s="4" t="s">
        <v>7</v>
      </c>
      <c r="I8" s="4" t="s">
        <v>4</v>
      </c>
      <c r="J8" s="4" t="s">
        <v>8</v>
      </c>
      <c r="K8" s="4" t="s">
        <v>8</v>
      </c>
      <c r="L8" s="4" t="s">
        <v>39</v>
      </c>
    </row>
    <row r="9" spans="2:12" ht="35.1" customHeight="1" thickTop="1" thickBot="1" x14ac:dyDescent="0.3">
      <c r="B9" s="8" t="s">
        <v>95</v>
      </c>
      <c r="C9" s="5" t="s">
        <v>34</v>
      </c>
      <c r="D9" s="4" t="s">
        <v>23</v>
      </c>
      <c r="E9" s="4" t="s">
        <v>16</v>
      </c>
      <c r="F9" s="4">
        <f>IFERROR(VLOOKUP(E9,Fibonacci!D:E,2,0),"")</f>
        <v>8</v>
      </c>
      <c r="G9" s="4" t="s">
        <v>62</v>
      </c>
      <c r="H9" s="4" t="s">
        <v>7</v>
      </c>
      <c r="I9" s="4" t="s">
        <v>5</v>
      </c>
      <c r="J9" s="4" t="s">
        <v>8</v>
      </c>
      <c r="K9" s="4" t="s">
        <v>8</v>
      </c>
      <c r="L9" s="4" t="s">
        <v>39</v>
      </c>
    </row>
    <row r="10" spans="2:12" ht="35.1" customHeight="1" thickTop="1" thickBot="1" x14ac:dyDescent="0.3">
      <c r="B10" s="8" t="s">
        <v>96</v>
      </c>
      <c r="C10" s="5" t="s">
        <v>35</v>
      </c>
      <c r="D10" s="4" t="s">
        <v>23</v>
      </c>
      <c r="E10" s="4" t="s">
        <v>16</v>
      </c>
      <c r="F10" s="4">
        <f>IFERROR(VLOOKUP(E10,Fibonacci!D:E,2,0),"")</f>
        <v>8</v>
      </c>
      <c r="G10" s="4" t="s">
        <v>62</v>
      </c>
      <c r="H10" s="4" t="s">
        <v>7</v>
      </c>
      <c r="I10" s="4" t="s">
        <v>5</v>
      </c>
      <c r="J10" s="4" t="s">
        <v>8</v>
      </c>
      <c r="K10" s="4" t="s">
        <v>8</v>
      </c>
      <c r="L10" s="4" t="s">
        <v>39</v>
      </c>
    </row>
    <row r="11" spans="2:12" ht="35.1" customHeight="1" thickTop="1" thickBot="1" x14ac:dyDescent="0.3">
      <c r="B11" s="8" t="s">
        <v>97</v>
      </c>
      <c r="C11" s="5" t="s">
        <v>36</v>
      </c>
      <c r="D11" s="4" t="s">
        <v>23</v>
      </c>
      <c r="E11" s="4" t="s">
        <v>16</v>
      </c>
      <c r="F11" s="4">
        <f>IFERROR(VLOOKUP(E11,Fibonacci!D:E,2,0),"")</f>
        <v>8</v>
      </c>
      <c r="G11" s="4" t="s">
        <v>62</v>
      </c>
      <c r="H11" s="4" t="s">
        <v>7</v>
      </c>
      <c r="I11" s="4" t="s">
        <v>5</v>
      </c>
      <c r="J11" s="4" t="s">
        <v>8</v>
      </c>
      <c r="K11" s="4" t="s">
        <v>8</v>
      </c>
      <c r="L11" s="4" t="s">
        <v>39</v>
      </c>
    </row>
    <row r="12" spans="2:12" ht="35.1" customHeight="1" thickTop="1" thickBot="1" x14ac:dyDescent="0.3">
      <c r="B12" s="8" t="s">
        <v>98</v>
      </c>
      <c r="C12" s="5" t="s">
        <v>37</v>
      </c>
      <c r="D12" s="4" t="s">
        <v>23</v>
      </c>
      <c r="E12" s="4" t="s">
        <v>14</v>
      </c>
      <c r="F12" s="4">
        <f>IFERROR(VLOOKUP(E12,Fibonacci!D:E,2,0),"")</f>
        <v>3</v>
      </c>
      <c r="G12" s="4" t="s">
        <v>62</v>
      </c>
      <c r="H12" s="4" t="s">
        <v>7</v>
      </c>
      <c r="I12" s="4" t="s">
        <v>6</v>
      </c>
      <c r="J12" s="4" t="s">
        <v>8</v>
      </c>
      <c r="K12" s="4" t="s">
        <v>8</v>
      </c>
      <c r="L12" s="4" t="s">
        <v>39</v>
      </c>
    </row>
    <row r="13" spans="2:12" ht="35.1" customHeight="1" thickTop="1" thickBot="1" x14ac:dyDescent="0.3">
      <c r="B13" s="8" t="s">
        <v>99</v>
      </c>
      <c r="C13" s="5" t="s">
        <v>37</v>
      </c>
      <c r="D13" s="4" t="s">
        <v>23</v>
      </c>
      <c r="E13" s="4" t="s">
        <v>14</v>
      </c>
      <c r="F13" s="4">
        <f>IFERROR(VLOOKUP(E13,Fibonacci!D:E,2,0),"")</f>
        <v>3</v>
      </c>
      <c r="G13" s="4" t="s">
        <v>62</v>
      </c>
      <c r="H13" s="4" t="s">
        <v>7</v>
      </c>
      <c r="I13" s="4" t="s">
        <v>6</v>
      </c>
      <c r="J13" s="4" t="s">
        <v>8</v>
      </c>
      <c r="K13" s="4" t="s">
        <v>8</v>
      </c>
      <c r="L13" s="4" t="s">
        <v>39</v>
      </c>
    </row>
    <row r="14" spans="2:12" ht="35.1" customHeight="1" thickTop="1" thickBot="1" x14ac:dyDescent="0.3">
      <c r="B14" s="8" t="s">
        <v>100</v>
      </c>
      <c r="C14" s="5" t="s">
        <v>58</v>
      </c>
      <c r="D14" s="4" t="s">
        <v>23</v>
      </c>
      <c r="E14" s="4" t="s">
        <v>15</v>
      </c>
      <c r="F14" s="4">
        <f>IFERROR(VLOOKUP(E14,Fibonacci!D:E,2,0),"")</f>
        <v>5</v>
      </c>
      <c r="G14" s="4" t="s">
        <v>82</v>
      </c>
      <c r="H14" s="4" t="s">
        <v>7</v>
      </c>
      <c r="I14" s="4" t="s">
        <v>5</v>
      </c>
      <c r="J14" s="4" t="s">
        <v>10</v>
      </c>
      <c r="K14" s="4" t="s">
        <v>83</v>
      </c>
      <c r="L14" s="4" t="s">
        <v>39</v>
      </c>
    </row>
    <row r="15" spans="2:12" ht="35.1" customHeight="1" thickTop="1" thickBot="1" x14ac:dyDescent="0.3">
      <c r="B15" s="8" t="s">
        <v>101</v>
      </c>
      <c r="C15" s="5" t="s">
        <v>59</v>
      </c>
      <c r="D15" s="4" t="s">
        <v>23</v>
      </c>
      <c r="E15" s="4" t="s">
        <v>16</v>
      </c>
      <c r="F15" s="4">
        <f>IFERROR(VLOOKUP(E15,Fibonacci!D:E,2,0),"")</f>
        <v>8</v>
      </c>
      <c r="G15" s="4" t="s">
        <v>80</v>
      </c>
      <c r="H15" s="4" t="s">
        <v>7</v>
      </c>
      <c r="I15" s="4" t="s">
        <v>9</v>
      </c>
      <c r="J15" s="4" t="s">
        <v>10</v>
      </c>
      <c r="K15" s="4" t="s">
        <v>79</v>
      </c>
      <c r="L15" s="4" t="s">
        <v>39</v>
      </c>
    </row>
    <row r="16" spans="2:12" ht="35.1" customHeight="1" thickTop="1" thickBot="1" x14ac:dyDescent="0.3">
      <c r="B16" s="8" t="s">
        <v>102</v>
      </c>
      <c r="C16" s="5" t="s">
        <v>53</v>
      </c>
      <c r="D16" s="4" t="s">
        <v>23</v>
      </c>
      <c r="E16" s="4" t="s">
        <v>16</v>
      </c>
      <c r="F16" s="4">
        <f>IFERROR(VLOOKUP(E16,Fibonacci!D:E,2,0),"")</f>
        <v>8</v>
      </c>
      <c r="G16" s="4" t="s">
        <v>80</v>
      </c>
      <c r="H16" s="4" t="s">
        <v>7</v>
      </c>
      <c r="I16" s="4" t="s">
        <v>3</v>
      </c>
      <c r="J16" s="4" t="s">
        <v>10</v>
      </c>
      <c r="K16" s="4" t="s">
        <v>79</v>
      </c>
      <c r="L16" s="4" t="s">
        <v>39</v>
      </c>
    </row>
    <row r="17" spans="2:12" ht="35.1" customHeight="1" thickTop="1" thickBot="1" x14ac:dyDescent="0.3">
      <c r="B17" s="8" t="s">
        <v>103</v>
      </c>
      <c r="C17" s="5" t="s">
        <v>57</v>
      </c>
      <c r="D17" s="4" t="s">
        <v>23</v>
      </c>
      <c r="E17" s="4" t="s">
        <v>15</v>
      </c>
      <c r="F17" s="4">
        <f>IFERROR(VLOOKUP(E17,Fibonacci!D:E,2,0),"")</f>
        <v>5</v>
      </c>
      <c r="G17" s="4" t="s">
        <v>82</v>
      </c>
      <c r="H17" s="4" t="s">
        <v>7</v>
      </c>
      <c r="I17" s="4" t="s">
        <v>5</v>
      </c>
      <c r="J17" s="4" t="s">
        <v>10</v>
      </c>
      <c r="K17" s="4" t="s">
        <v>79</v>
      </c>
      <c r="L17" s="4" t="s">
        <v>39</v>
      </c>
    </row>
    <row r="18" spans="2:12" ht="35.1" customHeight="1" thickTop="1" thickBot="1" x14ac:dyDescent="0.3">
      <c r="B18" s="8" t="s">
        <v>104</v>
      </c>
      <c r="C18" s="5" t="s">
        <v>31</v>
      </c>
      <c r="D18" s="4" t="s">
        <v>23</v>
      </c>
      <c r="E18" s="4" t="s">
        <v>16</v>
      </c>
      <c r="F18" s="4">
        <f>IFERROR(VLOOKUP(E18,Fibonacci!D:E,2,0),"")</f>
        <v>8</v>
      </c>
      <c r="G18" s="4" t="s">
        <v>80</v>
      </c>
      <c r="H18" s="4" t="s">
        <v>7</v>
      </c>
      <c r="I18" s="4" t="s">
        <v>3</v>
      </c>
      <c r="J18" s="4" t="s">
        <v>8</v>
      </c>
      <c r="K18" s="4" t="s">
        <v>78</v>
      </c>
      <c r="L18" s="4" t="s">
        <v>39</v>
      </c>
    </row>
    <row r="19" spans="2:12" ht="35.1" customHeight="1" thickTop="1" thickBot="1" x14ac:dyDescent="0.3">
      <c r="B19" s="8" t="s">
        <v>105</v>
      </c>
      <c r="C19" s="5" t="s">
        <v>52</v>
      </c>
      <c r="D19" s="4" t="s">
        <v>23</v>
      </c>
      <c r="E19" s="4" t="s">
        <v>15</v>
      </c>
      <c r="F19" s="4">
        <f>IFERROR(VLOOKUP(E19,Fibonacci!D:E,2,0),"")</f>
        <v>5</v>
      </c>
      <c r="G19" s="4" t="s">
        <v>80</v>
      </c>
      <c r="H19" s="4" t="s">
        <v>7</v>
      </c>
      <c r="I19" s="4" t="s">
        <v>2</v>
      </c>
      <c r="J19" s="4" t="s">
        <v>10</v>
      </c>
      <c r="K19" s="4" t="s">
        <v>78</v>
      </c>
      <c r="L19" s="4" t="s">
        <v>39</v>
      </c>
    </row>
    <row r="20" spans="2:12" ht="35.1" customHeight="1" thickTop="1" thickBot="1" x14ac:dyDescent="0.3">
      <c r="B20" s="8" t="s">
        <v>106</v>
      </c>
      <c r="C20" s="5" t="s">
        <v>54</v>
      </c>
      <c r="D20" s="4" t="s">
        <v>23</v>
      </c>
      <c r="E20" s="4" t="s">
        <v>17</v>
      </c>
      <c r="F20" s="4">
        <f>IFERROR(VLOOKUP(E20,Fibonacci!D:E,2,0),"")</f>
        <v>13</v>
      </c>
      <c r="G20" s="4" t="s">
        <v>80</v>
      </c>
      <c r="H20" s="4" t="s">
        <v>7</v>
      </c>
      <c r="I20" s="4" t="s">
        <v>3</v>
      </c>
      <c r="J20" s="4" t="s">
        <v>10</v>
      </c>
      <c r="K20" s="4" t="s">
        <v>78</v>
      </c>
      <c r="L20" s="4" t="s">
        <v>39</v>
      </c>
    </row>
    <row r="21" spans="2:12" ht="35.1" customHeight="1" thickTop="1" thickBot="1" x14ac:dyDescent="0.3">
      <c r="B21" s="8" t="s">
        <v>107</v>
      </c>
      <c r="C21" s="5" t="s">
        <v>55</v>
      </c>
      <c r="D21" s="4" t="s">
        <v>23</v>
      </c>
      <c r="E21" s="4" t="s">
        <v>16</v>
      </c>
      <c r="F21" s="4">
        <f>IFERROR(VLOOKUP(E21,Fibonacci!D:E,2,0),"")</f>
        <v>8</v>
      </c>
      <c r="G21" s="4" t="s">
        <v>80</v>
      </c>
      <c r="H21" s="4" t="s">
        <v>7</v>
      </c>
      <c r="I21" s="4" t="s">
        <v>3</v>
      </c>
      <c r="J21" s="4" t="s">
        <v>10</v>
      </c>
      <c r="K21" s="4" t="s">
        <v>78</v>
      </c>
      <c r="L21" s="4" t="s">
        <v>39</v>
      </c>
    </row>
    <row r="22" spans="2:12" ht="35.1" customHeight="1" thickTop="1" thickBot="1" x14ac:dyDescent="0.3">
      <c r="B22" s="8" t="s">
        <v>108</v>
      </c>
      <c r="C22" s="5" t="s">
        <v>56</v>
      </c>
      <c r="D22" s="4" t="s">
        <v>23</v>
      </c>
      <c r="E22" s="4" t="s">
        <v>15</v>
      </c>
      <c r="F22" s="4">
        <f>IFERROR(VLOOKUP(E22,Fibonacci!D:E,2,0),"")</f>
        <v>5</v>
      </c>
      <c r="G22" s="4" t="s">
        <v>81</v>
      </c>
      <c r="H22" s="4" t="s">
        <v>7</v>
      </c>
      <c r="I22" s="4" t="s">
        <v>4</v>
      </c>
      <c r="J22" s="4" t="s">
        <v>10</v>
      </c>
      <c r="K22" s="4" t="s">
        <v>78</v>
      </c>
      <c r="L22" s="4" t="s">
        <v>39</v>
      </c>
    </row>
    <row r="23" spans="2:12" ht="35.1" customHeight="1" thickTop="1" thickBot="1" x14ac:dyDescent="0.3">
      <c r="B23" s="8" t="s">
        <v>109</v>
      </c>
      <c r="C23" s="5" t="s">
        <v>87</v>
      </c>
      <c r="D23" s="4" t="s">
        <v>23</v>
      </c>
      <c r="E23" s="4" t="s">
        <v>16</v>
      </c>
      <c r="F23" s="4">
        <f>IFERROR(VLOOKUP(E23,Fibonacci!D:E,2,0),"")</f>
        <v>8</v>
      </c>
      <c r="G23" s="4" t="s">
        <v>81</v>
      </c>
      <c r="H23" s="4" t="s">
        <v>7</v>
      </c>
      <c r="I23" s="4" t="s">
        <v>4</v>
      </c>
      <c r="J23" s="4" t="s">
        <v>10</v>
      </c>
      <c r="K23" s="4" t="s">
        <v>78</v>
      </c>
      <c r="L23" s="4" t="s">
        <v>39</v>
      </c>
    </row>
    <row r="24" spans="2:12" ht="35.1" customHeight="1" thickTop="1" thickBot="1" x14ac:dyDescent="0.3">
      <c r="B24" s="8" t="s">
        <v>110</v>
      </c>
      <c r="C24" s="5" t="s">
        <v>60</v>
      </c>
      <c r="D24" s="4" t="s">
        <v>23</v>
      </c>
      <c r="E24" s="4" t="s">
        <v>16</v>
      </c>
      <c r="F24" s="4">
        <f>IFERROR(VLOOKUP(E24,Fibonacci!D:E,2,0),"")</f>
        <v>8</v>
      </c>
      <c r="G24" s="4" t="s">
        <v>81</v>
      </c>
      <c r="H24" s="4" t="s">
        <v>7</v>
      </c>
      <c r="I24" s="4" t="s">
        <v>2</v>
      </c>
      <c r="J24" s="4" t="s">
        <v>10</v>
      </c>
      <c r="K24" s="4" t="s">
        <v>78</v>
      </c>
      <c r="L24" s="4" t="s">
        <v>39</v>
      </c>
    </row>
    <row r="25" spans="2:12" ht="16.5" thickTop="1" thickBot="1" x14ac:dyDescent="0.3">
      <c r="B25" s="8" t="s">
        <v>111</v>
      </c>
      <c r="C25" s="5" t="s">
        <v>61</v>
      </c>
      <c r="D25" s="4" t="s">
        <v>23</v>
      </c>
      <c r="E25" s="4" t="s">
        <v>16</v>
      </c>
      <c r="F25" s="4">
        <f>IFERROR(VLOOKUP(E25,Fibonacci!D:E,2,0),"")</f>
        <v>8</v>
      </c>
      <c r="G25" s="4" t="s">
        <v>80</v>
      </c>
      <c r="H25" s="4" t="s">
        <v>7</v>
      </c>
      <c r="I25" s="4" t="s">
        <v>2</v>
      </c>
      <c r="J25" s="4" t="s">
        <v>10</v>
      </c>
      <c r="K25" s="4" t="s">
        <v>78</v>
      </c>
      <c r="L25" s="4" t="s">
        <v>39</v>
      </c>
    </row>
    <row r="26" spans="2:12" ht="35.1" customHeight="1" thickTop="1" thickBot="1" x14ac:dyDescent="0.3">
      <c r="B26" s="8" t="s">
        <v>112</v>
      </c>
      <c r="C26" s="5" t="s">
        <v>44</v>
      </c>
      <c r="D26" s="4" t="s">
        <v>23</v>
      </c>
      <c r="E26" s="4" t="s">
        <v>15</v>
      </c>
      <c r="F26" s="4">
        <f>IFERROR(VLOOKUP(E26,Fibonacci!D:E,2,0),"")</f>
        <v>5</v>
      </c>
      <c r="G26" s="4" t="s">
        <v>80</v>
      </c>
      <c r="H26" s="4" t="s">
        <v>7</v>
      </c>
      <c r="I26" s="4" t="s">
        <v>2</v>
      </c>
      <c r="J26" s="4" t="s">
        <v>10</v>
      </c>
      <c r="K26" s="4" t="s">
        <v>84</v>
      </c>
      <c r="L26" s="4" t="s">
        <v>39</v>
      </c>
    </row>
    <row r="27" spans="2:12" ht="35.1" customHeight="1" thickTop="1" thickBot="1" x14ac:dyDescent="0.3">
      <c r="B27" s="8" t="s">
        <v>113</v>
      </c>
      <c r="C27" s="5" t="s">
        <v>41</v>
      </c>
      <c r="D27" s="4" t="s">
        <v>42</v>
      </c>
      <c r="E27" s="4" t="s">
        <v>17</v>
      </c>
      <c r="F27" s="4">
        <f>IFERROR(VLOOKUP(E27,Fibonacci!D:E,2,0),"")</f>
        <v>13</v>
      </c>
      <c r="G27" s="4" t="s">
        <v>81</v>
      </c>
      <c r="H27" s="4" t="s">
        <v>21</v>
      </c>
      <c r="I27" s="4" t="s">
        <v>51</v>
      </c>
      <c r="J27" s="4" t="s">
        <v>86</v>
      </c>
      <c r="K27" s="4" t="s">
        <v>86</v>
      </c>
      <c r="L27" s="4" t="s">
        <v>39</v>
      </c>
    </row>
    <row r="28" spans="2:12" ht="35.1" customHeight="1" thickTop="1" thickBot="1" x14ac:dyDescent="0.3">
      <c r="B28" s="8" t="s">
        <v>114</v>
      </c>
      <c r="C28" s="5" t="s">
        <v>45</v>
      </c>
      <c r="D28" s="4" t="s">
        <v>43</v>
      </c>
      <c r="E28" s="4" t="s">
        <v>15</v>
      </c>
      <c r="F28" s="4">
        <f>IFERROR(VLOOKUP(E28,Fibonacci!D:E,2,0),"")</f>
        <v>5</v>
      </c>
      <c r="G28" s="4" t="s">
        <v>81</v>
      </c>
      <c r="H28" s="4" t="s">
        <v>21</v>
      </c>
      <c r="I28" s="4" t="s">
        <v>51</v>
      </c>
      <c r="J28" s="4" t="s">
        <v>86</v>
      </c>
      <c r="K28" s="4" t="s">
        <v>86</v>
      </c>
      <c r="L28" s="4" t="s">
        <v>39</v>
      </c>
    </row>
    <row r="29" spans="2:12" ht="35.1" customHeight="1" thickTop="1" thickBot="1" x14ac:dyDescent="0.3">
      <c r="B29" s="8" t="s">
        <v>115</v>
      </c>
      <c r="C29" s="5" t="s">
        <v>46</v>
      </c>
      <c r="D29" s="4" t="s">
        <v>43</v>
      </c>
      <c r="E29" s="4" t="s">
        <v>15</v>
      </c>
      <c r="F29" s="4">
        <f>IFERROR(VLOOKUP(E29,Fibonacci!D:E,2,0),"")</f>
        <v>5</v>
      </c>
      <c r="G29" s="4" t="s">
        <v>81</v>
      </c>
      <c r="H29" s="4" t="s">
        <v>21</v>
      </c>
      <c r="I29" s="4" t="s">
        <v>47</v>
      </c>
      <c r="J29" s="4" t="s">
        <v>86</v>
      </c>
      <c r="K29" s="4" t="s">
        <v>86</v>
      </c>
      <c r="L29" s="4" t="s">
        <v>39</v>
      </c>
    </row>
    <row r="30" spans="2:12" ht="35.1" customHeight="1" thickTop="1" thickBot="1" x14ac:dyDescent="0.3">
      <c r="B30" s="8" t="s">
        <v>116</v>
      </c>
      <c r="C30" s="5" t="s">
        <v>48</v>
      </c>
      <c r="D30" s="4" t="s">
        <v>43</v>
      </c>
      <c r="E30" s="4" t="s">
        <v>16</v>
      </c>
      <c r="F30" s="4">
        <f>IFERROR(VLOOKUP(E30,Fibonacci!D:E,2,0),"")</f>
        <v>8</v>
      </c>
      <c r="G30" s="4" t="s">
        <v>81</v>
      </c>
      <c r="H30" s="4" t="s">
        <v>21</v>
      </c>
      <c r="I30" s="4" t="s">
        <v>47</v>
      </c>
      <c r="J30" s="4" t="s">
        <v>86</v>
      </c>
      <c r="K30" s="4" t="s">
        <v>86</v>
      </c>
      <c r="L30" s="4" t="s">
        <v>39</v>
      </c>
    </row>
    <row r="31" spans="2:12" ht="35.1" customHeight="1" thickTop="1" thickBot="1" x14ac:dyDescent="0.3">
      <c r="B31" s="8" t="s">
        <v>117</v>
      </c>
      <c r="C31" s="5" t="s">
        <v>49</v>
      </c>
      <c r="D31" s="4" t="s">
        <v>43</v>
      </c>
      <c r="E31" s="4" t="s">
        <v>16</v>
      </c>
      <c r="F31" s="4">
        <f>IFERROR(VLOOKUP(E31,Fibonacci!D:E,2,0),"")</f>
        <v>8</v>
      </c>
      <c r="G31" s="4" t="s">
        <v>81</v>
      </c>
      <c r="H31" s="4" t="s">
        <v>21</v>
      </c>
      <c r="I31" s="4" t="s">
        <v>47</v>
      </c>
      <c r="J31" s="4" t="s">
        <v>86</v>
      </c>
      <c r="K31" s="4" t="s">
        <v>86</v>
      </c>
      <c r="L31" s="4" t="s">
        <v>39</v>
      </c>
    </row>
    <row r="32" spans="2:12" ht="35.1" customHeight="1" thickTop="1" thickBot="1" x14ac:dyDescent="0.3">
      <c r="B32" s="8" t="s">
        <v>118</v>
      </c>
      <c r="C32" s="5" t="s">
        <v>50</v>
      </c>
      <c r="D32" s="4" t="s">
        <v>43</v>
      </c>
      <c r="E32" s="4" t="s">
        <v>17</v>
      </c>
      <c r="F32" s="4">
        <f>IFERROR(VLOOKUP(E32,Fibonacci!D:E,2,0),"")</f>
        <v>13</v>
      </c>
      <c r="G32" s="4" t="s">
        <v>80</v>
      </c>
      <c r="H32" s="4" t="s">
        <v>21</v>
      </c>
      <c r="I32" s="4" t="s">
        <v>47</v>
      </c>
      <c r="J32" s="4" t="s">
        <v>86</v>
      </c>
      <c r="K32" s="4" t="s">
        <v>86</v>
      </c>
      <c r="L32" s="4" t="s">
        <v>39</v>
      </c>
    </row>
    <row r="34" spans="2:2" ht="35.1" customHeight="1" thickTop="1" thickBot="1" x14ac:dyDescent="0.3">
      <c r="B34" s="7" t="s">
        <v>11</v>
      </c>
    </row>
  </sheetData>
  <autoFilter ref="B1:L32" xr:uid="{831A3FE2-A405-481B-8C5B-5096A2CC35E1}">
    <sortState xmlns:xlrd2="http://schemas.microsoft.com/office/spreadsheetml/2017/richdata2" ref="B2:L32">
      <sortCondition ref="K1:K32"/>
    </sortState>
  </autoFilter>
  <conditionalFormatting sqref="L1:L1048576">
    <cfRule type="cellIs" dxfId="11" priority="1" operator="equal">
      <formula>"Backlog"</formula>
    </cfRule>
    <cfRule type="cellIs" dxfId="10" priority="2" operator="equal">
      <formula>"Pendente"</formula>
    </cfRule>
    <cfRule type="cellIs" dxfId="9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D3784B8-2696-4778-8EDF-A4011C7AD0C8}">
          <x14:formula1>
            <xm:f>Fibonacci!$D$7:$D$11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E2-A405-481B-8C5B-5096A2CC35E1}">
  <dimension ref="B1:L59"/>
  <sheetViews>
    <sheetView showGridLines="0" topLeftCell="C1" zoomScaleNormal="100" workbookViewId="0">
      <pane ySplit="1" topLeftCell="A2" activePane="bottomLeft" state="frozen"/>
      <selection pane="bottomLeft" activeCell="K13" sqref="K13:K19"/>
    </sheetView>
  </sheetViews>
  <sheetFormatPr defaultRowHeight="35.1" customHeight="1" thickTop="1" thickBottom="1" x14ac:dyDescent="0.3"/>
  <cols>
    <col min="1" max="1" width="3.7109375" style="1" customWidth="1"/>
    <col min="2" max="2" width="41.5703125" style="7" customWidth="1"/>
    <col min="3" max="3" width="69.28515625" style="7" customWidth="1"/>
    <col min="4" max="4" width="17.7109375" style="6" customWidth="1"/>
    <col min="5" max="5" width="14" style="6" customWidth="1"/>
    <col min="6" max="6" width="12.140625" style="6" customWidth="1"/>
    <col min="7" max="7" width="14.85546875" style="6" customWidth="1"/>
    <col min="8" max="8" width="10.5703125" style="6" customWidth="1"/>
    <col min="9" max="9" width="34" style="6" customWidth="1"/>
    <col min="10" max="11" width="11.28515625" style="6" customWidth="1"/>
    <col min="12" max="12" width="11.5703125" style="6" bestFit="1" customWidth="1"/>
    <col min="13" max="16384" width="9.140625" style="1"/>
  </cols>
  <sheetData>
    <row r="1" spans="2:12" ht="35.1" customHeight="1" thickTop="1" thickBot="1" x14ac:dyDescent="0.3">
      <c r="B1" s="3" t="s">
        <v>21</v>
      </c>
      <c r="C1" s="3" t="s">
        <v>20</v>
      </c>
      <c r="D1" s="2" t="s">
        <v>22</v>
      </c>
      <c r="E1" s="2" t="s">
        <v>12</v>
      </c>
      <c r="F1" s="2" t="s">
        <v>24</v>
      </c>
      <c r="G1" s="2" t="s">
        <v>25</v>
      </c>
      <c r="H1" s="2" t="s">
        <v>0</v>
      </c>
      <c r="I1" s="2" t="s">
        <v>19</v>
      </c>
      <c r="J1" s="2" t="s">
        <v>1</v>
      </c>
      <c r="K1" s="2" t="s">
        <v>77</v>
      </c>
      <c r="L1" s="2" t="s">
        <v>38</v>
      </c>
    </row>
    <row r="2" spans="2:12" ht="35.1" customHeight="1" thickTop="1" thickBot="1" x14ac:dyDescent="0.3">
      <c r="B2" s="8" t="s">
        <v>89</v>
      </c>
      <c r="C2" s="5" t="s">
        <v>29</v>
      </c>
      <c r="D2" s="4" t="s">
        <v>23</v>
      </c>
      <c r="E2" s="4" t="s">
        <v>16</v>
      </c>
      <c r="F2" s="4">
        <f>IFERROR(VLOOKUP(E2,Fibonacci!D:E,2,0),"")</f>
        <v>8</v>
      </c>
      <c r="G2" s="4" t="s">
        <v>62</v>
      </c>
      <c r="H2" s="4" t="s">
        <v>7</v>
      </c>
      <c r="I2" s="4" t="s">
        <v>2</v>
      </c>
      <c r="J2" s="4" t="s">
        <v>8</v>
      </c>
      <c r="K2" s="4" t="s">
        <v>8</v>
      </c>
      <c r="L2" s="4" t="s">
        <v>40</v>
      </c>
    </row>
    <row r="3" spans="2:12" ht="35.1" customHeight="1" thickTop="1" thickBot="1" x14ac:dyDescent="0.3">
      <c r="B3" s="8" t="s">
        <v>90</v>
      </c>
      <c r="C3" s="5" t="s">
        <v>30</v>
      </c>
      <c r="D3" s="4" t="s">
        <v>23</v>
      </c>
      <c r="E3" s="4" t="s">
        <v>14</v>
      </c>
      <c r="F3" s="4">
        <f>IFERROR(VLOOKUP(E3,Fibonacci!D:E,2,0),"")</f>
        <v>3</v>
      </c>
      <c r="G3" s="4" t="s">
        <v>62</v>
      </c>
      <c r="H3" s="4" t="s">
        <v>7</v>
      </c>
      <c r="I3" s="4" t="s">
        <v>2</v>
      </c>
      <c r="J3" s="4" t="s">
        <v>8</v>
      </c>
      <c r="K3" s="4" t="s">
        <v>8</v>
      </c>
      <c r="L3" s="4" t="s">
        <v>40</v>
      </c>
    </row>
    <row r="4" spans="2:12" ht="35.1" customHeight="1" thickTop="1" thickBot="1" x14ac:dyDescent="0.3">
      <c r="B4" s="8" t="s">
        <v>91</v>
      </c>
      <c r="C4" s="5" t="s">
        <v>27</v>
      </c>
      <c r="D4" s="4" t="s">
        <v>23</v>
      </c>
      <c r="E4" s="4" t="s">
        <v>16</v>
      </c>
      <c r="F4" s="4">
        <f>IFERROR(VLOOKUP(E4,Fibonacci!D:E,2,0),"")</f>
        <v>8</v>
      </c>
      <c r="G4" s="4" t="s">
        <v>62</v>
      </c>
      <c r="H4" s="4" t="s">
        <v>7</v>
      </c>
      <c r="I4" s="4" t="s">
        <v>2</v>
      </c>
      <c r="J4" s="4" t="s">
        <v>8</v>
      </c>
      <c r="K4" s="4" t="s">
        <v>8</v>
      </c>
      <c r="L4" s="4" t="s">
        <v>40</v>
      </c>
    </row>
    <row r="5" spans="2:12" ht="35.1" customHeight="1" thickTop="1" thickBot="1" x14ac:dyDescent="0.3">
      <c r="B5" s="8" t="s">
        <v>94</v>
      </c>
      <c r="C5" s="5" t="s">
        <v>28</v>
      </c>
      <c r="D5" s="4" t="s">
        <v>23</v>
      </c>
      <c r="E5" s="4" t="s">
        <v>17</v>
      </c>
      <c r="F5" s="4">
        <f>IFERROR(VLOOKUP(E5,Fibonacci!D:E,2,0),"")</f>
        <v>13</v>
      </c>
      <c r="G5" s="4" t="s">
        <v>62</v>
      </c>
      <c r="H5" s="4" t="s">
        <v>7</v>
      </c>
      <c r="I5" s="4" t="s">
        <v>4</v>
      </c>
      <c r="J5" s="4" t="s">
        <v>8</v>
      </c>
      <c r="K5" s="4" t="s">
        <v>8</v>
      </c>
      <c r="L5" s="4" t="s">
        <v>40</v>
      </c>
    </row>
    <row r="6" spans="2:12" ht="35.1" customHeight="1" thickTop="1" thickBot="1" x14ac:dyDescent="0.3">
      <c r="B6" s="8" t="s">
        <v>95</v>
      </c>
      <c r="C6" s="5" t="s">
        <v>34</v>
      </c>
      <c r="D6" s="4" t="s">
        <v>23</v>
      </c>
      <c r="E6" s="4" t="s">
        <v>16</v>
      </c>
      <c r="F6" s="4">
        <f>IFERROR(VLOOKUP(E6,Fibonacci!D:E,2,0),"")</f>
        <v>8</v>
      </c>
      <c r="G6" s="4" t="s">
        <v>62</v>
      </c>
      <c r="H6" s="4" t="s">
        <v>7</v>
      </c>
      <c r="I6" s="4" t="s">
        <v>5</v>
      </c>
      <c r="J6" s="4" t="s">
        <v>8</v>
      </c>
      <c r="K6" s="4" t="s">
        <v>8</v>
      </c>
      <c r="L6" s="4" t="s">
        <v>40</v>
      </c>
    </row>
    <row r="7" spans="2:12" ht="35.1" customHeight="1" thickTop="1" thickBot="1" x14ac:dyDescent="0.3">
      <c r="B7" s="8" t="s">
        <v>96</v>
      </c>
      <c r="C7" s="5" t="s">
        <v>35</v>
      </c>
      <c r="D7" s="4" t="s">
        <v>23</v>
      </c>
      <c r="E7" s="4" t="s">
        <v>16</v>
      </c>
      <c r="F7" s="4">
        <f>IFERROR(VLOOKUP(E7,Fibonacci!D:E,2,0),"")</f>
        <v>8</v>
      </c>
      <c r="G7" s="4" t="s">
        <v>62</v>
      </c>
      <c r="H7" s="4" t="s">
        <v>7</v>
      </c>
      <c r="I7" s="4" t="s">
        <v>5</v>
      </c>
      <c r="J7" s="4" t="s">
        <v>8</v>
      </c>
      <c r="K7" s="4" t="s">
        <v>8</v>
      </c>
      <c r="L7" s="4" t="s">
        <v>40</v>
      </c>
    </row>
    <row r="8" spans="2:12" ht="35.1" customHeight="1" thickTop="1" thickBot="1" x14ac:dyDescent="0.3">
      <c r="B8" s="8" t="s">
        <v>97</v>
      </c>
      <c r="C8" s="5" t="s">
        <v>36</v>
      </c>
      <c r="D8" s="4" t="s">
        <v>23</v>
      </c>
      <c r="E8" s="4" t="s">
        <v>16</v>
      </c>
      <c r="F8" s="4">
        <f>IFERROR(VLOOKUP(E8,Fibonacci!D:E,2,0),"")</f>
        <v>8</v>
      </c>
      <c r="G8" s="4" t="s">
        <v>62</v>
      </c>
      <c r="H8" s="4" t="s">
        <v>7</v>
      </c>
      <c r="I8" s="4" t="s">
        <v>5</v>
      </c>
      <c r="J8" s="4" t="s">
        <v>8</v>
      </c>
      <c r="K8" s="4" t="s">
        <v>8</v>
      </c>
      <c r="L8" s="4" t="s">
        <v>40</v>
      </c>
    </row>
    <row r="9" spans="2:12" ht="35.1" customHeight="1" thickTop="1" thickBot="1" x14ac:dyDescent="0.3">
      <c r="B9" s="8" t="s">
        <v>98</v>
      </c>
      <c r="C9" s="5" t="s">
        <v>37</v>
      </c>
      <c r="D9" s="4" t="s">
        <v>23</v>
      </c>
      <c r="E9" s="4" t="s">
        <v>14</v>
      </c>
      <c r="F9" s="4">
        <f>IFERROR(VLOOKUP(E9,Fibonacci!D:E,2,0),"")</f>
        <v>3</v>
      </c>
      <c r="G9" s="4" t="s">
        <v>62</v>
      </c>
      <c r="H9" s="4" t="s">
        <v>7</v>
      </c>
      <c r="I9" s="4" t="s">
        <v>6</v>
      </c>
      <c r="J9" s="4" t="s">
        <v>8</v>
      </c>
      <c r="K9" s="4" t="s">
        <v>8</v>
      </c>
      <c r="L9" s="4" t="s">
        <v>40</v>
      </c>
    </row>
    <row r="10" spans="2:12" ht="35.1" customHeight="1" thickTop="1" thickBot="1" x14ac:dyDescent="0.3">
      <c r="B10" s="8" t="s">
        <v>99</v>
      </c>
      <c r="C10" s="5" t="s">
        <v>37</v>
      </c>
      <c r="D10" s="4" t="s">
        <v>23</v>
      </c>
      <c r="E10" s="4" t="s">
        <v>14</v>
      </c>
      <c r="F10" s="4">
        <f>IFERROR(VLOOKUP(E10,Fibonacci!D:E,2,0),"")</f>
        <v>3</v>
      </c>
      <c r="G10" s="4" t="s">
        <v>62</v>
      </c>
      <c r="H10" s="4" t="s">
        <v>7</v>
      </c>
      <c r="I10" s="4" t="s">
        <v>6</v>
      </c>
      <c r="J10" s="4" t="s">
        <v>8</v>
      </c>
      <c r="K10" s="4" t="s">
        <v>8</v>
      </c>
      <c r="L10" s="4" t="s">
        <v>40</v>
      </c>
    </row>
    <row r="11" spans="2:12" ht="35.1" customHeight="1" thickTop="1" thickBot="1" x14ac:dyDescent="0.3">
      <c r="B11" s="8" t="s">
        <v>100</v>
      </c>
      <c r="C11" s="5" t="s">
        <v>58</v>
      </c>
      <c r="D11" s="4" t="s">
        <v>23</v>
      </c>
      <c r="E11" s="4" t="s">
        <v>15</v>
      </c>
      <c r="F11" s="4">
        <f>IFERROR(VLOOKUP(E11,Fibonacci!D:E,2,0),"")</f>
        <v>5</v>
      </c>
      <c r="G11" s="4" t="s">
        <v>82</v>
      </c>
      <c r="H11" s="4" t="s">
        <v>7</v>
      </c>
      <c r="I11" s="4" t="s">
        <v>5</v>
      </c>
      <c r="J11" s="4" t="s">
        <v>8</v>
      </c>
      <c r="K11" s="4" t="s">
        <v>8</v>
      </c>
      <c r="L11" s="4" t="s">
        <v>40</v>
      </c>
    </row>
    <row r="12" spans="2:12" ht="35.1" customHeight="1" thickTop="1" thickBot="1" x14ac:dyDescent="0.3">
      <c r="B12" s="8" t="s">
        <v>101</v>
      </c>
      <c r="C12" s="5" t="s">
        <v>59</v>
      </c>
      <c r="D12" s="4" t="s">
        <v>23</v>
      </c>
      <c r="E12" s="4" t="s">
        <v>16</v>
      </c>
      <c r="F12" s="4">
        <f>IFERROR(VLOOKUP(E12,Fibonacci!D:E,2,0),"")</f>
        <v>8</v>
      </c>
      <c r="G12" s="4" t="s">
        <v>80</v>
      </c>
      <c r="H12" s="4" t="s">
        <v>7</v>
      </c>
      <c r="I12" s="4" t="s">
        <v>9</v>
      </c>
      <c r="J12" s="4" t="s">
        <v>10</v>
      </c>
      <c r="K12" s="4" t="s">
        <v>10</v>
      </c>
      <c r="L12" s="4" t="s">
        <v>40</v>
      </c>
    </row>
    <row r="13" spans="2:12" ht="35.1" customHeight="1" thickTop="1" thickBot="1" x14ac:dyDescent="0.3">
      <c r="B13" s="8" t="s">
        <v>102</v>
      </c>
      <c r="C13" s="5" t="s">
        <v>53</v>
      </c>
      <c r="D13" s="4" t="s">
        <v>23</v>
      </c>
      <c r="E13" s="4" t="s">
        <v>16</v>
      </c>
      <c r="F13" s="4">
        <f>IFERROR(VLOOKUP(E13,Fibonacci!D:E,2,0),"")</f>
        <v>8</v>
      </c>
      <c r="G13" s="4" t="s">
        <v>80</v>
      </c>
      <c r="H13" s="4" t="s">
        <v>7</v>
      </c>
      <c r="I13" s="4" t="s">
        <v>3</v>
      </c>
      <c r="J13" s="4" t="s">
        <v>10</v>
      </c>
      <c r="K13" s="4" t="s">
        <v>10</v>
      </c>
      <c r="L13" s="4" t="s">
        <v>40</v>
      </c>
    </row>
    <row r="14" spans="2:12" ht="35.1" customHeight="1" thickTop="1" thickBot="1" x14ac:dyDescent="0.3">
      <c r="B14" s="8" t="s">
        <v>103</v>
      </c>
      <c r="C14" s="5" t="s">
        <v>57</v>
      </c>
      <c r="D14" s="4" t="s">
        <v>23</v>
      </c>
      <c r="E14" s="4" t="s">
        <v>15</v>
      </c>
      <c r="F14" s="4">
        <f>IFERROR(VLOOKUP(E14,Fibonacci!D:E,2,0),"")</f>
        <v>5</v>
      </c>
      <c r="G14" s="4" t="s">
        <v>82</v>
      </c>
      <c r="H14" s="4" t="s">
        <v>7</v>
      </c>
      <c r="I14" s="4" t="s">
        <v>5</v>
      </c>
      <c r="J14" s="4" t="s">
        <v>10</v>
      </c>
      <c r="K14" s="4" t="s">
        <v>10</v>
      </c>
      <c r="L14" s="4" t="s">
        <v>40</v>
      </c>
    </row>
    <row r="15" spans="2:12" ht="35.1" customHeight="1" thickTop="1" thickBot="1" x14ac:dyDescent="0.3">
      <c r="B15" s="8" t="s">
        <v>104</v>
      </c>
      <c r="C15" s="5" t="s">
        <v>31</v>
      </c>
      <c r="D15" s="4" t="s">
        <v>23</v>
      </c>
      <c r="E15" s="4" t="s">
        <v>16</v>
      </c>
      <c r="F15" s="4">
        <f>IFERROR(VLOOKUP(E15,Fibonacci!D:E,2,0),"")</f>
        <v>8</v>
      </c>
      <c r="G15" s="4" t="s">
        <v>80</v>
      </c>
      <c r="H15" s="4" t="s">
        <v>7</v>
      </c>
      <c r="I15" s="4" t="s">
        <v>3</v>
      </c>
      <c r="J15" s="4" t="s">
        <v>8</v>
      </c>
      <c r="K15" s="4" t="s">
        <v>10</v>
      </c>
      <c r="L15" s="4" t="s">
        <v>40</v>
      </c>
    </row>
    <row r="16" spans="2:12" ht="35.1" customHeight="1" thickTop="1" thickBot="1" x14ac:dyDescent="0.3">
      <c r="B16" s="8" t="s">
        <v>105</v>
      </c>
      <c r="C16" s="5" t="s">
        <v>52</v>
      </c>
      <c r="D16" s="4" t="s">
        <v>23</v>
      </c>
      <c r="E16" s="4" t="s">
        <v>15</v>
      </c>
      <c r="F16" s="4">
        <f>IFERROR(VLOOKUP(E16,Fibonacci!D:E,2,0),"")</f>
        <v>5</v>
      </c>
      <c r="G16" s="4" t="s">
        <v>80</v>
      </c>
      <c r="H16" s="4" t="s">
        <v>7</v>
      </c>
      <c r="I16" s="4" t="s">
        <v>2</v>
      </c>
      <c r="J16" s="4" t="s">
        <v>10</v>
      </c>
      <c r="K16" s="4" t="s">
        <v>10</v>
      </c>
      <c r="L16" s="4" t="s">
        <v>40</v>
      </c>
    </row>
    <row r="17" spans="2:12" ht="35.1" customHeight="1" thickTop="1" thickBot="1" x14ac:dyDescent="0.3">
      <c r="B17" s="8" t="s">
        <v>106</v>
      </c>
      <c r="C17" s="5" t="s">
        <v>54</v>
      </c>
      <c r="D17" s="4" t="s">
        <v>23</v>
      </c>
      <c r="E17" s="4" t="s">
        <v>17</v>
      </c>
      <c r="F17" s="4">
        <f>IFERROR(VLOOKUP(E17,Fibonacci!D:E,2,0),"")</f>
        <v>13</v>
      </c>
      <c r="G17" s="4" t="s">
        <v>80</v>
      </c>
      <c r="H17" s="4" t="s">
        <v>7</v>
      </c>
      <c r="I17" s="4" t="s">
        <v>3</v>
      </c>
      <c r="J17" s="4" t="s">
        <v>10</v>
      </c>
      <c r="K17" s="4" t="s">
        <v>10</v>
      </c>
      <c r="L17" s="4" t="s">
        <v>40</v>
      </c>
    </row>
    <row r="18" spans="2:12" ht="35.1" customHeight="1" thickTop="1" thickBot="1" x14ac:dyDescent="0.3">
      <c r="B18" s="8" t="s">
        <v>107</v>
      </c>
      <c r="C18" s="5" t="s">
        <v>55</v>
      </c>
      <c r="D18" s="4" t="s">
        <v>23</v>
      </c>
      <c r="E18" s="4" t="s">
        <v>16</v>
      </c>
      <c r="F18" s="4">
        <f>IFERROR(VLOOKUP(E18,Fibonacci!D:E,2,0),"")</f>
        <v>8</v>
      </c>
      <c r="G18" s="4" t="s">
        <v>80</v>
      </c>
      <c r="H18" s="4" t="s">
        <v>7</v>
      </c>
      <c r="I18" s="4" t="s">
        <v>3</v>
      </c>
      <c r="J18" s="4" t="s">
        <v>10</v>
      </c>
      <c r="K18" s="4" t="s">
        <v>10</v>
      </c>
      <c r="L18" s="4" t="s">
        <v>40</v>
      </c>
    </row>
    <row r="19" spans="2:12" ht="35.1" customHeight="1" thickTop="1" thickBot="1" x14ac:dyDescent="0.3">
      <c r="B19" s="8" t="s">
        <v>110</v>
      </c>
      <c r="C19" s="5" t="s">
        <v>60</v>
      </c>
      <c r="D19" s="4" t="s">
        <v>23</v>
      </c>
      <c r="E19" s="4" t="s">
        <v>16</v>
      </c>
      <c r="F19" s="4">
        <f>IFERROR(VLOOKUP(E19,Fibonacci!D:E,2,0),"")</f>
        <v>8</v>
      </c>
      <c r="G19" s="4" t="s">
        <v>81</v>
      </c>
      <c r="H19" s="4" t="s">
        <v>7</v>
      </c>
      <c r="I19" s="4" t="s">
        <v>2</v>
      </c>
      <c r="J19" s="4" t="s">
        <v>10</v>
      </c>
      <c r="K19" s="4" t="s">
        <v>10</v>
      </c>
      <c r="L19" s="4" t="s">
        <v>40</v>
      </c>
    </row>
    <row r="20" spans="2:12" ht="16.5" thickTop="1" thickBot="1" x14ac:dyDescent="0.3">
      <c r="B20" s="8" t="s">
        <v>111</v>
      </c>
      <c r="C20" s="5" t="s">
        <v>61</v>
      </c>
      <c r="D20" s="4" t="s">
        <v>23</v>
      </c>
      <c r="E20" s="4" t="s">
        <v>16</v>
      </c>
      <c r="F20" s="4">
        <f>IFERROR(VLOOKUP(E20,Fibonacci!D:E,2,0),"")</f>
        <v>8</v>
      </c>
      <c r="G20" s="4" t="s">
        <v>80</v>
      </c>
      <c r="H20" s="4" t="s">
        <v>7</v>
      </c>
      <c r="I20" s="4" t="s">
        <v>2</v>
      </c>
      <c r="J20" s="4" t="s">
        <v>10</v>
      </c>
      <c r="K20" s="4" t="s">
        <v>86</v>
      </c>
      <c r="L20" s="4" t="s">
        <v>40</v>
      </c>
    </row>
    <row r="21" spans="2:12" ht="35.1" customHeight="1" thickTop="1" thickBot="1" x14ac:dyDescent="0.3">
      <c r="B21" s="8" t="s">
        <v>112</v>
      </c>
      <c r="C21" s="5" t="s">
        <v>44</v>
      </c>
      <c r="D21" s="4" t="s">
        <v>23</v>
      </c>
      <c r="E21" s="4" t="s">
        <v>15</v>
      </c>
      <c r="F21" s="4">
        <f>IFERROR(VLOOKUP(E21,Fibonacci!D:E,2,0),"")</f>
        <v>5</v>
      </c>
      <c r="G21" s="4" t="s">
        <v>80</v>
      </c>
      <c r="H21" s="4" t="s">
        <v>7</v>
      </c>
      <c r="I21" s="4" t="s">
        <v>2</v>
      </c>
      <c r="J21" s="4" t="s">
        <v>10</v>
      </c>
      <c r="K21" s="4" t="s">
        <v>86</v>
      </c>
      <c r="L21" s="4" t="s">
        <v>40</v>
      </c>
    </row>
    <row r="22" spans="2:12" ht="35.1" customHeight="1" thickTop="1" thickBot="1" x14ac:dyDescent="0.3">
      <c r="B22" s="8" t="s">
        <v>113</v>
      </c>
      <c r="C22" s="5" t="s">
        <v>41</v>
      </c>
      <c r="D22" s="4" t="s">
        <v>42</v>
      </c>
      <c r="E22" s="4" t="s">
        <v>17</v>
      </c>
      <c r="F22" s="4">
        <f>IFERROR(VLOOKUP(E22,Fibonacci!D:E,2,0),"")</f>
        <v>13</v>
      </c>
      <c r="G22" s="4" t="s">
        <v>81</v>
      </c>
      <c r="H22" s="4" t="s">
        <v>21</v>
      </c>
      <c r="I22" s="4" t="s">
        <v>51</v>
      </c>
      <c r="J22" s="4" t="s">
        <v>86</v>
      </c>
      <c r="K22" s="4" t="s">
        <v>86</v>
      </c>
      <c r="L22" s="4" t="s">
        <v>63</v>
      </c>
    </row>
    <row r="23" spans="2:12" ht="35.1" customHeight="1" thickTop="1" thickBot="1" x14ac:dyDescent="0.3">
      <c r="B23" s="8" t="s">
        <v>114</v>
      </c>
      <c r="C23" s="5" t="s">
        <v>45</v>
      </c>
      <c r="D23" s="4" t="s">
        <v>43</v>
      </c>
      <c r="E23" s="4" t="s">
        <v>15</v>
      </c>
      <c r="F23" s="4">
        <f>IFERROR(VLOOKUP(E23,Fibonacci!D:E,2,0),"")</f>
        <v>5</v>
      </c>
      <c r="G23" s="4" t="s">
        <v>81</v>
      </c>
      <c r="H23" s="4" t="s">
        <v>21</v>
      </c>
      <c r="I23" s="4" t="s">
        <v>51</v>
      </c>
      <c r="J23" s="4" t="s">
        <v>86</v>
      </c>
      <c r="K23" s="4" t="s">
        <v>86</v>
      </c>
      <c r="L23" s="4" t="s">
        <v>63</v>
      </c>
    </row>
    <row r="24" spans="2:12" ht="35.1" customHeight="1" thickTop="1" thickBot="1" x14ac:dyDescent="0.3">
      <c r="B24" s="8" t="s">
        <v>115</v>
      </c>
      <c r="C24" s="5" t="s">
        <v>46</v>
      </c>
      <c r="D24" s="4" t="s">
        <v>43</v>
      </c>
      <c r="E24" s="4" t="s">
        <v>15</v>
      </c>
      <c r="F24" s="4">
        <f>IFERROR(VLOOKUP(E24,Fibonacci!D:E,2,0),"")</f>
        <v>5</v>
      </c>
      <c r="G24" s="4" t="s">
        <v>81</v>
      </c>
      <c r="H24" s="4" t="s">
        <v>21</v>
      </c>
      <c r="I24" s="4" t="s">
        <v>47</v>
      </c>
      <c r="J24" s="4" t="s">
        <v>86</v>
      </c>
      <c r="K24" s="4" t="s">
        <v>86</v>
      </c>
      <c r="L24" s="4" t="s">
        <v>63</v>
      </c>
    </row>
    <row r="25" spans="2:12" ht="35.1" customHeight="1" thickTop="1" thickBot="1" x14ac:dyDescent="0.3">
      <c r="B25" s="8" t="s">
        <v>116</v>
      </c>
      <c r="C25" s="5" t="s">
        <v>48</v>
      </c>
      <c r="D25" s="4" t="s">
        <v>43</v>
      </c>
      <c r="E25" s="4" t="s">
        <v>16</v>
      </c>
      <c r="F25" s="4">
        <f>IFERROR(VLOOKUP(E25,Fibonacci!D:E,2,0),"")</f>
        <v>8</v>
      </c>
      <c r="G25" s="4" t="s">
        <v>81</v>
      </c>
      <c r="H25" s="4" t="s">
        <v>21</v>
      </c>
      <c r="I25" s="4" t="s">
        <v>47</v>
      </c>
      <c r="J25" s="4" t="s">
        <v>86</v>
      </c>
      <c r="K25" s="4" t="s">
        <v>86</v>
      </c>
      <c r="L25" s="4" t="s">
        <v>63</v>
      </c>
    </row>
    <row r="26" spans="2:12" ht="35.1" customHeight="1" thickTop="1" thickBot="1" x14ac:dyDescent="0.3">
      <c r="B26" s="8" t="s">
        <v>117</v>
      </c>
      <c r="C26" s="5" t="s">
        <v>49</v>
      </c>
      <c r="D26" s="4" t="s">
        <v>43</v>
      </c>
      <c r="E26" s="4" t="s">
        <v>16</v>
      </c>
      <c r="F26" s="4">
        <f>IFERROR(VLOOKUP(E26,Fibonacci!D:E,2,0),"")</f>
        <v>8</v>
      </c>
      <c r="G26" s="4" t="s">
        <v>81</v>
      </c>
      <c r="H26" s="4" t="s">
        <v>21</v>
      </c>
      <c r="I26" s="4" t="s">
        <v>47</v>
      </c>
      <c r="J26" s="4" t="s">
        <v>86</v>
      </c>
      <c r="K26" s="4" t="s">
        <v>86</v>
      </c>
      <c r="L26" s="4" t="s">
        <v>63</v>
      </c>
    </row>
    <row r="27" spans="2:12" ht="35.1" customHeight="1" thickTop="1" thickBot="1" x14ac:dyDescent="0.3">
      <c r="B27" s="8" t="s">
        <v>118</v>
      </c>
      <c r="C27" s="5" t="s">
        <v>50</v>
      </c>
      <c r="D27" s="4" t="s">
        <v>43</v>
      </c>
      <c r="E27" s="4" t="s">
        <v>17</v>
      </c>
      <c r="F27" s="4">
        <f>IFERROR(VLOOKUP(E27,Fibonacci!D:E,2,0),"")</f>
        <v>13</v>
      </c>
      <c r="G27" s="4" t="s">
        <v>80</v>
      </c>
      <c r="H27" s="4" t="s">
        <v>21</v>
      </c>
      <c r="I27" s="4" t="s">
        <v>47</v>
      </c>
      <c r="J27" s="4" t="s">
        <v>86</v>
      </c>
      <c r="K27" s="4" t="s">
        <v>86</v>
      </c>
      <c r="L27" s="4" t="s">
        <v>63</v>
      </c>
    </row>
    <row r="29" spans="2:12" ht="35.1" customHeight="1" thickTop="1" thickBot="1" x14ac:dyDescent="0.3">
      <c r="B29" s="7" t="s">
        <v>11</v>
      </c>
    </row>
    <row r="30" spans="2:12" ht="35.1" customHeight="1" x14ac:dyDescent="0.25"/>
    <row r="31" spans="2:12" ht="35.1" customHeight="1" x14ac:dyDescent="0.25"/>
    <row r="32" spans="2:12" ht="35.1" customHeight="1" x14ac:dyDescent="0.25"/>
    <row r="33" ht="35.1" customHeight="1" x14ac:dyDescent="0.25"/>
    <row r="34" ht="35.1" customHeight="1" x14ac:dyDescent="0.25"/>
    <row r="35" ht="35.1" customHeight="1" x14ac:dyDescent="0.25"/>
    <row r="36" ht="35.1" customHeight="1" x14ac:dyDescent="0.25"/>
    <row r="37" ht="35.1" customHeight="1" x14ac:dyDescent="0.25"/>
    <row r="38" ht="35.1" customHeight="1" x14ac:dyDescent="0.25"/>
    <row r="40" ht="35.1" customHeight="1" x14ac:dyDescent="0.25"/>
    <row r="41" ht="35.1" customHeight="1" x14ac:dyDescent="0.25"/>
    <row r="42" ht="35.1" customHeight="1" x14ac:dyDescent="0.25"/>
    <row r="43" ht="35.1" customHeight="1" x14ac:dyDescent="0.25"/>
    <row r="44" ht="35.1" customHeight="1" x14ac:dyDescent="0.25"/>
    <row r="45" ht="35.1" customHeight="1" x14ac:dyDescent="0.25"/>
    <row r="46" ht="35.1" customHeight="1" x14ac:dyDescent="0.25"/>
    <row r="47" ht="35.1" customHeight="1" x14ac:dyDescent="0.25"/>
    <row r="48" ht="35.1" customHeight="1" x14ac:dyDescent="0.25"/>
    <row r="49" ht="35.1" customHeight="1" x14ac:dyDescent="0.25"/>
    <row r="51" ht="35.1" customHeight="1" x14ac:dyDescent="0.25"/>
    <row r="52" ht="35.1" customHeight="1" x14ac:dyDescent="0.25"/>
    <row r="53" ht="35.1" customHeight="1" x14ac:dyDescent="0.25"/>
    <row r="54" ht="35.1" customHeight="1" x14ac:dyDescent="0.25"/>
    <row r="55" ht="35.1" customHeight="1" x14ac:dyDescent="0.25"/>
    <row r="56" ht="35.1" customHeight="1" x14ac:dyDescent="0.25"/>
    <row r="57" ht="35.1" customHeight="1" x14ac:dyDescent="0.25"/>
    <row r="58" ht="35.1" customHeight="1" x14ac:dyDescent="0.25"/>
    <row r="59" ht="35.1" customHeight="1" x14ac:dyDescent="0.25"/>
  </sheetData>
  <autoFilter ref="B1:L27" xr:uid="{831A3FE2-A405-481B-8C5B-5096A2CC35E1}">
    <sortState xmlns:xlrd2="http://schemas.microsoft.com/office/spreadsheetml/2017/richdata2" ref="B2:L27">
      <sortCondition ref="K1:K27"/>
    </sortState>
  </autoFilter>
  <conditionalFormatting sqref="L1:L1048576">
    <cfRule type="cellIs" dxfId="8" priority="1" operator="equal">
      <formula>"Backlog"</formula>
    </cfRule>
    <cfRule type="cellIs" dxfId="7" priority="2" operator="equal">
      <formula>"Pendente"</formula>
    </cfRule>
    <cfRule type="cellIs" dxfId="6" priority="4" operator="equal">
      <formula>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5EF24D9-CB2D-4BDC-89A1-7AFACDE7C990}">
          <x14:formula1>
            <xm:f>Fibonacci!$D$7:$D$11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D321-581D-4B64-AD81-A8A61543E901}">
  <dimension ref="F7:H12"/>
  <sheetViews>
    <sheetView showGridLines="0" workbookViewId="0">
      <selection activeCell="K11" sqref="K11"/>
    </sheetView>
  </sheetViews>
  <sheetFormatPr defaultRowHeight="15" x14ac:dyDescent="0.25"/>
  <cols>
    <col min="8" max="8" width="11.28515625" bestFit="1" customWidth="1"/>
  </cols>
  <sheetData>
    <row r="7" spans="6:8" ht="15.75" thickBot="1" x14ac:dyDescent="0.3"/>
    <row r="8" spans="6:8" ht="16.5" thickTop="1" thickBot="1" x14ac:dyDescent="0.3">
      <c r="F8" s="2" t="s">
        <v>1</v>
      </c>
      <c r="G8" s="2" t="s">
        <v>85</v>
      </c>
      <c r="H8" s="2" t="s">
        <v>119</v>
      </c>
    </row>
    <row r="9" spans="6:8" ht="16.5" thickTop="1" thickBot="1" x14ac:dyDescent="0.3">
      <c r="F9" s="5" t="s">
        <v>8</v>
      </c>
      <c r="G9" s="5">
        <f>SUMIF('Product Backlog pendente'!K:K,'Fibonacci por Sprint'!F9,'Product Backlog pendente'!F:F)</f>
        <v>67</v>
      </c>
      <c r="H9" s="5">
        <f>COUNTIFS('Product Backlog pendente'!$K:$K,'Fibonacci por Sprint'!F9,'Product Backlog pendente'!$L:$L,'Product Backlog pendente'!#REF!)</f>
        <v>0</v>
      </c>
    </row>
    <row r="10" spans="6:8" ht="16.5" thickTop="1" thickBot="1" x14ac:dyDescent="0.3">
      <c r="F10" s="5" t="s">
        <v>10</v>
      </c>
      <c r="G10" s="5">
        <f>SUMIF('Product Backlog pendente'!K:K,'Fibonacci por Sprint'!F10,'Product Backlog pendente'!F:F)</f>
        <v>63</v>
      </c>
      <c r="H10" s="5">
        <f>COUNTIFS('Product Backlog pendente'!$K:$K,'Fibonacci por Sprint'!F10,'Product Backlog pendente'!$L:$L,'Product Backlog pendente'!#REF!)</f>
        <v>0</v>
      </c>
    </row>
    <row r="11" spans="6:8" ht="16.5" thickTop="1" thickBot="1" x14ac:dyDescent="0.3">
      <c r="F11" s="9" t="s">
        <v>86</v>
      </c>
      <c r="G11" s="5">
        <f>SUMIF('Product Backlog pendente'!K:K,'Fibonacci por Sprint'!F11,'Product Backlog pendente'!F:F)</f>
        <v>65</v>
      </c>
      <c r="H11" s="5">
        <f>COUNTIFS('Product Backlog pendente'!$K:$K,'Fibonacci por Sprint'!F11,'Product Backlog pendente'!$L:$L,'Product Backlog pendente'!#REF!)</f>
        <v>0</v>
      </c>
    </row>
    <row r="12" spans="6:8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9FE-DA75-4191-B2D8-E745EAD2677E}">
  <dimension ref="B3:C14"/>
  <sheetViews>
    <sheetView showGridLines="0" workbookViewId="0">
      <selection activeCell="D13" sqref="D13"/>
    </sheetView>
  </sheetViews>
  <sheetFormatPr defaultRowHeight="15" x14ac:dyDescent="0.25"/>
  <cols>
    <col min="2" max="2" width="26.42578125" bestFit="1" customWidth="1"/>
  </cols>
  <sheetData>
    <row r="3" spans="2:3" ht="15.75" thickBot="1" x14ac:dyDescent="0.3"/>
    <row r="4" spans="2:3" ht="16.5" thickTop="1" thickBot="1" x14ac:dyDescent="0.3">
      <c r="B4" s="2" t="s">
        <v>21</v>
      </c>
      <c r="C4" t="s">
        <v>67</v>
      </c>
    </row>
    <row r="5" spans="2:3" ht="16.5" thickTop="1" thickBot="1" x14ac:dyDescent="0.3">
      <c r="B5" s="3" t="s">
        <v>20</v>
      </c>
      <c r="C5" t="s">
        <v>68</v>
      </c>
    </row>
    <row r="6" spans="2:3" ht="16.5" thickTop="1" thickBot="1" x14ac:dyDescent="0.3">
      <c r="B6" s="2" t="s">
        <v>22</v>
      </c>
      <c r="C6" t="s">
        <v>69</v>
      </c>
    </row>
    <row r="7" spans="2:3" ht="16.5" thickTop="1" thickBot="1" x14ac:dyDescent="0.3">
      <c r="B7" s="2" t="s">
        <v>12</v>
      </c>
      <c r="C7" t="s">
        <v>70</v>
      </c>
    </row>
    <row r="8" spans="2:3" ht="16.5" thickTop="1" thickBot="1" x14ac:dyDescent="0.3">
      <c r="B8" s="2" t="s">
        <v>24</v>
      </c>
      <c r="C8" t="s">
        <v>75</v>
      </c>
    </row>
    <row r="9" spans="2:3" ht="16.5" thickTop="1" thickBot="1" x14ac:dyDescent="0.3">
      <c r="B9" s="2" t="s">
        <v>25</v>
      </c>
      <c r="C9" t="s">
        <v>71</v>
      </c>
    </row>
    <row r="10" spans="2:3" ht="16.5" thickTop="1" thickBot="1" x14ac:dyDescent="0.3">
      <c r="B10" s="2" t="s">
        <v>0</v>
      </c>
      <c r="C10" t="s">
        <v>72</v>
      </c>
    </row>
    <row r="11" spans="2:3" ht="16.5" thickTop="1" thickBot="1" x14ac:dyDescent="0.3">
      <c r="B11" s="2" t="s">
        <v>19</v>
      </c>
      <c r="C11" t="s">
        <v>76</v>
      </c>
    </row>
    <row r="12" spans="2:3" ht="16.5" thickTop="1" thickBot="1" x14ac:dyDescent="0.3">
      <c r="B12" s="2" t="s">
        <v>1</v>
      </c>
      <c r="C12" t="s">
        <v>73</v>
      </c>
    </row>
    <row r="13" spans="2:3" ht="16.5" thickTop="1" thickBot="1" x14ac:dyDescent="0.3">
      <c r="B13" s="2" t="s">
        <v>38</v>
      </c>
      <c r="C13" t="s">
        <v>74</v>
      </c>
    </row>
    <row r="14" spans="2:3" ht="15.75" thickTop="1" x14ac:dyDescent="0.25"/>
  </sheetData>
  <conditionalFormatting sqref="B13">
    <cfRule type="cellIs" dxfId="5" priority="1" operator="equal">
      <formula>"Backlog"</formula>
    </cfRule>
    <cfRule type="cellIs" dxfId="4" priority="2" operator="equal">
      <formula>"Pendente"</formula>
    </cfRule>
    <cfRule type="cellIs" dxfId="3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C897-511D-459E-B2A6-5083809C3FA0}">
  <dimension ref="B1:K4"/>
  <sheetViews>
    <sheetView showGridLines="0" workbookViewId="0">
      <selection activeCell="B3" sqref="B3"/>
    </sheetView>
  </sheetViews>
  <sheetFormatPr defaultColWidth="39.85546875" defaultRowHeight="15" x14ac:dyDescent="0.25"/>
  <cols>
    <col min="1" max="1" width="3.7109375" customWidth="1"/>
    <col min="2" max="2" width="35.5703125" bestFit="1" customWidth="1"/>
    <col min="3" max="3" width="37.28515625" bestFit="1" customWidth="1"/>
    <col min="4" max="4" width="13.140625" bestFit="1" customWidth="1"/>
    <col min="5" max="5" width="9.140625" bestFit="1" customWidth="1"/>
    <col min="6" max="6" width="7.5703125" bestFit="1" customWidth="1"/>
    <col min="7" max="7" width="10.28515625" bestFit="1" customWidth="1"/>
    <col min="8" max="8" width="22.85546875" bestFit="1" customWidth="1"/>
    <col min="9" max="9" width="52.5703125" bestFit="1" customWidth="1"/>
    <col min="10" max="10" width="6.42578125" bestFit="1" customWidth="1"/>
    <col min="11" max="11" width="49.5703125" bestFit="1" customWidth="1"/>
  </cols>
  <sheetData>
    <row r="1" spans="2:11" ht="15.75" thickBot="1" x14ac:dyDescent="0.3"/>
    <row r="2" spans="2:11" ht="16.5" thickTop="1" thickBot="1" x14ac:dyDescent="0.3">
      <c r="B2" s="2" t="s">
        <v>21</v>
      </c>
      <c r="C2" s="3" t="s">
        <v>20</v>
      </c>
      <c r="D2" s="2" t="s">
        <v>22</v>
      </c>
      <c r="E2" s="2" t="s">
        <v>12</v>
      </c>
      <c r="F2" s="2" t="s">
        <v>24</v>
      </c>
      <c r="G2" s="2" t="s">
        <v>25</v>
      </c>
      <c r="H2" s="2" t="s">
        <v>0</v>
      </c>
      <c r="I2" s="2" t="s">
        <v>19</v>
      </c>
      <c r="J2" s="2" t="s">
        <v>1</v>
      </c>
      <c r="K2" s="2" t="s">
        <v>38</v>
      </c>
    </row>
    <row r="3" spans="2:11" ht="16.5" thickTop="1" thickBot="1" x14ac:dyDescent="0.3">
      <c r="B3" s="4" t="s">
        <v>21</v>
      </c>
      <c r="C3" s="5" t="s">
        <v>20</v>
      </c>
      <c r="D3" s="4" t="s">
        <v>22</v>
      </c>
      <c r="E3" s="4"/>
      <c r="F3" s="4"/>
      <c r="G3" s="4"/>
      <c r="H3" s="4" t="s">
        <v>64</v>
      </c>
      <c r="I3" s="4" t="s">
        <v>65</v>
      </c>
      <c r="J3" s="4" t="s">
        <v>1</v>
      </c>
      <c r="K3" s="4" t="s">
        <v>66</v>
      </c>
    </row>
    <row r="4" spans="2:11" ht="15.75" thickTop="1" x14ac:dyDescent="0.25"/>
  </sheetData>
  <conditionalFormatting sqref="K2:K3">
    <cfRule type="cellIs" dxfId="2" priority="1" operator="equal">
      <formula>"Backlog"</formula>
    </cfRule>
    <cfRule type="cellIs" dxfId="1" priority="2" operator="equal">
      <formula>"Pendente"</formula>
    </cfRule>
    <cfRule type="cellIs" dxfId="0" priority="3" operator="equal">
      <formula>"Concluído"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A3BF-F154-4F80-A5B1-DCA44757EF3D}">
  <dimension ref="D5:E12"/>
  <sheetViews>
    <sheetView showGridLines="0" workbookViewId="0">
      <selection activeCell="E11" sqref="E11"/>
    </sheetView>
  </sheetViews>
  <sheetFormatPr defaultRowHeight="15" x14ac:dyDescent="0.25"/>
  <cols>
    <col min="4" max="4" width="9.42578125" bestFit="1" customWidth="1"/>
    <col min="5" max="5" width="9.7109375" bestFit="1" customWidth="1"/>
  </cols>
  <sheetData>
    <row r="5" spans="4:5" ht="15.75" thickBot="1" x14ac:dyDescent="0.3"/>
    <row r="6" spans="4:5" ht="16.5" thickTop="1" thickBot="1" x14ac:dyDescent="0.3">
      <c r="D6" s="2" t="s">
        <v>12</v>
      </c>
      <c r="E6" s="2" t="s">
        <v>13</v>
      </c>
    </row>
    <row r="7" spans="4:5" ht="16.5" thickTop="1" thickBot="1" x14ac:dyDescent="0.3">
      <c r="D7" s="5" t="s">
        <v>14</v>
      </c>
      <c r="E7" s="5">
        <v>3</v>
      </c>
    </row>
    <row r="8" spans="4:5" ht="16.5" thickTop="1" thickBot="1" x14ac:dyDescent="0.3">
      <c r="D8" s="5" t="s">
        <v>15</v>
      </c>
      <c r="E8" s="5">
        <v>5</v>
      </c>
    </row>
    <row r="9" spans="4:5" ht="16.5" thickTop="1" thickBot="1" x14ac:dyDescent="0.3">
      <c r="D9" s="5" t="s">
        <v>16</v>
      </c>
      <c r="E9" s="5">
        <v>8</v>
      </c>
    </row>
    <row r="10" spans="4:5" ht="16.5" thickTop="1" thickBot="1" x14ac:dyDescent="0.3">
      <c r="D10" s="5" t="s">
        <v>17</v>
      </c>
      <c r="E10" s="5">
        <v>13</v>
      </c>
    </row>
    <row r="11" spans="4:5" ht="16.5" thickTop="1" thickBot="1" x14ac:dyDescent="0.3">
      <c r="D11" s="5" t="s">
        <v>18</v>
      </c>
      <c r="E11" s="5">
        <v>21</v>
      </c>
    </row>
    <row r="12" spans="4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Product Backlog</vt:lpstr>
      <vt:lpstr>Product Backlog pendente</vt:lpstr>
      <vt:lpstr>Fibonacci por Sprint</vt:lpstr>
      <vt:lpstr>Legenda</vt:lpstr>
      <vt:lpstr>Sugestões para requisitos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João Victor Rossi</cp:lastModifiedBy>
  <cp:lastPrinted>2025-05-06T01:28:14Z</cp:lastPrinted>
  <dcterms:created xsi:type="dcterms:W3CDTF">2025-04-10T21:59:50Z</dcterms:created>
  <dcterms:modified xsi:type="dcterms:W3CDTF">2025-06-10T17:28:35Z</dcterms:modified>
</cp:coreProperties>
</file>