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erb\StudioProjects\trustchain-superapp\fedml\src\main\java\nl\tudelft\trustchain\fedml\ai\gar\"/>
    </mc:Choice>
  </mc:AlternateContent>
  <xr:revisionPtr revIDLastSave="0" documentId="13_ncr:1_{141E253F-8931-4286-9B67-8441B2902ABA}" xr6:coauthVersionLast="46" xr6:coauthVersionMax="46" xr10:uidLastSave="{00000000-0000-0000-0000-000000000000}"/>
  <bookViews>
    <workbookView xWindow="-120" yWindow="-120" windowWidth="29040" windowHeight="15990" xr2:uid="{844211C3-7185-423C-9B06-879ED161A9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D32" i="1"/>
  <c r="B31" i="1"/>
  <c r="C31" i="1"/>
  <c r="D31" i="1"/>
  <c r="I32" i="1"/>
  <c r="C33" i="1"/>
  <c r="D33" i="1"/>
  <c r="B33" i="1"/>
  <c r="C37" i="1"/>
  <c r="D37" i="1"/>
  <c r="B37" i="1"/>
  <c r="B38" i="1"/>
  <c r="D38" i="1"/>
  <c r="C38" i="1"/>
  <c r="C29" i="1"/>
  <c r="D29" i="1"/>
  <c r="B29" i="1"/>
  <c r="D34" i="1" l="1"/>
  <c r="D39" i="1"/>
  <c r="D40" i="1" s="1"/>
  <c r="C34" i="1"/>
  <c r="B34" i="1"/>
  <c r="B39" i="1"/>
  <c r="B40" i="1" s="1"/>
  <c r="C39" i="1"/>
  <c r="C40" i="1" s="1"/>
  <c r="I31" i="1"/>
  <c r="F28" i="1"/>
  <c r="F26" i="1"/>
  <c r="B43" i="1" s="1"/>
  <c r="B45" i="1" s="1"/>
  <c r="I45" i="1"/>
  <c r="D44" i="1"/>
  <c r="C44" i="1"/>
  <c r="B44" i="1"/>
  <c r="I39" i="1"/>
  <c r="I13" i="1"/>
  <c r="I15" i="1" s="1"/>
  <c r="J13" i="1"/>
  <c r="J15" i="1" s="1"/>
  <c r="H13" i="1"/>
  <c r="H15" i="1" s="1"/>
  <c r="G13" i="1"/>
  <c r="F13" i="1"/>
  <c r="E13" i="1"/>
  <c r="D13" i="1"/>
  <c r="C13" i="1"/>
  <c r="B13" i="1"/>
  <c r="B15" i="1" s="1"/>
  <c r="E15" i="1"/>
  <c r="K13" i="1"/>
  <c r="B8" i="1"/>
  <c r="C8" i="1"/>
  <c r="D8" i="1"/>
  <c r="E8" i="1"/>
  <c r="F8" i="1"/>
  <c r="G8" i="1"/>
  <c r="H8" i="1"/>
  <c r="I8" i="1"/>
  <c r="J8" i="1"/>
  <c r="K8" i="1"/>
  <c r="B4" i="1"/>
  <c r="B5" i="1" s="1"/>
  <c r="C4" i="1"/>
  <c r="C5" i="1" s="1"/>
  <c r="D4" i="1"/>
  <c r="D5" i="1" s="1"/>
  <c r="E4" i="1"/>
  <c r="E5" i="1" s="1"/>
  <c r="F4" i="1"/>
  <c r="F5" i="1" s="1"/>
  <c r="G4" i="1"/>
  <c r="G5" i="1" s="1"/>
  <c r="H4" i="1"/>
  <c r="H5" i="1" s="1"/>
  <c r="I4" i="1"/>
  <c r="I5" i="1" s="1"/>
  <c r="J4" i="1"/>
  <c r="J5" i="1" s="1"/>
  <c r="K4" i="1"/>
  <c r="K5" i="1" s="1"/>
  <c r="P15" i="1"/>
  <c r="P10" i="1"/>
  <c r="P5" i="1"/>
  <c r="M3" i="1"/>
  <c r="M1" i="1"/>
  <c r="F14" i="1"/>
  <c r="G14" i="1"/>
  <c r="H14" i="1"/>
  <c r="I14" i="1"/>
  <c r="J14" i="1"/>
  <c r="K14" i="1"/>
  <c r="C9" i="1"/>
  <c r="D9" i="1"/>
  <c r="E9" i="1"/>
  <c r="F9" i="1"/>
  <c r="G9" i="1"/>
  <c r="H9" i="1"/>
  <c r="I9" i="1"/>
  <c r="J9" i="1"/>
  <c r="K9" i="1"/>
  <c r="B9" i="1"/>
  <c r="C14" i="1"/>
  <c r="D14" i="1"/>
  <c r="E14" i="1"/>
  <c r="B14" i="1"/>
  <c r="F32" i="1" l="1"/>
  <c r="K32" i="1" s="1"/>
  <c r="F39" i="1"/>
  <c r="F31" i="1"/>
  <c r="F15" i="1"/>
  <c r="D15" i="1"/>
  <c r="C15" i="1"/>
  <c r="K15" i="1"/>
  <c r="D10" i="1"/>
  <c r="H10" i="1"/>
  <c r="I10" i="1"/>
  <c r="J10" i="1"/>
  <c r="F10" i="1"/>
  <c r="E10" i="1"/>
  <c r="K10" i="1"/>
  <c r="C10" i="1"/>
  <c r="B10" i="1"/>
  <c r="G15" i="1"/>
  <c r="G10" i="1"/>
  <c r="M5" i="1"/>
  <c r="R5" i="1" s="1"/>
  <c r="M10" i="1" l="1"/>
  <c r="R10" i="1" s="1"/>
  <c r="M15" i="1"/>
  <c r="R15" i="1" s="1"/>
  <c r="C43" i="1"/>
  <c r="C45" i="1" s="1"/>
  <c r="D43" i="1"/>
  <c r="D45" i="1" s="1"/>
  <c r="K31" i="1"/>
  <c r="K39" i="1"/>
  <c r="F45" i="1" l="1"/>
  <c r="K45" i="1" s="1"/>
</calcChain>
</file>

<file path=xl/sharedStrings.xml><?xml version="1.0" encoding="utf-8"?>
<sst xmlns="http://schemas.openxmlformats.org/spreadsheetml/2006/main" count="54" uniqueCount="10">
  <si>
    <t>own loss</t>
  </si>
  <si>
    <t>peer</t>
  </si>
  <si>
    <t>weight =&gt;</t>
  </si>
  <si>
    <t>total:</t>
  </si>
  <si>
    <t>score</t>
  </si>
  <si>
    <t>seqAttackPenalty</t>
  </si>
  <si>
    <t>weightedDiff</t>
  </si>
  <si>
    <t>certainty =&gt;</t>
  </si>
  <si>
    <t>weight</t>
  </si>
  <si>
    <t>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</si>
</sst>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C72C-1D05-4355-8DCC-C2D9B80FA9B3}">
  <dimension ref="A1:R45"/>
  <sheetViews>
    <sheetView tabSelected="1" topLeftCell="A22" zoomScale="160" zoomScaleNormal="160" workbookViewId="0">
      <selection activeCell="C32" sqref="C32"/>
    </sheetView>
  </sheetViews>
  <sheetFormatPr defaultRowHeight="15" x14ac:dyDescent="0.25"/>
  <cols>
    <col min="8" max="8" width="10.7109375" customWidth="1"/>
    <col min="11" max="11" width="12.7109375" bestFit="1" customWidth="1"/>
    <col min="15" max="15" width="13.140625" customWidth="1"/>
  </cols>
  <sheetData>
    <row r="1" spans="1:18" x14ac:dyDescent="0.25">
      <c r="A1" t="s">
        <v>0</v>
      </c>
      <c r="B1">
        <v>0.7</v>
      </c>
      <c r="C1">
        <v>1</v>
      </c>
      <c r="D1">
        <v>1</v>
      </c>
      <c r="E1">
        <v>0.8</v>
      </c>
      <c r="F1">
        <v>0.9</v>
      </c>
      <c r="G1">
        <v>0.9</v>
      </c>
      <c r="H1">
        <v>0.6</v>
      </c>
      <c r="I1">
        <v>0.7</v>
      </c>
      <c r="J1">
        <v>0.9</v>
      </c>
      <c r="K1">
        <v>0.7</v>
      </c>
      <c r="L1" t="s">
        <v>3</v>
      </c>
      <c r="M1">
        <f>SUM(B1:K1)</f>
        <v>8.2000000000000011</v>
      </c>
    </row>
    <row r="3" spans="1:18" x14ac:dyDescent="0.25">
      <c r="A3" t="s">
        <v>1</v>
      </c>
      <c r="B3">
        <v>0.9</v>
      </c>
      <c r="C3">
        <v>0.9</v>
      </c>
      <c r="D3">
        <v>1</v>
      </c>
      <c r="E3">
        <v>0.8</v>
      </c>
      <c r="F3">
        <v>0.9</v>
      </c>
      <c r="G3">
        <v>0.9</v>
      </c>
      <c r="H3">
        <v>0.6</v>
      </c>
      <c r="I3">
        <v>0.7</v>
      </c>
      <c r="J3">
        <v>0.6</v>
      </c>
      <c r="K3">
        <v>1</v>
      </c>
      <c r="L3" t="s">
        <v>3</v>
      </c>
      <c r="M3">
        <f>SUM(B3:K3)</f>
        <v>8.3000000000000007</v>
      </c>
    </row>
    <row r="4" spans="1:18" x14ac:dyDescent="0.25">
      <c r="A4" t="s">
        <v>6</v>
      </c>
      <c r="B4">
        <f t="shared" ref="B4:J4" si="0">ABS(B3-B$1)*10*IF(B1&gt;=B3, AVERAGE($B$1:$K$1), 1)</f>
        <v>2.0000000000000009</v>
      </c>
      <c r="C4">
        <f t="shared" si="0"/>
        <v>0.81999999999999984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2.4600000000000004</v>
      </c>
      <c r="K4">
        <f>ABS(K3-K$1)*10*IF(K1&gt;=K3, AVERAGE($B$1:$K$1), 1)</f>
        <v>3.0000000000000004</v>
      </c>
    </row>
    <row r="5" spans="1:18" x14ac:dyDescent="0.25">
      <c r="A5" t="s">
        <v>4</v>
      </c>
      <c r="B5">
        <f t="shared" ref="B5:J5" si="1">IF(B3&gt;B$1, POWER(B4, 2+B$1*1.5), -POWER(B4, 3+B$1*1.5))</f>
        <v>8.2821193907310295</v>
      </c>
      <c r="C5">
        <f t="shared" si="1"/>
        <v>-0.40941366661325285</v>
      </c>
      <c r="D5">
        <f t="shared" si="1"/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-50.184282108299072</v>
      </c>
      <c r="K5">
        <f>IF(K3&gt;K$1, POWER(K4, 2+K$1*1.5), -POWER(K4, 3+K$1*1.5))</f>
        <v>28.524617330837529</v>
      </c>
      <c r="L5" t="s">
        <v>3</v>
      </c>
      <c r="M5">
        <f>MAX(-1000, SUM(B5:K5))</f>
        <v>-13.786959053343764</v>
      </c>
      <c r="O5" t="s">
        <v>7</v>
      </c>
      <c r="P5">
        <f xml:space="preserve"> MAX(0, AVERAGE(B3:K3) - _xlfn.STDEV.P(B3:K3) * 2)</f>
        <v>0.5464510624248432</v>
      </c>
      <c r="Q5" t="s">
        <v>2</v>
      </c>
      <c r="R5">
        <f>MAX((1/(1+EXP(-M5/100)))*10-4, 0) * P5</f>
        <v>0.35840137861931809</v>
      </c>
    </row>
    <row r="7" spans="1:18" x14ac:dyDescent="0.25">
      <c r="A7" t="s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0.8</v>
      </c>
    </row>
    <row r="8" spans="1:18" x14ac:dyDescent="0.25">
      <c r="A8" t="s">
        <v>6</v>
      </c>
      <c r="B8">
        <f t="shared" ref="B8:J8" si="2">ABS(B7-B$1)*10*IF(B1&gt;=B7, AVERAGE($B$1:$K$1), 1)</f>
        <v>3.0000000000000004</v>
      </c>
      <c r="C8">
        <f t="shared" si="2"/>
        <v>0</v>
      </c>
      <c r="D8">
        <f t="shared" si="2"/>
        <v>0</v>
      </c>
      <c r="E8">
        <f t="shared" si="2"/>
        <v>1.9999999999999996</v>
      </c>
      <c r="F8">
        <f t="shared" si="2"/>
        <v>0.99999999999999978</v>
      </c>
      <c r="G8">
        <f t="shared" si="2"/>
        <v>0.99999999999999978</v>
      </c>
      <c r="H8">
        <f t="shared" si="2"/>
        <v>4</v>
      </c>
      <c r="I8">
        <f t="shared" si="2"/>
        <v>3.0000000000000004</v>
      </c>
      <c r="J8">
        <f t="shared" si="2"/>
        <v>0.99999999999999978</v>
      </c>
      <c r="K8">
        <f>ABS(K7-K$1)*10*IF(K1&gt;=K7, AVERAGE($B$1:$K$1), 1)</f>
        <v>1.0000000000000009</v>
      </c>
    </row>
    <row r="9" spans="1:18" x14ac:dyDescent="0.25">
      <c r="A9" t="s">
        <v>5</v>
      </c>
      <c r="B9">
        <f>MAX(0, 2*(B$1-B$3))</f>
        <v>0</v>
      </c>
      <c r="C9">
        <f t="shared" ref="C9:K9" si="3">MAX(0, 2*(C$1-C$3))</f>
        <v>0.19999999999999996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0.60000000000000009</v>
      </c>
      <c r="K9">
        <f t="shared" si="3"/>
        <v>0</v>
      </c>
    </row>
    <row r="10" spans="1:18" x14ac:dyDescent="0.25">
      <c r="A10" t="s">
        <v>4</v>
      </c>
      <c r="B10">
        <f>IF(B7&gt;B$1, POWER(B8, 2+B$1*1.5), -POWER(B8, 3+B$1*1.5)*(1+B9))</f>
        <v>28.524617330837529</v>
      </c>
      <c r="C10">
        <f t="shared" ref="C10:K10" si="4">IF(C7&gt;C$1, POWER(C8, 2+C$1*1.5), -POWER(C8, 3+C$1*1.5)*(1+C9))</f>
        <v>0</v>
      </c>
      <c r="D10">
        <f t="shared" si="4"/>
        <v>0</v>
      </c>
      <c r="E10">
        <f t="shared" si="4"/>
        <v>9.1895868399762737</v>
      </c>
      <c r="F10">
        <f t="shared" si="4"/>
        <v>0.99999999999999922</v>
      </c>
      <c r="G10">
        <f t="shared" si="4"/>
        <v>0.99999999999999922</v>
      </c>
      <c r="H10">
        <f t="shared" si="4"/>
        <v>55.715236050951923</v>
      </c>
      <c r="I10">
        <f t="shared" si="4"/>
        <v>28.524617330837529</v>
      </c>
      <c r="J10">
        <f t="shared" si="4"/>
        <v>0.99999999999999922</v>
      </c>
      <c r="K10">
        <f t="shared" si="4"/>
        <v>1.0000000000000027</v>
      </c>
      <c r="L10" t="s">
        <v>3</v>
      </c>
      <c r="M10">
        <f>MAX(-1000, SUM(B10:K10))</f>
        <v>125.95405755260326</v>
      </c>
      <c r="O10" t="s">
        <v>7</v>
      </c>
      <c r="P10">
        <f xml:space="preserve"> MAX(0, AVERAGE(B7:K7) - _xlfn.STDEV.P(B7:K7) * 2)</f>
        <v>0.8600000000000001</v>
      </c>
      <c r="Q10" t="s">
        <v>2</v>
      </c>
      <c r="R10">
        <f>MAX((1/(1+EXP(-M10/100)))*10-4, 0) * P10</f>
        <v>3.2589442883808415</v>
      </c>
    </row>
    <row r="12" spans="1:18" x14ac:dyDescent="0.25">
      <c r="A12" t="s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0.8</v>
      </c>
    </row>
    <row r="13" spans="1:18" x14ac:dyDescent="0.25">
      <c r="A13" t="s">
        <v>6</v>
      </c>
      <c r="B13">
        <f t="shared" ref="B13:J13" si="5">ABS(B12-B$1)*10*IF(B1&gt;=B12, AVERAGE($B1:$K1), 1)</f>
        <v>3.0000000000000004</v>
      </c>
      <c r="C13">
        <f t="shared" si="5"/>
        <v>0</v>
      </c>
      <c r="D13">
        <f t="shared" si="5"/>
        <v>0</v>
      </c>
      <c r="E13">
        <f t="shared" si="5"/>
        <v>1.9999999999999996</v>
      </c>
      <c r="F13">
        <f t="shared" si="5"/>
        <v>0.99999999999999978</v>
      </c>
      <c r="G13">
        <f t="shared" si="5"/>
        <v>0.99999999999999978</v>
      </c>
      <c r="H13">
        <f t="shared" si="5"/>
        <v>4</v>
      </c>
      <c r="I13">
        <f>ABS(I12-I$1)*10*IF(I1&gt;=I12, AVERAGE($B1:$K1), 1)</f>
        <v>3.0000000000000004</v>
      </c>
      <c r="J13">
        <f t="shared" si="5"/>
        <v>0.99999999999999978</v>
      </c>
      <c r="K13">
        <f>ABS(K12-K$1)*10*IF(K1&gt;=K12, AVERAGE($B1:$K1), 1)</f>
        <v>1.0000000000000009</v>
      </c>
    </row>
    <row r="14" spans="1:18" x14ac:dyDescent="0.25">
      <c r="A14" t="s">
        <v>5</v>
      </c>
      <c r="B14">
        <f>MAX(0, 2*(B$1+B$1-B$3-B$7))</f>
        <v>0</v>
      </c>
      <c r="C14">
        <f t="shared" ref="C14:K14" si="6">MAX(0, 2*(C$1+C$1-C$3-C$7))</f>
        <v>0.20000000000000018</v>
      </c>
      <c r="D14">
        <f t="shared" si="6"/>
        <v>0</v>
      </c>
      <c r="E14">
        <f t="shared" si="6"/>
        <v>0</v>
      </c>
      <c r="F14">
        <f t="shared" si="6"/>
        <v>0</v>
      </c>
      <c r="G14">
        <f t="shared" si="6"/>
        <v>0</v>
      </c>
      <c r="H14">
        <f t="shared" si="6"/>
        <v>0</v>
      </c>
      <c r="I14">
        <f t="shared" si="6"/>
        <v>0</v>
      </c>
      <c r="J14">
        <f t="shared" si="6"/>
        <v>0.40000000000000036</v>
      </c>
      <c r="K14">
        <f t="shared" si="6"/>
        <v>0</v>
      </c>
    </row>
    <row r="15" spans="1:18" x14ac:dyDescent="0.25">
      <c r="A15" t="s">
        <v>4</v>
      </c>
      <c r="B15">
        <f>IF(B12&gt;B$1, POWER(B13, 2+B$1*1.5), -POWER(B13, 3+B$1*1.5)*(1+B14))</f>
        <v>28.524617330837529</v>
      </c>
      <c r="C15">
        <f t="shared" ref="C15:K15" si="7">IF(C12&gt;C$1, POWER(C13, 2+C$1*1.5), -POWER(C13, 3+C$1*1.5)*(1+C14))</f>
        <v>0</v>
      </c>
      <c r="D15">
        <f t="shared" si="7"/>
        <v>0</v>
      </c>
      <c r="E15">
        <f t="shared" si="7"/>
        <v>9.1895868399762737</v>
      </c>
      <c r="F15">
        <f t="shared" si="7"/>
        <v>0.99999999999999922</v>
      </c>
      <c r="G15">
        <f t="shared" si="7"/>
        <v>0.99999999999999922</v>
      </c>
      <c r="H15">
        <f t="shared" si="7"/>
        <v>55.715236050951923</v>
      </c>
      <c r="I15">
        <f t="shared" si="7"/>
        <v>28.524617330837529</v>
      </c>
      <c r="J15">
        <f t="shared" si="7"/>
        <v>0.99999999999999922</v>
      </c>
      <c r="K15">
        <f t="shared" si="7"/>
        <v>1.0000000000000027</v>
      </c>
      <c r="L15" t="s">
        <v>3</v>
      </c>
      <c r="M15">
        <f>MAX(-1000, SUM(B15:K15))</f>
        <v>125.95405755260326</v>
      </c>
      <c r="O15" t="s">
        <v>7</v>
      </c>
      <c r="P15">
        <f xml:space="preserve"> MAX(0, AVERAGE(B12:K12) - _xlfn.STDEV.P(B12:K12) * 2)</f>
        <v>0.8600000000000001</v>
      </c>
      <c r="Q15" t="s">
        <v>2</v>
      </c>
      <c r="R15">
        <f>MAX((1/(1+EXP(-M15/100)))*10-4, 0) * P15</f>
        <v>3.2589442883808415</v>
      </c>
    </row>
    <row r="26" spans="1:11" x14ac:dyDescent="0.25">
      <c r="A26" t="s">
        <v>0</v>
      </c>
      <c r="B26">
        <v>1</v>
      </c>
      <c r="C26">
        <v>0.9</v>
      </c>
      <c r="D26">
        <v>1</v>
      </c>
      <c r="E26" t="s">
        <v>3</v>
      </c>
      <c r="F26">
        <f>SUM(B26:D26)</f>
        <v>2.9</v>
      </c>
    </row>
    <row r="28" spans="1:11" x14ac:dyDescent="0.25">
      <c r="A28" t="s">
        <v>1</v>
      </c>
      <c r="B28">
        <v>1</v>
      </c>
      <c r="C28">
        <v>0.9</v>
      </c>
      <c r="D28">
        <v>0.8</v>
      </c>
      <c r="E28" t="s">
        <v>3</v>
      </c>
      <c r="F28">
        <f>SUM(B28:D28)</f>
        <v>2.7</v>
      </c>
    </row>
    <row r="29" spans="1:11" x14ac:dyDescent="0.25">
      <c r="A29" t="s">
        <v>6</v>
      </c>
      <c r="B29">
        <f>ABS(B28-B$26) * 10</f>
        <v>0</v>
      </c>
      <c r="C29">
        <f>ABS(C28-C$26) * 10</f>
        <v>0</v>
      </c>
      <c r="D29">
        <f>ABS(D28-D$26) * 10</f>
        <v>1.9999999999999996</v>
      </c>
    </row>
    <row r="30" spans="1:11" x14ac:dyDescent="0.25">
      <c r="A30" t="s">
        <v>5</v>
      </c>
      <c r="B30">
        <v>0</v>
      </c>
      <c r="C30">
        <v>0</v>
      </c>
      <c r="D30">
        <v>0</v>
      </c>
    </row>
    <row r="31" spans="1:11" x14ac:dyDescent="0.25">
      <c r="A31" t="s">
        <v>4</v>
      </c>
      <c r="B31">
        <f t="shared" ref="B31:C31" si="8">MAX(-100, IF(B28&gt;B$26, POWER(B29, 3 + B26), -POWER(B29, 4+B26)*(1+B30)))</f>
        <v>0</v>
      </c>
      <c r="C31">
        <f t="shared" si="8"/>
        <v>0</v>
      </c>
      <c r="D31">
        <f>MAX(-100, IF(D28&gt;D$26, POWER(D29, 3 + D26), -POWER(D29, 4+D26)*(1+D30)))</f>
        <v>-31.999999999999964</v>
      </c>
      <c r="E31" t="s">
        <v>3</v>
      </c>
      <c r="F31">
        <f>MAX(-1000, SUM(B31:D31))</f>
        <v>-31.999999999999964</v>
      </c>
      <c r="H31" t="s">
        <v>7</v>
      </c>
      <c r="I31">
        <f xml:space="preserve"> MAX(0, AVERAGE(B28:D28) - _xlfn.STDEV.P(B28:D28) * 2)</f>
        <v>0.73670068381445486</v>
      </c>
      <c r="J31" t="s">
        <v>2</v>
      </c>
      <c r="K31">
        <f>MAX((1/(1+EXP(-F31/100)))*10-4, 0) * I31</f>
        <v>0.15231837580391541</v>
      </c>
    </row>
    <row r="32" spans="1:11" x14ac:dyDescent="0.25">
      <c r="A32" t="s">
        <v>4</v>
      </c>
      <c r="B32">
        <f t="shared" ref="B32:C32" si="9">MAX(-100, IF(B28&gt;B$26, POWER(B29, 3 + B26), -POWER(B29, 4+B26)*(1+B30)))</f>
        <v>0</v>
      </c>
      <c r="C32">
        <f t="shared" si="9"/>
        <v>0</v>
      </c>
      <c r="D32">
        <f>MAX(-100, IF(D28&gt;D$26, POWER(D29, 3 + D26), -POWER(D29, 4+D26)*(1+D30)))</f>
        <v>-31.999999999999964</v>
      </c>
      <c r="E32" t="s">
        <v>3</v>
      </c>
      <c r="F32">
        <f>MAX(-1000, SUM(B32:D32))</f>
        <v>-31.999999999999964</v>
      </c>
      <c r="H32" t="s">
        <v>7</v>
      </c>
      <c r="I32">
        <f xml:space="preserve"> MAX(0, AVERAGE(B28:D28) - _xlfn.STDEV.P(B28:D28) * 2)</f>
        <v>0.73670068381445486</v>
      </c>
      <c r="J32" t="s">
        <v>2</v>
      </c>
      <c r="K32">
        <f>MAX((1/(1+EXP(-F32/100)))*10-4, 0) * I32</f>
        <v>0.15231837580391541</v>
      </c>
    </row>
    <row r="33" spans="1:11" x14ac:dyDescent="0.25">
      <c r="A33" t="s">
        <v>9</v>
      </c>
      <c r="B33">
        <f>MIN(1, (B28-0.2)*4)</f>
        <v>1</v>
      </c>
      <c r="C33">
        <f>MIN(1, (C28-0.2)*4)</f>
        <v>1</v>
      </c>
      <c r="D33">
        <f>MIN(1, (D28-0.2)*4)</f>
        <v>1</v>
      </c>
    </row>
    <row r="34" spans="1:11" x14ac:dyDescent="0.25">
      <c r="A34" t="s">
        <v>8</v>
      </c>
      <c r="B34">
        <f>MAX((1/(1+EXP(-B31/100)))*10-4, 0) * B33</f>
        <v>1</v>
      </c>
      <c r="C34">
        <f>MAX((1/(1+EXP(-C31/100)))*10-4, 0) * C33</f>
        <v>1</v>
      </c>
      <c r="D34">
        <f>MAX((1/(1+EXP(-D31/100)))*10-4, 0) * D33</f>
        <v>0.2067574785125057</v>
      </c>
    </row>
    <row r="36" spans="1:11" x14ac:dyDescent="0.25">
      <c r="A36" t="s">
        <v>1</v>
      </c>
      <c r="B36">
        <v>0.3</v>
      </c>
      <c r="C36">
        <v>0.3</v>
      </c>
      <c r="D36">
        <v>1</v>
      </c>
    </row>
    <row r="37" spans="1:11" x14ac:dyDescent="0.25">
      <c r="A37" t="s">
        <v>6</v>
      </c>
      <c r="B37">
        <f>ABS(B36-B$26) * 10</f>
        <v>7</v>
      </c>
      <c r="C37">
        <f>ABS(C36-C$26) * 10</f>
        <v>6.0000000000000009</v>
      </c>
      <c r="D37">
        <f>ABS(D36-D$26) * 10</f>
        <v>0</v>
      </c>
    </row>
    <row r="38" spans="1:11" x14ac:dyDescent="0.25">
      <c r="A38" t="s">
        <v>5</v>
      </c>
      <c r="B38">
        <f>MAX(0, 2*(B$26-B$28))</f>
        <v>0</v>
      </c>
      <c r="C38">
        <f>MAX(0, 2*(C$26-C$28))</f>
        <v>0</v>
      </c>
      <c r="D38">
        <f>MAX(0, 2*(D$26-D$28))</f>
        <v>0.39999999999999991</v>
      </c>
    </row>
    <row r="39" spans="1:11" x14ac:dyDescent="0.25">
      <c r="A39" t="s">
        <v>4</v>
      </c>
      <c r="B39">
        <f>MAX(-100, IF(B36&gt;B$26, POWER(B37, 3 + B26), -POWER(B37, 4+B26)*(1+B38)))</f>
        <v>-100</v>
      </c>
      <c r="C39">
        <f>MAX(-100, IF(C36&gt;C$26, POWER(C37, 3 + C26), -POWER(C37, 4+C26)*(1+C38)))</f>
        <v>-100</v>
      </c>
      <c r="D39">
        <f>MAX(-100, IF(D36&gt;D$26, POWER(D37, 3 + D26), -POWER(D37, 4+D26)*(1+D38)))</f>
        <v>0</v>
      </c>
      <c r="E39" t="s">
        <v>3</v>
      </c>
      <c r="F39">
        <f>MAX(-1000, SUM(B39:D39))</f>
        <v>-200</v>
      </c>
      <c r="H39" t="s">
        <v>7</v>
      </c>
      <c r="I39">
        <f xml:space="preserve"> MAX(0, AVERAGE(B36:K36) - _xlfn.STDEV.P(B36:K36) * 2)</f>
        <v>0</v>
      </c>
      <c r="J39" t="s">
        <v>2</v>
      </c>
      <c r="K39">
        <f>MAX((1/(1+EXP(-F39/100)))*10-4, 0) * I39</f>
        <v>0</v>
      </c>
    </row>
    <row r="40" spans="1:11" x14ac:dyDescent="0.25">
      <c r="A40" t="s">
        <v>8</v>
      </c>
      <c r="B40">
        <f>MAX((1/(1+EXP(-B39/100)))*10-4, 0)</f>
        <v>0</v>
      </c>
      <c r="C40">
        <f>MAX((1/(1+EXP(-C39/100)))*10-4, 0)</f>
        <v>0</v>
      </c>
      <c r="D40">
        <f>MAX((1/(1+EXP(-D39/100)))*10-4, 0)</f>
        <v>1</v>
      </c>
    </row>
    <row r="42" spans="1:11" x14ac:dyDescent="0.25">
      <c r="A42" t="s">
        <v>1</v>
      </c>
      <c r="B42">
        <v>1</v>
      </c>
      <c r="C42">
        <v>1</v>
      </c>
      <c r="D42">
        <v>1</v>
      </c>
    </row>
    <row r="43" spans="1:11" x14ac:dyDescent="0.25">
      <c r="A43" t="s">
        <v>6</v>
      </c>
      <c r="B43">
        <f>ABS(B42-B$1)*10*IF(B26&gt;=B42, AVERAGE($B26:$K26), 1)</f>
        <v>4.3500000000000005</v>
      </c>
      <c r="C43">
        <f>ABS(C42-C$1)*10*IF(C26&gt;=C42, AVERAGE($B26:$K26), 1)</f>
        <v>0</v>
      </c>
      <c r="D43">
        <f>ABS(D42-D$1)*10*IF(D26&gt;=D42, AVERAGE($B26:$K26), 1)</f>
        <v>0</v>
      </c>
    </row>
    <row r="44" spans="1:11" x14ac:dyDescent="0.25">
      <c r="A44" t="s">
        <v>5</v>
      </c>
      <c r="B44">
        <f>MAX(0, 2*(B$1+B$1-B$3-B$7))</f>
        <v>0</v>
      </c>
      <c r="C44">
        <f>MAX(0, 2*(C$1+C$1-C$3-C$7))</f>
        <v>0.20000000000000018</v>
      </c>
      <c r="D44">
        <f>MAX(0, 2*(D$1+D$1-D$3-D$7))</f>
        <v>0</v>
      </c>
    </row>
    <row r="45" spans="1:11" x14ac:dyDescent="0.25">
      <c r="A45" t="s">
        <v>4</v>
      </c>
      <c r="B45">
        <f>IF(B42&gt;B$1, POWER(B43, 2+B$1*1.5), -POWER(B43, 3+B$1*1.5)*(1+B44))</f>
        <v>88.591536441464001</v>
      </c>
      <c r="C45">
        <f>IF(C42&gt;C$1, POWER(C43, 2+C$1*1.5), -POWER(C43, 3+C$1*1.5)*(1+C44))</f>
        <v>0</v>
      </c>
      <c r="D45">
        <f>IF(D42&gt;D$1, POWER(D43, 2+D$1*1.5), -POWER(D43, 3+D$1*1.5)*(1+D44))</f>
        <v>0</v>
      </c>
      <c r="E45" t="s">
        <v>3</v>
      </c>
      <c r="F45">
        <f>MAX(-1000, SUM(B45:D45))</f>
        <v>88.591536441464001</v>
      </c>
      <c r="H45" t="s">
        <v>7</v>
      </c>
      <c r="I45">
        <f xml:space="preserve"> MAX(0, AVERAGE(B42:K42) - _xlfn.STDEV.P(B42:K42) * 2)</f>
        <v>1</v>
      </c>
      <c r="J45" t="s">
        <v>2</v>
      </c>
      <c r="K45">
        <f>MAX((1/(1+EXP(-F45/100)))*10-4, 0) * I45</f>
        <v>3.0804652851105851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Verbraeken</dc:creator>
  <cp:lastModifiedBy>Joost Verbraeken</cp:lastModifiedBy>
  <dcterms:created xsi:type="dcterms:W3CDTF">2021-01-28T10:22:00Z</dcterms:created>
  <dcterms:modified xsi:type="dcterms:W3CDTF">2021-02-19T08:16:23Z</dcterms:modified>
</cp:coreProperties>
</file>