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urricularização da Extensão\"/>
    </mc:Choice>
  </mc:AlternateContent>
  <xr:revisionPtr revIDLastSave="0" documentId="13_ncr:1_{3E24C569-3705-4B76-96BF-7F87BC6E034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atriz-CC" sheetId="1" r:id="rId1"/>
    <sheet name="Matriz-CC_Prerequistos" sheetId="3" r:id="rId2"/>
    <sheet name="Matriz-CC_Propos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3" l="1"/>
  <c r="P54" i="3"/>
  <c r="AB53" i="3"/>
  <c r="AB52" i="3"/>
  <c r="BF45" i="3"/>
  <c r="AZ45" i="3"/>
  <c r="AT45" i="3"/>
  <c r="AN45" i="3"/>
  <c r="AH45" i="3"/>
  <c r="AB45" i="3"/>
  <c r="V45" i="3"/>
  <c r="P45" i="3"/>
  <c r="J45" i="3"/>
  <c r="D45" i="3"/>
  <c r="D46" i="3" s="1"/>
  <c r="J46" i="3" s="1"/>
  <c r="P46" i="3" s="1"/>
  <c r="AO42" i="3"/>
  <c r="AC42" i="3"/>
  <c r="K42" i="3"/>
  <c r="E42" i="3"/>
  <c r="AO38" i="3"/>
  <c r="AI38" i="3"/>
  <c r="AC38" i="3"/>
  <c r="W38" i="3"/>
  <c r="E38" i="3"/>
  <c r="BG33" i="3"/>
  <c r="BA33" i="3"/>
  <c r="AO33" i="3"/>
  <c r="AI33" i="3"/>
  <c r="W33" i="3"/>
  <c r="Q33" i="3"/>
  <c r="K33" i="3"/>
  <c r="E33" i="3"/>
  <c r="BG28" i="3"/>
  <c r="AB55" i="3" s="1"/>
  <c r="AI28" i="3"/>
  <c r="AC28" i="3"/>
  <c r="W28" i="3"/>
  <c r="Q28" i="3"/>
  <c r="K28" i="3"/>
  <c r="E28" i="3"/>
  <c r="BA23" i="3"/>
  <c r="AU23" i="3"/>
  <c r="AO23" i="3"/>
  <c r="AI23" i="3"/>
  <c r="AC23" i="3"/>
  <c r="Q23" i="3"/>
  <c r="K23" i="3"/>
  <c r="E23" i="3"/>
  <c r="Q19" i="3"/>
  <c r="K19" i="3"/>
  <c r="BA17" i="3"/>
  <c r="AU17" i="3"/>
  <c r="AO17" i="3"/>
  <c r="AC17" i="3"/>
  <c r="W17" i="3"/>
  <c r="Q15" i="3"/>
  <c r="K15" i="3"/>
  <c r="AU11" i="3"/>
  <c r="AI11" i="3"/>
  <c r="AC11" i="3"/>
  <c r="W11" i="3"/>
  <c r="V47" i="3" s="1"/>
  <c r="Q11" i="3"/>
  <c r="K11" i="3"/>
  <c r="E11" i="3"/>
  <c r="D47" i="3" s="1"/>
  <c r="D48" i="3" s="1"/>
  <c r="AU7" i="3"/>
  <c r="AI7" i="3"/>
  <c r="AH47" i="3" s="1"/>
  <c r="W7" i="3"/>
  <c r="Q7" i="3"/>
  <c r="K7" i="3"/>
  <c r="J47" i="3" s="1"/>
  <c r="E7" i="3"/>
  <c r="AT47" i="3" l="1"/>
  <c r="AZ47" i="3"/>
  <c r="V46" i="3"/>
  <c r="AB46" i="3" s="1"/>
  <c r="AH46" i="3" s="1"/>
  <c r="AN46" i="3" s="1"/>
  <c r="AT46" i="3" s="1"/>
  <c r="AZ46" i="3" s="1"/>
  <c r="BF46" i="3" s="1"/>
  <c r="J48" i="3"/>
  <c r="P48" i="3" s="1"/>
  <c r="V48" i="3" s="1"/>
  <c r="AB48" i="3" s="1"/>
  <c r="AH48" i="3" s="1"/>
  <c r="AN48" i="3" s="1"/>
  <c r="AT48" i="3" s="1"/>
  <c r="AZ48" i="3" s="1"/>
  <c r="P47" i="3"/>
  <c r="AB47" i="3"/>
  <c r="AN47" i="3"/>
  <c r="AB54" i="3"/>
  <c r="AT54" i="3" s="1"/>
  <c r="BF47" i="3"/>
  <c r="P51" i="3"/>
  <c r="P56" i="3" s="1"/>
  <c r="AC11" i="2"/>
  <c r="W11" i="2"/>
  <c r="P45" i="2"/>
  <c r="Q11" i="2"/>
  <c r="BF48" i="3" l="1"/>
  <c r="AB51" i="3" s="1"/>
  <c r="AN45" i="2"/>
  <c r="AO7" i="2"/>
  <c r="AB56" i="3" l="1"/>
  <c r="AT52" i="3"/>
  <c r="AT56" i="3" s="1"/>
  <c r="P55" i="2"/>
  <c r="P54" i="2"/>
  <c r="AB53" i="2"/>
  <c r="AB52" i="2"/>
  <c r="AN47" i="2"/>
  <c r="BF45" i="2"/>
  <c r="AZ45" i="2"/>
  <c r="AT45" i="2"/>
  <c r="AH45" i="2"/>
  <c r="AB45" i="2"/>
  <c r="V45" i="2"/>
  <c r="J45" i="2"/>
  <c r="D45" i="2"/>
  <c r="D46" i="2" s="1"/>
  <c r="J46" i="2" s="1"/>
  <c r="P46" i="2" s="1"/>
  <c r="AO42" i="2"/>
  <c r="AC42" i="2"/>
  <c r="K42" i="2"/>
  <c r="E42" i="2"/>
  <c r="AO38" i="2"/>
  <c r="AI38" i="2"/>
  <c r="AC38" i="2"/>
  <c r="W38" i="2"/>
  <c r="E38" i="2"/>
  <c r="BG33" i="2"/>
  <c r="AB54" i="2" s="1"/>
  <c r="BA33" i="2"/>
  <c r="AO33" i="2"/>
  <c r="AI33" i="2"/>
  <c r="W33" i="2"/>
  <c r="Q33" i="2"/>
  <c r="K33" i="2"/>
  <c r="E33" i="2"/>
  <c r="BG28" i="2"/>
  <c r="AB55" i="2" s="1"/>
  <c r="AI28" i="2"/>
  <c r="AC28" i="2"/>
  <c r="W28" i="2"/>
  <c r="Q28" i="2"/>
  <c r="K28" i="2"/>
  <c r="E28" i="2"/>
  <c r="BA23" i="2"/>
  <c r="AZ47" i="2" s="1"/>
  <c r="AU23" i="2"/>
  <c r="AO23" i="2"/>
  <c r="AI23" i="2"/>
  <c r="AC23" i="2"/>
  <c r="Q23" i="2"/>
  <c r="K23" i="2"/>
  <c r="E23" i="2"/>
  <c r="Q19" i="2"/>
  <c r="P47" i="2" s="1"/>
  <c r="K19" i="2"/>
  <c r="BA17" i="2"/>
  <c r="AU17" i="2"/>
  <c r="AO17" i="2"/>
  <c r="AC17" i="2"/>
  <c r="AB47" i="2" s="1"/>
  <c r="W17" i="2"/>
  <c r="Q15" i="2"/>
  <c r="K15" i="2"/>
  <c r="AU11" i="2"/>
  <c r="AT47" i="2" s="1"/>
  <c r="AI11" i="2"/>
  <c r="K11" i="2"/>
  <c r="E11" i="2"/>
  <c r="AI7" i="2"/>
  <c r="AH47" i="2" s="1"/>
  <c r="W7" i="2"/>
  <c r="V47" i="2" s="1"/>
  <c r="Q7" i="2"/>
  <c r="K7" i="2"/>
  <c r="E7" i="2"/>
  <c r="D47" i="2" l="1"/>
  <c r="D48" i="2" s="1"/>
  <c r="J48" i="2" s="1"/>
  <c r="P48" i="2" s="1"/>
  <c r="V48" i="2" s="1"/>
  <c r="AB48" i="2" s="1"/>
  <c r="AH48" i="2" s="1"/>
  <c r="AN48" i="2" s="1"/>
  <c r="AT48" i="2" s="1"/>
  <c r="AZ48" i="2" s="1"/>
  <c r="J47" i="2"/>
  <c r="V46" i="2"/>
  <c r="AB46" i="2" s="1"/>
  <c r="AH46" i="2" s="1"/>
  <c r="P51" i="2"/>
  <c r="P56" i="2" s="1"/>
  <c r="AN46" i="2"/>
  <c r="AT46" i="2" s="1"/>
  <c r="AZ46" i="2" s="1"/>
  <c r="BF46" i="2" s="1"/>
  <c r="AT54" i="2"/>
  <c r="BF47" i="2"/>
  <c r="BG28" i="1"/>
  <c r="AB53" i="1"/>
  <c r="AB52" i="1"/>
  <c r="AO38" i="1"/>
  <c r="W33" i="1"/>
  <c r="W28" i="1"/>
  <c r="BF48" i="2" l="1"/>
  <c r="AB51" i="2" s="1"/>
  <c r="P55" i="1"/>
  <c r="P54" i="1"/>
  <c r="AZ45" i="1"/>
  <c r="AT45" i="1"/>
  <c r="AN45" i="1"/>
  <c r="AB56" i="2" l="1"/>
  <c r="AT52" i="2"/>
  <c r="AT56" i="2" s="1"/>
  <c r="AB55" i="1"/>
  <c r="BG33" i="1"/>
  <c r="BF47" i="1" s="1"/>
  <c r="BA33" i="1"/>
  <c r="BA23" i="1"/>
  <c r="BA17" i="1"/>
  <c r="AU23" i="1"/>
  <c r="AU17" i="1"/>
  <c r="AU11" i="1"/>
  <c r="AU7" i="1"/>
  <c r="AO42" i="1"/>
  <c r="AO33" i="1"/>
  <c r="AO23" i="1"/>
  <c r="AO17" i="1"/>
  <c r="AI38" i="1"/>
  <c r="AI33" i="1"/>
  <c r="AI28" i="1"/>
  <c r="AI23" i="1"/>
  <c r="AI11" i="1"/>
  <c r="AI7" i="1"/>
  <c r="AC42" i="1"/>
  <c r="AC38" i="1"/>
  <c r="AC28" i="1"/>
  <c r="AC23" i="1"/>
  <c r="AC17" i="1"/>
  <c r="AC11" i="1"/>
  <c r="W38" i="1"/>
  <c r="W17" i="1"/>
  <c r="W11" i="1"/>
  <c r="W7" i="1"/>
  <c r="Q23" i="1"/>
  <c r="Q28" i="1"/>
  <c r="Q33" i="1"/>
  <c r="Q19" i="1"/>
  <c r="Q15" i="1"/>
  <c r="Q7" i="1"/>
  <c r="Q11" i="1"/>
  <c r="K33" i="1"/>
  <c r="K28" i="1"/>
  <c r="K23" i="1"/>
  <c r="K19" i="1"/>
  <c r="K15" i="1"/>
  <c r="K11" i="1"/>
  <c r="K7" i="1"/>
  <c r="K42" i="1"/>
  <c r="E42" i="1"/>
  <c r="E38" i="1"/>
  <c r="E33" i="1"/>
  <c r="E28" i="1"/>
  <c r="E23" i="1"/>
  <c r="E7" i="1"/>
  <c r="E11" i="1"/>
  <c r="BF45" i="1"/>
  <c r="AH45" i="1"/>
  <c r="AB45" i="1"/>
  <c r="V45" i="1"/>
  <c r="P45" i="1"/>
  <c r="J45" i="1"/>
  <c r="D45" i="1"/>
  <c r="P51" i="1" l="1"/>
  <c r="P56" i="1" s="1"/>
  <c r="AT54" i="1"/>
  <c r="AB54" i="1"/>
  <c r="AN47" i="1"/>
  <c r="AT47" i="1"/>
  <c r="AZ47" i="1"/>
  <c r="D46" i="1"/>
  <c r="J46" i="1" s="1"/>
  <c r="P46" i="1" s="1"/>
  <c r="V46" i="1" s="1"/>
  <c r="AB46" i="1" s="1"/>
  <c r="AH46" i="1" s="1"/>
  <c r="AN46" i="1" s="1"/>
  <c r="AT46" i="1" s="1"/>
  <c r="AZ46" i="1" s="1"/>
  <c r="BF46" i="1" s="1"/>
  <c r="AB47" i="1"/>
  <c r="AH47" i="1"/>
  <c r="V47" i="1"/>
  <c r="P47" i="1"/>
  <c r="J47" i="1"/>
  <c r="D47" i="1"/>
  <c r="D48" i="1" s="1"/>
  <c r="J48" i="1" l="1"/>
  <c r="P48" i="1" s="1"/>
  <c r="V48" i="1" s="1"/>
  <c r="AB48" i="1" s="1"/>
  <c r="AH48" i="1" s="1"/>
  <c r="AN48" i="1" s="1"/>
  <c r="AT48" i="1" s="1"/>
  <c r="AZ48" i="1" s="1"/>
  <c r="BF48" i="1" s="1"/>
  <c r="AB51" i="1" s="1"/>
  <c r="AT52" i="1" l="1"/>
  <c r="AB56" i="1"/>
  <c r="AT56" i="1"/>
</calcChain>
</file>

<file path=xl/sharedStrings.xml><?xml version="1.0" encoding="utf-8"?>
<sst xmlns="http://schemas.openxmlformats.org/spreadsheetml/2006/main" count="270" uniqueCount="86">
  <si>
    <t>Geometria Analítica</t>
  </si>
  <si>
    <t>Algebra Linear</t>
  </si>
  <si>
    <t>Método Matemático</t>
  </si>
  <si>
    <t>Cálculo Numérico</t>
  </si>
  <si>
    <t>1o Período</t>
  </si>
  <si>
    <t>2o Período</t>
  </si>
  <si>
    <t>3o Período</t>
  </si>
  <si>
    <t>4o Período</t>
  </si>
  <si>
    <t>5o Período</t>
  </si>
  <si>
    <t>6o Período</t>
  </si>
  <si>
    <t>7o Período</t>
  </si>
  <si>
    <t>8o Período</t>
  </si>
  <si>
    <t>9o Período</t>
  </si>
  <si>
    <t>Pesquisa Operacional</t>
  </si>
  <si>
    <t>Cálculo Diferencial e Integral I</t>
  </si>
  <si>
    <t>Cálculo Diferencial e Integral II</t>
  </si>
  <si>
    <t>Cálculo Diferencial e Integral III</t>
  </si>
  <si>
    <t>Estatística e Probabilidade</t>
  </si>
  <si>
    <t>Processos Estocásticos</t>
  </si>
  <si>
    <t>Introdução à Computação Gráfica</t>
  </si>
  <si>
    <t>Optativa Eletiva I</t>
  </si>
  <si>
    <t>Física Geral I</t>
  </si>
  <si>
    <t>Física Geral II</t>
  </si>
  <si>
    <t>Laboratório Física Geral II</t>
  </si>
  <si>
    <t>Laboratório Física Geral I</t>
  </si>
  <si>
    <t>Sistema Operacional</t>
  </si>
  <si>
    <t>Redes de Computadores</t>
  </si>
  <si>
    <t>Sistemas Distribuídos</t>
  </si>
  <si>
    <t>Optativa Eletiva II</t>
  </si>
  <si>
    <t>Optativa Eletiva III</t>
  </si>
  <si>
    <t>Optativa Eletiva V</t>
  </si>
  <si>
    <t>Organiza. de Computadores</t>
  </si>
  <si>
    <t>Lógina Digital</t>
  </si>
  <si>
    <t>Arquit. de Computadores</t>
  </si>
  <si>
    <t>L. Formais e Teoria da Computação</t>
  </si>
  <si>
    <t>Compiladores</t>
  </si>
  <si>
    <t>Optativa Eletiva IV</t>
  </si>
  <si>
    <t>Optativa Eletiva VI</t>
  </si>
  <si>
    <t>Lógica Matemática</t>
  </si>
  <si>
    <t>Estruturas Discretas</t>
  </si>
  <si>
    <t>Paradigmas de Lings de Programação</t>
  </si>
  <si>
    <t>Estrutura de dados II</t>
  </si>
  <si>
    <t>Banco de Dados I</t>
  </si>
  <si>
    <t>Banco de Dados II</t>
  </si>
  <si>
    <t>Estágio Supervisionado</t>
  </si>
  <si>
    <t>Programação I</t>
  </si>
  <si>
    <t>Programação II</t>
  </si>
  <si>
    <t>Estrutura de Dados I</t>
  </si>
  <si>
    <t>Programação Orientado a Objetos</t>
  </si>
  <si>
    <t>Inteligência Artificial</t>
  </si>
  <si>
    <t>Interface Homem-Máquina</t>
  </si>
  <si>
    <t>Projeto de Monografia</t>
  </si>
  <si>
    <t>Monografia</t>
  </si>
  <si>
    <t>Introdução à Ciência da Computação</t>
  </si>
  <si>
    <t>Análise e Projeto de Sistemas</t>
  </si>
  <si>
    <t>Engenharia de Software</t>
  </si>
  <si>
    <t>Parad. OO para Desenv. de Software</t>
  </si>
  <si>
    <t>Teste de Software</t>
  </si>
  <si>
    <t>Inglês Instrumental I</t>
  </si>
  <si>
    <t>Inglês Instrumental II</t>
  </si>
  <si>
    <t>Metodologia de Trabalho Científico</t>
  </si>
  <si>
    <t>Computação e Sociedade</t>
  </si>
  <si>
    <t>10o Período</t>
  </si>
  <si>
    <t>Creds Sem.</t>
  </si>
  <si>
    <t>Creds Acum.</t>
  </si>
  <si>
    <t>Hras Sem.</t>
  </si>
  <si>
    <t>Hras Acum.</t>
  </si>
  <si>
    <t>UNIVERSIDADE ESTADUAL DO NORTE FLUMINENSE</t>
  </si>
  <si>
    <t>MATRIZ CURRICULAR - CURSO DE CIÊNCIA DA COMPUTAÇÃO</t>
  </si>
  <si>
    <t>Total de Créditos</t>
  </si>
  <si>
    <t>Obrigatórias Regulares</t>
  </si>
  <si>
    <t>Eletivas Optativas</t>
  </si>
  <si>
    <t>Eletivas Livres</t>
  </si>
  <si>
    <t>TCC</t>
  </si>
  <si>
    <t>Estágio</t>
  </si>
  <si>
    <t>Total de Créditos (mínimo)</t>
  </si>
  <si>
    <t>Carga Horária Total por Categorias</t>
  </si>
  <si>
    <t>Carga Horária Total (mín.)</t>
  </si>
  <si>
    <t>Carga Horária Mínima Geral</t>
  </si>
  <si>
    <t>CargaHorária (regulares+Optativas+eletivas)</t>
  </si>
  <si>
    <t>Carga Horará Extra Classe (TCC + Estágio)</t>
  </si>
  <si>
    <t>Carga Horária Total Mínima</t>
  </si>
  <si>
    <t>Empreende-dorismo I</t>
  </si>
  <si>
    <t>159 créditos</t>
  </si>
  <si>
    <t>G</t>
  </si>
  <si>
    <t>Lógica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</si>
</sst>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b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14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2" borderId="19" xfId="0" applyFont="1" applyFill="1" applyBorder="1"/>
    <xf numFmtId="0" fontId="1" fillId="2" borderId="2" xfId="0" applyFont="1" applyFill="1" applyBorder="1"/>
    <xf numFmtId="0" fontId="1" fillId="3" borderId="24" xfId="0" applyFont="1" applyFill="1" applyBorder="1"/>
    <xf numFmtId="0" fontId="1" fillId="3" borderId="2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32" xfId="0" applyFont="1" applyFill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3" borderId="27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1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3" fontId="1" fillId="3" borderId="24" xfId="0" applyNumberFormat="1" applyFont="1" applyFill="1" applyBorder="1" applyAlignment="1">
      <alignment horizontal="right" vertical="center"/>
    </xf>
    <xf numFmtId="3" fontId="1" fillId="3" borderId="25" xfId="0" applyNumberFormat="1" applyFont="1" applyFill="1" applyBorder="1" applyAlignment="1">
      <alignment horizontal="right" vertical="center"/>
    </xf>
    <xf numFmtId="3" fontId="1" fillId="3" borderId="1" xfId="0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3" fontId="1" fillId="3" borderId="30" xfId="0" applyNumberFormat="1" applyFont="1" applyFill="1" applyBorder="1" applyAlignment="1">
      <alignment horizontal="right" vertical="center"/>
    </xf>
    <xf numFmtId="3" fontId="1" fillId="3" borderId="6" xfId="0" applyNumberFormat="1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right" vertical="center"/>
    </xf>
    <xf numFmtId="0" fontId="1" fillId="3" borderId="28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1" fillId="3" borderId="31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vertical="center"/>
    </xf>
    <xf numFmtId="0" fontId="1" fillId="3" borderId="29" xfId="0" applyFont="1" applyFill="1" applyBorder="1" applyAlignment="1">
      <alignment horizontal="right" vertical="center"/>
    </xf>
    <xf numFmtId="0" fontId="1" fillId="3" borderId="30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3" borderId="12" xfId="0" applyNumberFormat="1" applyFont="1" applyFill="1" applyBorder="1" applyAlignment="1">
      <alignment vertical="center"/>
    </xf>
    <xf numFmtId="3" fontId="1" fillId="3" borderId="31" xfId="0" applyNumberFormat="1" applyFont="1" applyFill="1" applyBorder="1" applyAlignment="1">
      <alignment vertical="center"/>
    </xf>
    <xf numFmtId="3" fontId="1" fillId="3" borderId="10" xfId="0" applyNumberFormat="1" applyFont="1" applyFill="1" applyBorder="1" applyAlignment="1">
      <alignment vertical="center"/>
    </xf>
    <xf numFmtId="3" fontId="1" fillId="3" borderId="25" xfId="0" applyNumberFormat="1" applyFont="1" applyFill="1" applyBorder="1" applyAlignment="1">
      <alignment vertical="center"/>
    </xf>
    <xf numFmtId="3" fontId="1" fillId="3" borderId="30" xfId="0" applyNumberFormat="1" applyFont="1" applyFill="1" applyBorder="1" applyAlignment="1">
      <alignment vertical="center"/>
    </xf>
    <xf numFmtId="3" fontId="1" fillId="3" borderId="6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085570" y="896471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815324" y="1169737"/>
          <a:ext cx="24866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162316" y="1032577"/>
          <a:ext cx="1597905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1963</xdr:colOff>
      <xdr:row>6</xdr:row>
      <xdr:rowOff>1965</xdr:rowOff>
    </xdr:from>
    <xdr:to>
      <xdr:col>41</xdr:col>
      <xdr:colOff>222437</xdr:colOff>
      <xdr:row>6</xdr:row>
      <xdr:rowOff>5323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7706007" y="821395"/>
          <a:ext cx="1544169" cy="3358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9</xdr:row>
      <xdr:rowOff>154075</xdr:rowOff>
    </xdr:from>
    <xdr:to>
      <xdr:col>6</xdr:col>
      <xdr:colOff>7004</xdr:colOff>
      <xdr:row>9</xdr:row>
      <xdr:rowOff>154075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092574" y="1589829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5377</xdr:colOff>
      <xdr:row>10</xdr:row>
      <xdr:rowOff>75350</xdr:rowOff>
    </xdr:from>
    <xdr:to>
      <xdr:col>12</xdr:col>
      <xdr:colOff>5377</xdr:colOff>
      <xdr:row>10</xdr:row>
      <xdr:rowOff>75350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414642" y="1665185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</xdr:colOff>
      <xdr:row>10</xdr:row>
      <xdr:rowOff>73662</xdr:rowOff>
    </xdr:from>
    <xdr:to>
      <xdr:col>17</xdr:col>
      <xdr:colOff>244447</xdr:colOff>
      <xdr:row>10</xdr:row>
      <xdr:rowOff>75863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3810304" y="1873297"/>
          <a:ext cx="244143" cy="220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4913</xdr:colOff>
      <xdr:row>10</xdr:row>
      <xdr:rowOff>70548</xdr:rowOff>
    </xdr:from>
    <xdr:to>
      <xdr:col>24</xdr:col>
      <xdr:colOff>4913</xdr:colOff>
      <xdr:row>10</xdr:row>
      <xdr:rowOff>70548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5167800" y="1870183"/>
          <a:ext cx="24866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380846" y="1667125"/>
          <a:ext cx="238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152815</xdr:rowOff>
    </xdr:from>
    <xdr:to>
      <xdr:col>6</xdr:col>
      <xdr:colOff>7004</xdr:colOff>
      <xdr:row>14</xdr:row>
      <xdr:rowOff>7004</xdr:rowOff>
    </xdr:to>
    <xdr:sp macro="" textlink="">
      <xdr:nvSpPr>
        <xdr:cNvPr id="26" name="Forma liv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0211" y="1747966"/>
          <a:ext cx="247998" cy="473887"/>
        </a:xfrm>
        <a:custGeom>
          <a:avLst/>
          <a:gdLst>
            <a:gd name="connsiteX0" fmla="*/ 0 w 245129"/>
            <a:gd name="connsiteY0" fmla="*/ 7003 h 476250"/>
            <a:gd name="connsiteX1" fmla="*/ 119062 w 245129"/>
            <a:gd name="connsiteY1" fmla="*/ 0 h 476250"/>
            <a:gd name="connsiteX2" fmla="*/ 119062 w 245129"/>
            <a:gd name="connsiteY2" fmla="*/ 476250 h 476250"/>
            <a:gd name="connsiteX3" fmla="*/ 245129 w 245129"/>
            <a:gd name="connsiteY3" fmla="*/ 476250 h 476250"/>
            <a:gd name="connsiteX0" fmla="*/ 0 w 245129"/>
            <a:gd name="connsiteY0" fmla="*/ 0 h 469247"/>
            <a:gd name="connsiteX1" fmla="*/ 119062 w 245129"/>
            <a:gd name="connsiteY1" fmla="*/ 10090 h 469247"/>
            <a:gd name="connsiteX2" fmla="*/ 119062 w 245129"/>
            <a:gd name="connsiteY2" fmla="*/ 469247 h 469247"/>
            <a:gd name="connsiteX3" fmla="*/ 245129 w 245129"/>
            <a:gd name="connsiteY3" fmla="*/ 469247 h 469247"/>
            <a:gd name="connsiteX0" fmla="*/ 0 w 245129"/>
            <a:gd name="connsiteY0" fmla="*/ 1306 h 470553"/>
            <a:gd name="connsiteX1" fmla="*/ 119062 w 245129"/>
            <a:gd name="connsiteY1" fmla="*/ 0 h 470553"/>
            <a:gd name="connsiteX2" fmla="*/ 119062 w 245129"/>
            <a:gd name="connsiteY2" fmla="*/ 470553 h 470553"/>
            <a:gd name="connsiteX3" fmla="*/ 245129 w 245129"/>
            <a:gd name="connsiteY3" fmla="*/ 470553 h 470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129" h="470553">
              <a:moveTo>
                <a:pt x="0" y="1306"/>
              </a:moveTo>
              <a:lnTo>
                <a:pt x="119062" y="0"/>
              </a:lnTo>
              <a:lnTo>
                <a:pt x="119062" y="470553"/>
              </a:lnTo>
              <a:lnTo>
                <a:pt x="245129" y="47055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27" name="Forma liv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210708" y="2369774"/>
          <a:ext cx="120497" cy="53363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4215</xdr:colOff>
      <xdr:row>6</xdr:row>
      <xdr:rowOff>80331</xdr:rowOff>
    </xdr:from>
    <xdr:to>
      <xdr:col>12</xdr:col>
      <xdr:colOff>4215</xdr:colOff>
      <xdr:row>9</xdr:row>
      <xdr:rowOff>137711</xdr:rowOff>
    </xdr:to>
    <xdr:sp macro="" textlink="">
      <xdr:nvSpPr>
        <xdr:cNvPr id="28" name="Forma liv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461328" y="1121338"/>
          <a:ext cx="248661" cy="664282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29" name="Forma liv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497883" y="1360714"/>
          <a:ext cx="1615390" cy="138651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37" name="Forma liv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461327" y="1964000"/>
          <a:ext cx="244447" cy="341386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456792" y="2419670"/>
          <a:ext cx="24866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39" name="Forma liv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60000">
          <a:off x="2620394" y="2662687"/>
          <a:ext cx="102026" cy="461539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40" name="Forma liv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464681" y="2562018"/>
          <a:ext cx="246815" cy="594443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41" name="Forma liv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16954" y="2422966"/>
          <a:ext cx="79954" cy="702208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42" name="Forma liv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6907" y="1988348"/>
          <a:ext cx="2878358" cy="438093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108932" y="3886460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2464028" y="3885916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108932" y="4647777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108932" y="5422986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48" name="Conector de seta reta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1108932" y="6253823"/>
          <a:ext cx="2958312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2464681" y="5419510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50" name="Forma liv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464681" y="5558568"/>
          <a:ext cx="1599087" cy="538823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51" name="Forma liv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464681" y="4710356"/>
          <a:ext cx="243339" cy="566633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41</xdr:row>
      <xdr:rowOff>86900</xdr:rowOff>
    </xdr:from>
    <xdr:to>
      <xdr:col>6</xdr:col>
      <xdr:colOff>1476</xdr:colOff>
      <xdr:row>41</xdr:row>
      <xdr:rowOff>86900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1108932" y="6952548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53" name="Forma liv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468157" y="3900383"/>
          <a:ext cx="2951359" cy="667445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54" name="Forma liv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3823905" y="4042911"/>
          <a:ext cx="1595611" cy="528394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55" name="Forma liv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3823253" y="4751524"/>
          <a:ext cx="243339" cy="566633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3820429" y="5489042"/>
          <a:ext cx="24829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58" name="Forma liv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3820429" y="2826215"/>
          <a:ext cx="253768" cy="949023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59" name="Conector de seta reta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5175127" y="2830010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61" name="Conector de seta reta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V="1">
          <a:off x="6528288" y="2820866"/>
          <a:ext cx="1602055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62" name="Conector de seta reta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6528288" y="3897924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63" name="Conector de seta reta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6528288" y="3897924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64" name="Conector de seta ret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6528288" y="3897924"/>
          <a:ext cx="24911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65" name="Forma liv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174639" y="4730445"/>
          <a:ext cx="1589027" cy="522042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66" name="Conector de seta reta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5174639" y="6113396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67" name="Conector de seta reta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6525541" y="6108817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68" name="Conector de seta reta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7881022" y="6117975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31</xdr:row>
      <xdr:rowOff>146528</xdr:rowOff>
    </xdr:from>
    <xdr:to>
      <xdr:col>35</xdr:col>
      <xdr:colOff>245452</xdr:colOff>
      <xdr:row>31</xdr:row>
      <xdr:rowOff>146528</xdr:rowOff>
    </xdr:to>
    <xdr:cxnSp macro="">
      <xdr:nvCxnSpPr>
        <xdr:cNvPr id="71" name="Conector de seta reta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7881022" y="5270795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72" name="Conector de seta reta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9198428" y="5461000"/>
          <a:ext cx="153307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74" name="Forma liv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222764" y="5554724"/>
          <a:ext cx="1543234" cy="558677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47</xdr:col>
      <xdr:colOff>1625</xdr:colOff>
      <xdr:row>6</xdr:row>
      <xdr:rowOff>44195</xdr:rowOff>
    </xdr:from>
    <xdr:to>
      <xdr:col>48</xdr:col>
      <xdr:colOff>4309</xdr:colOff>
      <xdr:row>31</xdr:row>
      <xdr:rowOff>69546</xdr:rowOff>
    </xdr:to>
    <xdr:sp macro="" textlink="">
      <xdr:nvSpPr>
        <xdr:cNvPr id="75" name="Forma liv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0544068" y="1087615"/>
          <a:ext cx="232150" cy="4116772"/>
        </a:xfrm>
        <a:custGeom>
          <a:avLst/>
          <a:gdLst>
            <a:gd name="connsiteX0" fmla="*/ 0 w 125329"/>
            <a:gd name="connsiteY0" fmla="*/ 0 h 1744579"/>
            <a:gd name="connsiteX1" fmla="*/ 115303 w 125329"/>
            <a:gd name="connsiteY1" fmla="*/ 0 h 1744579"/>
            <a:gd name="connsiteX2" fmla="*/ 125329 w 125329"/>
            <a:gd name="connsiteY2" fmla="*/ 1744579 h 1744579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220579 w 220579"/>
            <a:gd name="connsiteY2" fmla="*/ 4079432 h 4079432"/>
            <a:gd name="connsiteX0" fmla="*/ 0 w 220579"/>
            <a:gd name="connsiteY0" fmla="*/ 0 h 4090263"/>
            <a:gd name="connsiteX1" fmla="*/ 115303 w 220579"/>
            <a:gd name="connsiteY1" fmla="*/ 0 h 4090263"/>
            <a:gd name="connsiteX2" fmla="*/ 121987 w 220579"/>
            <a:gd name="connsiteY2" fmla="*/ 4090263 h 4090263"/>
            <a:gd name="connsiteX3" fmla="*/ 220579 w 220579"/>
            <a:gd name="connsiteY3" fmla="*/ 4079432 h 4090263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6532"/>
            <a:gd name="connsiteY0" fmla="*/ 17354 h 4079432"/>
            <a:gd name="connsiteX1" fmla="*/ 121256 w 226532"/>
            <a:gd name="connsiteY1" fmla="*/ 0 h 4079432"/>
            <a:gd name="connsiteX2" fmla="*/ 121987 w 226532"/>
            <a:gd name="connsiteY2" fmla="*/ 4078693 h 4079432"/>
            <a:gd name="connsiteX3" fmla="*/ 226532 w 226532"/>
            <a:gd name="connsiteY3" fmla="*/ 4079432 h 4079432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09612"/>
            <a:gd name="connsiteY0" fmla="*/ 0 h 4088687"/>
            <a:gd name="connsiteX1" fmla="*/ 104336 w 209612"/>
            <a:gd name="connsiteY1" fmla="*/ 9255 h 4088687"/>
            <a:gd name="connsiteX2" fmla="*/ 105067 w 209612"/>
            <a:gd name="connsiteY2" fmla="*/ 4087948 h 4088687"/>
            <a:gd name="connsiteX3" fmla="*/ 209612 w 209612"/>
            <a:gd name="connsiteY3" fmla="*/ 4088687 h 4088687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0080 w 219160"/>
            <a:gd name="connsiteY2" fmla="*/ 4078693 h 4079432"/>
            <a:gd name="connsiteX3" fmla="*/ 219160 w 219160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4409 w 219160"/>
            <a:gd name="connsiteY2" fmla="*/ 4074396 h 4079432"/>
            <a:gd name="connsiteX3" fmla="*/ 219160 w 219160"/>
            <a:gd name="connsiteY3" fmla="*/ 4079432 h 4079432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4831"/>
            <a:gd name="connsiteY0" fmla="*/ 0 h 4085802"/>
            <a:gd name="connsiteX1" fmla="*/ 105020 w 214831"/>
            <a:gd name="connsiteY1" fmla="*/ 2811 h 4085802"/>
            <a:gd name="connsiteX2" fmla="*/ 97092 w 214831"/>
            <a:gd name="connsiteY2" fmla="*/ 4085802 h 4085802"/>
            <a:gd name="connsiteX3" fmla="*/ 214831 w 214831"/>
            <a:gd name="connsiteY3" fmla="*/ 4082243 h 4085802"/>
            <a:gd name="connsiteX0" fmla="*/ 0 w 232150"/>
            <a:gd name="connsiteY0" fmla="*/ 0 h 4085802"/>
            <a:gd name="connsiteX1" fmla="*/ 105020 w 232150"/>
            <a:gd name="connsiteY1" fmla="*/ 2811 h 4085802"/>
            <a:gd name="connsiteX2" fmla="*/ 97092 w 232150"/>
            <a:gd name="connsiteY2" fmla="*/ 4085802 h 4085802"/>
            <a:gd name="connsiteX3" fmla="*/ 232150 w 232150"/>
            <a:gd name="connsiteY3" fmla="*/ 4082243 h 4085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150" h="4085802">
              <a:moveTo>
                <a:pt x="0" y="0"/>
              </a:moveTo>
              <a:lnTo>
                <a:pt x="105020" y="2811"/>
              </a:lnTo>
              <a:cubicBezTo>
                <a:pt x="103279" y="1137214"/>
                <a:pt x="96128" y="3131875"/>
                <a:pt x="97092" y="4085802"/>
              </a:cubicBezTo>
              <a:cubicBezTo>
                <a:pt x="113248" y="4083184"/>
                <a:pt x="198676" y="4084861"/>
                <a:pt x="232150" y="4082243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76" name="Forma liv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7910286" y="1893207"/>
          <a:ext cx="2889251" cy="342822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79" name="Forma liv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694060" y="5469865"/>
          <a:ext cx="1079293" cy="271317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80" name="Conector de seta reta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V="1">
          <a:off x="11849100" y="5386388"/>
          <a:ext cx="23812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86" name="Forma liv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1880706" y="4601008"/>
          <a:ext cx="233795" cy="626052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88" name="Conector de seta reta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V="1">
          <a:off x="9251950" y="2806700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90" name="Conector de seta reta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 flipV="1">
          <a:off x="7912100" y="4635500"/>
          <a:ext cx="145415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94" name="Forma liv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7905750" y="3867150"/>
          <a:ext cx="146050" cy="7620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96" name="Forma liv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187950" y="1212850"/>
          <a:ext cx="1612900" cy="53975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60" name="Pictur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40169" cy="72370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2" name="Forma liv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7264" y="5914510"/>
          <a:ext cx="1602516" cy="360406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215027" y="83736"/>
          <a:ext cx="837364" cy="7012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2" name="Conector de seta reta 7">
          <a:extLst>
            <a:ext uri="{FF2B5EF4-FFF2-40B4-BE49-F238E27FC236}">
              <a16:creationId xmlns:a16="http://schemas.microsoft.com/office/drawing/2014/main" id="{A92287FB-2687-45F4-850F-1C31786B0F6E}"/>
            </a:ext>
          </a:extLst>
        </xdr:cNvPr>
        <xdr:cNvCxnSpPr/>
      </xdr:nvCxnSpPr>
      <xdr:spPr>
        <a:xfrm>
          <a:off x="1104900" y="1667716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3" name="Conector de seta reta 8">
          <a:extLst>
            <a:ext uri="{FF2B5EF4-FFF2-40B4-BE49-F238E27FC236}">
              <a16:creationId xmlns:a16="http://schemas.microsoft.com/office/drawing/2014/main" id="{247B3F30-8CB0-4132-BF54-99887DAF9005}"/>
            </a:ext>
          </a:extLst>
        </xdr:cNvPr>
        <xdr:cNvCxnSpPr/>
      </xdr:nvCxnSpPr>
      <xdr:spPr>
        <a:xfrm>
          <a:off x="3815324" y="171940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5B3EA39F-4E42-494F-BAE4-F511F603656A}"/>
            </a:ext>
          </a:extLst>
        </xdr:cNvPr>
        <xdr:cNvCxnSpPr/>
      </xdr:nvCxnSpPr>
      <xdr:spPr>
        <a:xfrm flipV="1">
          <a:off x="5164086" y="158140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10</xdr:row>
      <xdr:rowOff>59872</xdr:rowOff>
    </xdr:from>
    <xdr:to>
      <xdr:col>6</xdr:col>
      <xdr:colOff>7004</xdr:colOff>
      <xdr:row>10</xdr:row>
      <xdr:rowOff>59872</xdr:rowOff>
    </xdr:to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7FB4C50D-0841-454F-A9BF-7F7F9DC4AF1E}"/>
            </a:ext>
          </a:extLst>
        </xdr:cNvPr>
        <xdr:cNvCxnSpPr/>
      </xdr:nvCxnSpPr>
      <xdr:spPr>
        <a:xfrm>
          <a:off x="1116509" y="2299817"/>
          <a:ext cx="25120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5377</xdr:colOff>
      <xdr:row>10</xdr:row>
      <xdr:rowOff>75350</xdr:rowOff>
    </xdr:from>
    <xdr:to>
      <xdr:col>12</xdr:col>
      <xdr:colOff>5377</xdr:colOff>
      <xdr:row>10</xdr:row>
      <xdr:rowOff>75350</xdr:rowOff>
    </xdr:to>
    <xdr:cxnSp macro="">
      <xdr:nvCxnSpPr>
        <xdr:cNvPr id="7" name="Conector de seta reta 16">
          <a:extLst>
            <a:ext uri="{FF2B5EF4-FFF2-40B4-BE49-F238E27FC236}">
              <a16:creationId xmlns:a16="http://schemas.microsoft.com/office/drawing/2014/main" id="{9B5D495F-5DA5-4FDF-B8ED-037E7EFBA4E0}"/>
            </a:ext>
          </a:extLst>
        </xdr:cNvPr>
        <xdr:cNvCxnSpPr/>
      </xdr:nvCxnSpPr>
      <xdr:spPr>
        <a:xfrm>
          <a:off x="2462827" y="231372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4913</xdr:colOff>
      <xdr:row>10</xdr:row>
      <xdr:rowOff>70548</xdr:rowOff>
    </xdr:from>
    <xdr:to>
      <xdr:col>24</xdr:col>
      <xdr:colOff>4913</xdr:colOff>
      <xdr:row>10</xdr:row>
      <xdr:rowOff>70548</xdr:rowOff>
    </xdr:to>
    <xdr:cxnSp macro="">
      <xdr:nvCxnSpPr>
        <xdr:cNvPr id="9" name="Conector de seta reta 18">
          <a:extLst>
            <a:ext uri="{FF2B5EF4-FFF2-40B4-BE49-F238E27FC236}">
              <a16:creationId xmlns:a16="http://schemas.microsoft.com/office/drawing/2014/main" id="{558DB4AF-92F6-4C73-B698-6CDE6B793327}"/>
            </a:ext>
          </a:extLst>
        </xdr:cNvPr>
        <xdr:cNvCxnSpPr/>
      </xdr:nvCxnSpPr>
      <xdr:spPr>
        <a:xfrm>
          <a:off x="5167463" y="2308923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10" name="Conector de seta reta 19">
          <a:extLst>
            <a:ext uri="{FF2B5EF4-FFF2-40B4-BE49-F238E27FC236}">
              <a16:creationId xmlns:a16="http://schemas.microsoft.com/office/drawing/2014/main" id="{236422AA-4AA9-4557-9E6E-8571ED6CB904}"/>
            </a:ext>
          </a:extLst>
        </xdr:cNvPr>
        <xdr:cNvCxnSpPr/>
      </xdr:nvCxnSpPr>
      <xdr:spPr>
        <a:xfrm>
          <a:off x="6515597" y="231566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152815</xdr:rowOff>
    </xdr:from>
    <xdr:to>
      <xdr:col>6</xdr:col>
      <xdr:colOff>7004</xdr:colOff>
      <xdr:row>14</xdr:row>
      <xdr:rowOff>7004</xdr:rowOff>
    </xdr:to>
    <xdr:sp macro="" textlink="">
      <xdr:nvSpPr>
        <xdr:cNvPr id="11" name="Forma livre 25">
          <a:extLst>
            <a:ext uri="{FF2B5EF4-FFF2-40B4-BE49-F238E27FC236}">
              <a16:creationId xmlns:a16="http://schemas.microsoft.com/office/drawing/2014/main" id="{3D1C0921-B4EA-42B9-A35D-21ACB803A12F}"/>
            </a:ext>
          </a:extLst>
        </xdr:cNvPr>
        <xdr:cNvSpPr/>
      </xdr:nvSpPr>
      <xdr:spPr>
        <a:xfrm>
          <a:off x="1104900" y="2391190"/>
          <a:ext cx="254654" cy="463789"/>
        </a:xfrm>
        <a:custGeom>
          <a:avLst/>
          <a:gdLst>
            <a:gd name="connsiteX0" fmla="*/ 0 w 245129"/>
            <a:gd name="connsiteY0" fmla="*/ 7003 h 476250"/>
            <a:gd name="connsiteX1" fmla="*/ 119062 w 245129"/>
            <a:gd name="connsiteY1" fmla="*/ 0 h 476250"/>
            <a:gd name="connsiteX2" fmla="*/ 119062 w 245129"/>
            <a:gd name="connsiteY2" fmla="*/ 476250 h 476250"/>
            <a:gd name="connsiteX3" fmla="*/ 245129 w 245129"/>
            <a:gd name="connsiteY3" fmla="*/ 476250 h 476250"/>
            <a:gd name="connsiteX0" fmla="*/ 0 w 245129"/>
            <a:gd name="connsiteY0" fmla="*/ 0 h 469247"/>
            <a:gd name="connsiteX1" fmla="*/ 119062 w 245129"/>
            <a:gd name="connsiteY1" fmla="*/ 10090 h 469247"/>
            <a:gd name="connsiteX2" fmla="*/ 119062 w 245129"/>
            <a:gd name="connsiteY2" fmla="*/ 469247 h 469247"/>
            <a:gd name="connsiteX3" fmla="*/ 245129 w 245129"/>
            <a:gd name="connsiteY3" fmla="*/ 469247 h 469247"/>
            <a:gd name="connsiteX0" fmla="*/ 0 w 245129"/>
            <a:gd name="connsiteY0" fmla="*/ 1306 h 470553"/>
            <a:gd name="connsiteX1" fmla="*/ 119062 w 245129"/>
            <a:gd name="connsiteY1" fmla="*/ 0 h 470553"/>
            <a:gd name="connsiteX2" fmla="*/ 119062 w 245129"/>
            <a:gd name="connsiteY2" fmla="*/ 470553 h 470553"/>
            <a:gd name="connsiteX3" fmla="*/ 245129 w 245129"/>
            <a:gd name="connsiteY3" fmla="*/ 470553 h 470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129" h="470553">
              <a:moveTo>
                <a:pt x="0" y="1306"/>
              </a:moveTo>
              <a:lnTo>
                <a:pt x="119062" y="0"/>
              </a:lnTo>
              <a:lnTo>
                <a:pt x="119062" y="470553"/>
              </a:lnTo>
              <a:lnTo>
                <a:pt x="245129" y="47055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12" name="Forma livre 26">
          <a:extLst>
            <a:ext uri="{FF2B5EF4-FFF2-40B4-BE49-F238E27FC236}">
              <a16:creationId xmlns:a16="http://schemas.microsoft.com/office/drawing/2014/main" id="{9E520058-6A11-48CB-94DF-CBD5BBD2EF69}"/>
            </a:ext>
          </a:extLst>
        </xdr:cNvPr>
        <xdr:cNvSpPr/>
      </xdr:nvSpPr>
      <xdr:spPr>
        <a:xfrm>
          <a:off x="1225397" y="3000375"/>
          <a:ext cx="127153" cy="526056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4215</xdr:colOff>
      <xdr:row>6</xdr:row>
      <xdr:rowOff>80331</xdr:rowOff>
    </xdr:from>
    <xdr:to>
      <xdr:col>12</xdr:col>
      <xdr:colOff>4215</xdr:colOff>
      <xdr:row>9</xdr:row>
      <xdr:rowOff>137711</xdr:rowOff>
    </xdr:to>
    <xdr:sp macro="" textlink="">
      <xdr:nvSpPr>
        <xdr:cNvPr id="13" name="Forma livre 27">
          <a:extLst>
            <a:ext uri="{FF2B5EF4-FFF2-40B4-BE49-F238E27FC236}">
              <a16:creationId xmlns:a16="http://schemas.microsoft.com/office/drawing/2014/main" id="{B68C9A9F-C776-4D0D-8435-304AD2E7454E}"/>
            </a:ext>
          </a:extLst>
        </xdr:cNvPr>
        <xdr:cNvSpPr/>
      </xdr:nvSpPr>
      <xdr:spPr>
        <a:xfrm>
          <a:off x="2461665" y="1671006"/>
          <a:ext cx="247650" cy="552680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14" name="Forma livre 28">
          <a:extLst>
            <a:ext uri="{FF2B5EF4-FFF2-40B4-BE49-F238E27FC236}">
              <a16:creationId xmlns:a16="http://schemas.microsoft.com/office/drawing/2014/main" id="{C1AD7D0C-D302-4389-828E-6DA0E63B404C}"/>
            </a:ext>
          </a:extLst>
        </xdr:cNvPr>
        <xdr:cNvSpPr/>
      </xdr:nvSpPr>
      <xdr:spPr>
        <a:xfrm>
          <a:off x="2457450" y="1355466"/>
          <a:ext cx="1602172" cy="134763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15" name="Forma livre 36">
          <a:extLst>
            <a:ext uri="{FF2B5EF4-FFF2-40B4-BE49-F238E27FC236}">
              <a16:creationId xmlns:a16="http://schemas.microsoft.com/office/drawing/2014/main" id="{6A2B6727-BC2D-4110-BC4A-AF4CD08C4AAC}"/>
            </a:ext>
          </a:extLst>
        </xdr:cNvPr>
        <xdr:cNvSpPr/>
      </xdr:nvSpPr>
      <xdr:spPr>
        <a:xfrm>
          <a:off x="2461664" y="2403414"/>
          <a:ext cx="244447" cy="342735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16" name="Conector de seta reta 37">
          <a:extLst>
            <a:ext uri="{FF2B5EF4-FFF2-40B4-BE49-F238E27FC236}">
              <a16:creationId xmlns:a16="http://schemas.microsoft.com/office/drawing/2014/main" id="{60D6D4EB-DD83-462B-96F1-54E2C1D58B12}"/>
            </a:ext>
          </a:extLst>
        </xdr:cNvPr>
        <xdr:cNvCxnSpPr/>
      </xdr:nvCxnSpPr>
      <xdr:spPr>
        <a:xfrm>
          <a:off x="2459236" y="2861107"/>
          <a:ext cx="246554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17" name="Forma livre 38">
          <a:extLst>
            <a:ext uri="{FF2B5EF4-FFF2-40B4-BE49-F238E27FC236}">
              <a16:creationId xmlns:a16="http://schemas.microsoft.com/office/drawing/2014/main" id="{B1326B23-09FC-4DAF-9ED4-2E2EF3314D2A}"/>
            </a:ext>
          </a:extLst>
        </xdr:cNvPr>
        <xdr:cNvSpPr/>
      </xdr:nvSpPr>
      <xdr:spPr>
        <a:xfrm rot="60000">
          <a:off x="2613163" y="3080188"/>
          <a:ext cx="102861" cy="45987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18" name="Forma livre 39">
          <a:extLst>
            <a:ext uri="{FF2B5EF4-FFF2-40B4-BE49-F238E27FC236}">
              <a16:creationId xmlns:a16="http://schemas.microsoft.com/office/drawing/2014/main" id="{37E990AF-CCA6-46B5-B032-153B0F593B46}"/>
            </a:ext>
          </a:extLst>
        </xdr:cNvPr>
        <xdr:cNvSpPr/>
      </xdr:nvSpPr>
      <xdr:spPr>
        <a:xfrm>
          <a:off x="2457450" y="2980075"/>
          <a:ext cx="246815" cy="592218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19" name="Forma livre 40">
          <a:extLst>
            <a:ext uri="{FF2B5EF4-FFF2-40B4-BE49-F238E27FC236}">
              <a16:creationId xmlns:a16="http://schemas.microsoft.com/office/drawing/2014/main" id="{372BE3BE-714A-4334-9D01-C65F85DAE630}"/>
            </a:ext>
          </a:extLst>
        </xdr:cNvPr>
        <xdr:cNvSpPr/>
      </xdr:nvSpPr>
      <xdr:spPr>
        <a:xfrm>
          <a:off x="3808263" y="2841579"/>
          <a:ext cx="78216" cy="699427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20" name="Forma livre 41">
          <a:extLst>
            <a:ext uri="{FF2B5EF4-FFF2-40B4-BE49-F238E27FC236}">
              <a16:creationId xmlns:a16="http://schemas.microsoft.com/office/drawing/2014/main" id="{83071E1A-FCD1-42E2-87DC-48704F4B4AA8}"/>
            </a:ext>
          </a:extLst>
        </xdr:cNvPr>
        <xdr:cNvSpPr/>
      </xdr:nvSpPr>
      <xdr:spPr>
        <a:xfrm>
          <a:off x="3886478" y="2408074"/>
          <a:ext cx="2871962" cy="436980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21" name="Conector de seta reta 42">
          <a:extLst>
            <a:ext uri="{FF2B5EF4-FFF2-40B4-BE49-F238E27FC236}">
              <a16:creationId xmlns:a16="http://schemas.microsoft.com/office/drawing/2014/main" id="{ECBD06E9-CCEF-4780-9357-5A0F864B0FEE}"/>
            </a:ext>
          </a:extLst>
        </xdr:cNvPr>
        <xdr:cNvCxnSpPr/>
      </xdr:nvCxnSpPr>
      <xdr:spPr>
        <a:xfrm>
          <a:off x="1106638" y="4185211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22" name="Conector de seta reta 43">
          <a:extLst>
            <a:ext uri="{FF2B5EF4-FFF2-40B4-BE49-F238E27FC236}">
              <a16:creationId xmlns:a16="http://schemas.microsoft.com/office/drawing/2014/main" id="{A05E59D9-B2B4-4474-8838-2E145A93DEAF}"/>
            </a:ext>
          </a:extLst>
        </xdr:cNvPr>
        <xdr:cNvCxnSpPr/>
      </xdr:nvCxnSpPr>
      <xdr:spPr>
        <a:xfrm>
          <a:off x="2458535" y="4184667"/>
          <a:ext cx="24738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23" name="Conector de seta reta 44">
          <a:extLst>
            <a:ext uri="{FF2B5EF4-FFF2-40B4-BE49-F238E27FC236}">
              <a16:creationId xmlns:a16="http://schemas.microsoft.com/office/drawing/2014/main" id="{9679851D-F310-4955-AA19-D99EEBB00051}"/>
            </a:ext>
          </a:extLst>
        </xdr:cNvPr>
        <xdr:cNvCxnSpPr/>
      </xdr:nvCxnSpPr>
      <xdr:spPr>
        <a:xfrm>
          <a:off x="1106638" y="4943747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24" name="Conector de seta reta 45">
          <a:extLst>
            <a:ext uri="{FF2B5EF4-FFF2-40B4-BE49-F238E27FC236}">
              <a16:creationId xmlns:a16="http://schemas.microsoft.com/office/drawing/2014/main" id="{F888D526-AFD8-43C4-BF27-68EA6271E5A1}"/>
            </a:ext>
          </a:extLst>
        </xdr:cNvPr>
        <xdr:cNvCxnSpPr/>
      </xdr:nvCxnSpPr>
      <xdr:spPr>
        <a:xfrm>
          <a:off x="1106638" y="5716175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25" name="Conector de seta reta 47">
          <a:extLst>
            <a:ext uri="{FF2B5EF4-FFF2-40B4-BE49-F238E27FC236}">
              <a16:creationId xmlns:a16="http://schemas.microsoft.com/office/drawing/2014/main" id="{AA391C26-A465-4767-B612-059EEEB63E99}"/>
            </a:ext>
          </a:extLst>
        </xdr:cNvPr>
        <xdr:cNvCxnSpPr/>
      </xdr:nvCxnSpPr>
      <xdr:spPr>
        <a:xfrm>
          <a:off x="1106638" y="6496050"/>
          <a:ext cx="2950177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26" name="Conector de seta reta 48">
          <a:extLst>
            <a:ext uri="{FF2B5EF4-FFF2-40B4-BE49-F238E27FC236}">
              <a16:creationId xmlns:a16="http://schemas.microsoft.com/office/drawing/2014/main" id="{1A841BEC-7F24-4123-9E05-60D6C689D877}"/>
            </a:ext>
          </a:extLst>
        </xdr:cNvPr>
        <xdr:cNvCxnSpPr/>
      </xdr:nvCxnSpPr>
      <xdr:spPr>
        <a:xfrm>
          <a:off x="2457450" y="5712699"/>
          <a:ext cx="24912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27" name="Forma livre 49">
          <a:extLst>
            <a:ext uri="{FF2B5EF4-FFF2-40B4-BE49-F238E27FC236}">
              <a16:creationId xmlns:a16="http://schemas.microsoft.com/office/drawing/2014/main" id="{7403D632-AC4E-4226-85F3-3E6CD2444819}"/>
            </a:ext>
          </a:extLst>
        </xdr:cNvPr>
        <xdr:cNvSpPr/>
      </xdr:nvSpPr>
      <xdr:spPr>
        <a:xfrm>
          <a:off x="2457450" y="5851201"/>
          <a:ext cx="1595889" cy="489529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28" name="Forma livre 50">
          <a:extLst>
            <a:ext uri="{FF2B5EF4-FFF2-40B4-BE49-F238E27FC236}">
              <a16:creationId xmlns:a16="http://schemas.microsoft.com/office/drawing/2014/main" id="{D46C6852-1F49-4536-8851-FDF1FDF50AF8}"/>
            </a:ext>
          </a:extLst>
        </xdr:cNvPr>
        <xdr:cNvSpPr/>
      </xdr:nvSpPr>
      <xdr:spPr>
        <a:xfrm>
          <a:off x="2457450" y="5006326"/>
          <a:ext cx="243339" cy="564408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41</xdr:row>
      <xdr:rowOff>86900</xdr:rowOff>
    </xdr:from>
    <xdr:to>
      <xdr:col>6</xdr:col>
      <xdr:colOff>1476</xdr:colOff>
      <xdr:row>41</xdr:row>
      <xdr:rowOff>86900</xdr:rowOff>
    </xdr:to>
    <xdr:cxnSp macro="">
      <xdr:nvCxnSpPr>
        <xdr:cNvPr id="29" name="Conector de seta reta 51">
          <a:extLst>
            <a:ext uri="{FF2B5EF4-FFF2-40B4-BE49-F238E27FC236}">
              <a16:creationId xmlns:a16="http://schemas.microsoft.com/office/drawing/2014/main" id="{614DB502-9AF2-475E-9D88-5488D3E5A488}"/>
            </a:ext>
          </a:extLst>
        </xdr:cNvPr>
        <xdr:cNvCxnSpPr/>
      </xdr:nvCxnSpPr>
      <xdr:spPr>
        <a:xfrm>
          <a:off x="1106638" y="7078250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30" name="Forma livre 52">
          <a:extLst>
            <a:ext uri="{FF2B5EF4-FFF2-40B4-BE49-F238E27FC236}">
              <a16:creationId xmlns:a16="http://schemas.microsoft.com/office/drawing/2014/main" id="{45837D0D-20B2-4427-9ABD-5F36D371D8E3}"/>
            </a:ext>
          </a:extLst>
        </xdr:cNvPr>
        <xdr:cNvSpPr/>
      </xdr:nvSpPr>
      <xdr:spPr>
        <a:xfrm>
          <a:off x="2460926" y="4199134"/>
          <a:ext cx="2944963" cy="665220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31" name="Forma livre 53">
          <a:extLst>
            <a:ext uri="{FF2B5EF4-FFF2-40B4-BE49-F238E27FC236}">
              <a16:creationId xmlns:a16="http://schemas.microsoft.com/office/drawing/2014/main" id="{6E506CB3-DC83-4412-BBAA-D3AFCAD4C566}"/>
            </a:ext>
          </a:extLst>
        </xdr:cNvPr>
        <xdr:cNvSpPr/>
      </xdr:nvSpPr>
      <xdr:spPr>
        <a:xfrm>
          <a:off x="3813476" y="4341106"/>
          <a:ext cx="1592413" cy="526169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32" name="Forma livre 54">
          <a:extLst>
            <a:ext uri="{FF2B5EF4-FFF2-40B4-BE49-F238E27FC236}">
              <a16:creationId xmlns:a16="http://schemas.microsoft.com/office/drawing/2014/main" id="{1742F111-F61A-451E-A8CF-86F174D2B1BA}"/>
            </a:ext>
          </a:extLst>
        </xdr:cNvPr>
        <xdr:cNvSpPr/>
      </xdr:nvSpPr>
      <xdr:spPr>
        <a:xfrm>
          <a:off x="3812824" y="5046938"/>
          <a:ext cx="243339" cy="564964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33" name="Conector de seta reta 56">
          <a:extLst>
            <a:ext uri="{FF2B5EF4-FFF2-40B4-BE49-F238E27FC236}">
              <a16:creationId xmlns:a16="http://schemas.microsoft.com/office/drawing/2014/main" id="{1C902BA9-5F52-48D5-8814-95C3CA5EE9C8}"/>
            </a:ext>
          </a:extLst>
        </xdr:cNvPr>
        <xdr:cNvCxnSpPr/>
      </xdr:nvCxnSpPr>
      <xdr:spPr>
        <a:xfrm>
          <a:off x="3810000" y="5781675"/>
          <a:ext cx="249126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34" name="Forma livre 57">
          <a:extLst>
            <a:ext uri="{FF2B5EF4-FFF2-40B4-BE49-F238E27FC236}">
              <a16:creationId xmlns:a16="http://schemas.microsoft.com/office/drawing/2014/main" id="{8C0B00A1-6E19-4ADB-B321-010DF9259CDB}"/>
            </a:ext>
          </a:extLst>
        </xdr:cNvPr>
        <xdr:cNvSpPr/>
      </xdr:nvSpPr>
      <xdr:spPr>
        <a:xfrm>
          <a:off x="3810000" y="3243160"/>
          <a:ext cx="254602" cy="831385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35" name="Conector de seta reta 58">
          <a:extLst>
            <a:ext uri="{FF2B5EF4-FFF2-40B4-BE49-F238E27FC236}">
              <a16:creationId xmlns:a16="http://schemas.microsoft.com/office/drawing/2014/main" id="{04537F2E-601A-40BE-BBFF-B7E521FBDCDE}"/>
            </a:ext>
          </a:extLst>
        </xdr:cNvPr>
        <xdr:cNvCxnSpPr/>
      </xdr:nvCxnSpPr>
      <xdr:spPr>
        <a:xfrm>
          <a:off x="5164869" y="3242516"/>
          <a:ext cx="247650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36" name="Conector de seta reta 60">
          <a:extLst>
            <a:ext uri="{FF2B5EF4-FFF2-40B4-BE49-F238E27FC236}">
              <a16:creationId xmlns:a16="http://schemas.microsoft.com/office/drawing/2014/main" id="{42A383F5-8DC0-4056-94A4-CB3102C64CA8}"/>
            </a:ext>
          </a:extLst>
        </xdr:cNvPr>
        <xdr:cNvCxnSpPr/>
      </xdr:nvCxnSpPr>
      <xdr:spPr>
        <a:xfrm flipV="1">
          <a:off x="6518763" y="323337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37" name="Conector de seta reta 61">
          <a:extLst>
            <a:ext uri="{FF2B5EF4-FFF2-40B4-BE49-F238E27FC236}">
              <a16:creationId xmlns:a16="http://schemas.microsoft.com/office/drawing/2014/main" id="{7BB24B7C-DB54-4F7A-BEEE-0D48721FB9B3}"/>
            </a:ext>
          </a:extLst>
        </xdr:cNvPr>
        <xdr:cNvCxnSpPr/>
      </xdr:nvCxnSpPr>
      <xdr:spPr>
        <a:xfrm>
          <a:off x="6518763" y="4185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38" name="Conector de seta reta 62">
          <a:extLst>
            <a:ext uri="{FF2B5EF4-FFF2-40B4-BE49-F238E27FC236}">
              <a16:creationId xmlns:a16="http://schemas.microsoft.com/office/drawing/2014/main" id="{4F7B2B2F-B79A-4EBC-8071-801E3B12C67D}"/>
            </a:ext>
          </a:extLst>
        </xdr:cNvPr>
        <xdr:cNvCxnSpPr/>
      </xdr:nvCxnSpPr>
      <xdr:spPr>
        <a:xfrm>
          <a:off x="5166213" y="4947872"/>
          <a:ext cx="245452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39" name="Conector de seta reta 63">
          <a:extLst>
            <a:ext uri="{FF2B5EF4-FFF2-40B4-BE49-F238E27FC236}">
              <a16:creationId xmlns:a16="http://schemas.microsoft.com/office/drawing/2014/main" id="{C2D7B59D-2B41-4803-99DA-3A60CA0DAD4C}"/>
            </a:ext>
          </a:extLst>
        </xdr:cNvPr>
        <xdr:cNvCxnSpPr/>
      </xdr:nvCxnSpPr>
      <xdr:spPr>
        <a:xfrm>
          <a:off x="6518763" y="4947872"/>
          <a:ext cx="245452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40" name="Forma livre 64">
          <a:extLst>
            <a:ext uri="{FF2B5EF4-FFF2-40B4-BE49-F238E27FC236}">
              <a16:creationId xmlns:a16="http://schemas.microsoft.com/office/drawing/2014/main" id="{0C1F6D88-9A49-4080-B2D7-52614562BBE7}"/>
            </a:ext>
          </a:extLst>
        </xdr:cNvPr>
        <xdr:cNvSpPr/>
      </xdr:nvSpPr>
      <xdr:spPr>
        <a:xfrm>
          <a:off x="5162550" y="5079207"/>
          <a:ext cx="1590675" cy="525888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41" name="Conector de seta reta 65">
          <a:extLst>
            <a:ext uri="{FF2B5EF4-FFF2-40B4-BE49-F238E27FC236}">
              <a16:creationId xmlns:a16="http://schemas.microsoft.com/office/drawing/2014/main" id="{A826A2C1-46B7-4DDC-9283-4928D28C110F}"/>
            </a:ext>
          </a:extLst>
        </xdr:cNvPr>
        <xdr:cNvCxnSpPr/>
      </xdr:nvCxnSpPr>
      <xdr:spPr>
        <a:xfrm>
          <a:off x="5162550" y="64260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42" name="Conector de seta reta 66">
          <a:extLst>
            <a:ext uri="{FF2B5EF4-FFF2-40B4-BE49-F238E27FC236}">
              <a16:creationId xmlns:a16="http://schemas.microsoft.com/office/drawing/2014/main" id="{069FCB71-613A-4821-ACC1-F1EEA8593111}"/>
            </a:ext>
          </a:extLst>
        </xdr:cNvPr>
        <xdr:cNvCxnSpPr/>
      </xdr:nvCxnSpPr>
      <xdr:spPr>
        <a:xfrm>
          <a:off x="6515100" y="642149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43" name="Conector de seta reta 67">
          <a:extLst>
            <a:ext uri="{FF2B5EF4-FFF2-40B4-BE49-F238E27FC236}">
              <a16:creationId xmlns:a16="http://schemas.microsoft.com/office/drawing/2014/main" id="{1B91185C-71F1-4BC9-A7F0-F287CBD27F40}"/>
            </a:ext>
          </a:extLst>
        </xdr:cNvPr>
        <xdr:cNvCxnSpPr/>
      </xdr:nvCxnSpPr>
      <xdr:spPr>
        <a:xfrm>
          <a:off x="7867650" y="6430651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45" name="Conector de seta reta 71">
          <a:extLst>
            <a:ext uri="{FF2B5EF4-FFF2-40B4-BE49-F238E27FC236}">
              <a16:creationId xmlns:a16="http://schemas.microsoft.com/office/drawing/2014/main" id="{1317B824-0F45-4BB1-8073-86182F3770B8}"/>
            </a:ext>
          </a:extLst>
        </xdr:cNvPr>
        <xdr:cNvCxnSpPr/>
      </xdr:nvCxnSpPr>
      <xdr:spPr>
        <a:xfrm>
          <a:off x="9205685" y="5719989"/>
          <a:ext cx="154305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46" name="Forma livre 73">
          <a:extLst>
            <a:ext uri="{FF2B5EF4-FFF2-40B4-BE49-F238E27FC236}">
              <a16:creationId xmlns:a16="http://schemas.microsoft.com/office/drawing/2014/main" id="{6850D158-73EE-4F03-809C-FBE12B1083DD}"/>
            </a:ext>
          </a:extLst>
        </xdr:cNvPr>
        <xdr:cNvSpPr/>
      </xdr:nvSpPr>
      <xdr:spPr>
        <a:xfrm>
          <a:off x="9205729" y="5909897"/>
          <a:ext cx="1538471" cy="516180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47</xdr:col>
      <xdr:colOff>1625</xdr:colOff>
      <xdr:row>6</xdr:row>
      <xdr:rowOff>44195</xdr:rowOff>
    </xdr:from>
    <xdr:to>
      <xdr:col>48</xdr:col>
      <xdr:colOff>4309</xdr:colOff>
      <xdr:row>31</xdr:row>
      <xdr:rowOff>69546</xdr:rowOff>
    </xdr:to>
    <xdr:sp macro="" textlink="">
      <xdr:nvSpPr>
        <xdr:cNvPr id="47" name="Forma livre 74">
          <a:extLst>
            <a:ext uri="{FF2B5EF4-FFF2-40B4-BE49-F238E27FC236}">
              <a16:creationId xmlns:a16="http://schemas.microsoft.com/office/drawing/2014/main" id="{339FF875-8714-4B2D-8493-4E377C36E411}"/>
            </a:ext>
          </a:extLst>
        </xdr:cNvPr>
        <xdr:cNvSpPr/>
      </xdr:nvSpPr>
      <xdr:spPr>
        <a:xfrm>
          <a:off x="10517225" y="1634870"/>
          <a:ext cx="231284" cy="3911551"/>
        </a:xfrm>
        <a:custGeom>
          <a:avLst/>
          <a:gdLst>
            <a:gd name="connsiteX0" fmla="*/ 0 w 125329"/>
            <a:gd name="connsiteY0" fmla="*/ 0 h 1744579"/>
            <a:gd name="connsiteX1" fmla="*/ 115303 w 125329"/>
            <a:gd name="connsiteY1" fmla="*/ 0 h 1744579"/>
            <a:gd name="connsiteX2" fmla="*/ 125329 w 125329"/>
            <a:gd name="connsiteY2" fmla="*/ 1744579 h 1744579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220579 w 220579"/>
            <a:gd name="connsiteY2" fmla="*/ 4079432 h 4079432"/>
            <a:gd name="connsiteX0" fmla="*/ 0 w 220579"/>
            <a:gd name="connsiteY0" fmla="*/ 0 h 4090263"/>
            <a:gd name="connsiteX1" fmla="*/ 115303 w 220579"/>
            <a:gd name="connsiteY1" fmla="*/ 0 h 4090263"/>
            <a:gd name="connsiteX2" fmla="*/ 121987 w 220579"/>
            <a:gd name="connsiteY2" fmla="*/ 4090263 h 4090263"/>
            <a:gd name="connsiteX3" fmla="*/ 220579 w 220579"/>
            <a:gd name="connsiteY3" fmla="*/ 4079432 h 4090263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6532"/>
            <a:gd name="connsiteY0" fmla="*/ 17354 h 4079432"/>
            <a:gd name="connsiteX1" fmla="*/ 121256 w 226532"/>
            <a:gd name="connsiteY1" fmla="*/ 0 h 4079432"/>
            <a:gd name="connsiteX2" fmla="*/ 121987 w 226532"/>
            <a:gd name="connsiteY2" fmla="*/ 4078693 h 4079432"/>
            <a:gd name="connsiteX3" fmla="*/ 226532 w 226532"/>
            <a:gd name="connsiteY3" fmla="*/ 4079432 h 4079432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09612"/>
            <a:gd name="connsiteY0" fmla="*/ 0 h 4088687"/>
            <a:gd name="connsiteX1" fmla="*/ 104336 w 209612"/>
            <a:gd name="connsiteY1" fmla="*/ 9255 h 4088687"/>
            <a:gd name="connsiteX2" fmla="*/ 105067 w 209612"/>
            <a:gd name="connsiteY2" fmla="*/ 4087948 h 4088687"/>
            <a:gd name="connsiteX3" fmla="*/ 209612 w 209612"/>
            <a:gd name="connsiteY3" fmla="*/ 4088687 h 4088687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0080 w 219160"/>
            <a:gd name="connsiteY2" fmla="*/ 4078693 h 4079432"/>
            <a:gd name="connsiteX3" fmla="*/ 219160 w 219160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4409 w 219160"/>
            <a:gd name="connsiteY2" fmla="*/ 4074396 h 4079432"/>
            <a:gd name="connsiteX3" fmla="*/ 219160 w 219160"/>
            <a:gd name="connsiteY3" fmla="*/ 4079432 h 4079432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4831"/>
            <a:gd name="connsiteY0" fmla="*/ 0 h 4085802"/>
            <a:gd name="connsiteX1" fmla="*/ 105020 w 214831"/>
            <a:gd name="connsiteY1" fmla="*/ 2811 h 4085802"/>
            <a:gd name="connsiteX2" fmla="*/ 97092 w 214831"/>
            <a:gd name="connsiteY2" fmla="*/ 4085802 h 4085802"/>
            <a:gd name="connsiteX3" fmla="*/ 214831 w 214831"/>
            <a:gd name="connsiteY3" fmla="*/ 4082243 h 4085802"/>
            <a:gd name="connsiteX0" fmla="*/ 0 w 232150"/>
            <a:gd name="connsiteY0" fmla="*/ 0 h 4085802"/>
            <a:gd name="connsiteX1" fmla="*/ 105020 w 232150"/>
            <a:gd name="connsiteY1" fmla="*/ 2811 h 4085802"/>
            <a:gd name="connsiteX2" fmla="*/ 97092 w 232150"/>
            <a:gd name="connsiteY2" fmla="*/ 4085802 h 4085802"/>
            <a:gd name="connsiteX3" fmla="*/ 232150 w 232150"/>
            <a:gd name="connsiteY3" fmla="*/ 4082243 h 4085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150" h="4085802">
              <a:moveTo>
                <a:pt x="0" y="0"/>
              </a:moveTo>
              <a:lnTo>
                <a:pt x="105020" y="2811"/>
              </a:lnTo>
              <a:cubicBezTo>
                <a:pt x="103279" y="1137214"/>
                <a:pt x="96128" y="3131875"/>
                <a:pt x="97092" y="4085802"/>
              </a:cubicBezTo>
              <a:cubicBezTo>
                <a:pt x="113248" y="4083184"/>
                <a:pt x="198676" y="4084861"/>
                <a:pt x="232150" y="4082243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48" name="Forma livre 75">
          <a:extLst>
            <a:ext uri="{FF2B5EF4-FFF2-40B4-BE49-F238E27FC236}">
              <a16:creationId xmlns:a16="http://schemas.microsoft.com/office/drawing/2014/main" id="{FB12DD61-75B4-4238-8094-29DC36CE0BD4}"/>
            </a:ext>
          </a:extLst>
        </xdr:cNvPr>
        <xdr:cNvSpPr/>
      </xdr:nvSpPr>
      <xdr:spPr>
        <a:xfrm>
          <a:off x="7872186" y="2315482"/>
          <a:ext cx="2876551" cy="331392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49" name="Forma livre 78">
          <a:extLst>
            <a:ext uri="{FF2B5EF4-FFF2-40B4-BE49-F238E27FC236}">
              <a16:creationId xmlns:a16="http://schemas.microsoft.com/office/drawing/2014/main" id="{B6D1AF86-9233-466C-A7E2-9CFE0AC1D3DB}"/>
            </a:ext>
          </a:extLst>
        </xdr:cNvPr>
        <xdr:cNvSpPr/>
      </xdr:nvSpPr>
      <xdr:spPr>
        <a:xfrm>
          <a:off x="9671546" y="5813631"/>
          <a:ext cx="1074098" cy="263524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50" name="Conector de seta reta 79">
          <a:extLst>
            <a:ext uri="{FF2B5EF4-FFF2-40B4-BE49-F238E27FC236}">
              <a16:creationId xmlns:a16="http://schemas.microsoft.com/office/drawing/2014/main" id="{56CCB9D1-EE0C-47D0-97EB-C5A74DBC0E03}"/>
            </a:ext>
          </a:extLst>
        </xdr:cNvPr>
        <xdr:cNvCxnSpPr/>
      </xdr:nvCxnSpPr>
      <xdr:spPr>
        <a:xfrm flipV="1">
          <a:off x="11849100" y="5700713"/>
          <a:ext cx="23812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51" name="Forma livre 85">
          <a:extLst>
            <a:ext uri="{FF2B5EF4-FFF2-40B4-BE49-F238E27FC236}">
              <a16:creationId xmlns:a16="http://schemas.microsoft.com/office/drawing/2014/main" id="{3028B1D9-A650-4DE5-B7CD-EFE90FD4E1F1}"/>
            </a:ext>
          </a:extLst>
        </xdr:cNvPr>
        <xdr:cNvSpPr/>
      </xdr:nvSpPr>
      <xdr:spPr>
        <a:xfrm>
          <a:off x="11849533" y="4939578"/>
          <a:ext cx="232929" cy="629516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52" name="Conector de seta reta 87">
          <a:extLst>
            <a:ext uri="{FF2B5EF4-FFF2-40B4-BE49-F238E27FC236}">
              <a16:creationId xmlns:a16="http://schemas.microsoft.com/office/drawing/2014/main" id="{5AC1429E-E16B-4455-ABFE-F536E2BA5B02}"/>
            </a:ext>
          </a:extLst>
        </xdr:cNvPr>
        <xdr:cNvCxnSpPr/>
      </xdr:nvCxnSpPr>
      <xdr:spPr>
        <a:xfrm flipV="1">
          <a:off x="9207500" y="3228975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53" name="Conector de seta reta 89">
          <a:extLst>
            <a:ext uri="{FF2B5EF4-FFF2-40B4-BE49-F238E27FC236}">
              <a16:creationId xmlns:a16="http://schemas.microsoft.com/office/drawing/2014/main" id="{268C2D64-DA2C-41F7-BF4B-3B38F9CC7F75}"/>
            </a:ext>
          </a:extLst>
        </xdr:cNvPr>
        <xdr:cNvCxnSpPr/>
      </xdr:nvCxnSpPr>
      <xdr:spPr>
        <a:xfrm flipV="1">
          <a:off x="7874000" y="4943475"/>
          <a:ext cx="144780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54" name="Forma livre 93">
          <a:extLst>
            <a:ext uri="{FF2B5EF4-FFF2-40B4-BE49-F238E27FC236}">
              <a16:creationId xmlns:a16="http://schemas.microsoft.com/office/drawing/2014/main" id="{22210A03-4154-4E77-AEBA-5A328CA8F908}"/>
            </a:ext>
          </a:extLst>
        </xdr:cNvPr>
        <xdr:cNvSpPr/>
      </xdr:nvSpPr>
      <xdr:spPr>
        <a:xfrm>
          <a:off x="7867650" y="4175125"/>
          <a:ext cx="146050" cy="7620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55" name="Forma livre 95">
          <a:extLst>
            <a:ext uri="{FF2B5EF4-FFF2-40B4-BE49-F238E27FC236}">
              <a16:creationId xmlns:a16="http://schemas.microsoft.com/office/drawing/2014/main" id="{A55069B1-C9FA-49B5-8701-9E9DD167E0D4}"/>
            </a:ext>
          </a:extLst>
        </xdr:cNvPr>
        <xdr:cNvSpPr/>
      </xdr:nvSpPr>
      <xdr:spPr>
        <a:xfrm>
          <a:off x="5162550" y="1749425"/>
          <a:ext cx="1606550" cy="42545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56" name="Picture 3">
          <a:extLst>
            <a:ext uri="{FF2B5EF4-FFF2-40B4-BE49-F238E27FC236}">
              <a16:creationId xmlns:a16="http://schemas.microsoft.com/office/drawing/2014/main" id="{80555365-C36A-4AD0-8ACC-FC321E16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1762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57" name="Forma livre 1">
          <a:extLst>
            <a:ext uri="{FF2B5EF4-FFF2-40B4-BE49-F238E27FC236}">
              <a16:creationId xmlns:a16="http://schemas.microsoft.com/office/drawing/2014/main" id="{CB7E7325-62EB-4455-8495-23D4FA23660A}"/>
            </a:ext>
          </a:extLst>
        </xdr:cNvPr>
        <xdr:cNvSpPr/>
      </xdr:nvSpPr>
      <xdr:spPr>
        <a:xfrm>
          <a:off x="5162550" y="5852469"/>
          <a:ext cx="1597110" cy="396704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5D906810-A804-494C-985E-C3D474E684F9}"/>
            </a:ext>
          </a:extLst>
        </xdr:cNvPr>
        <xdr:cNvSpPr txBox="1"/>
      </xdr:nvSpPr>
      <xdr:spPr>
        <a:xfrm>
          <a:off x="12150969" y="83736"/>
          <a:ext cx="835375" cy="697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  <xdr:twoCellAnchor>
    <xdr:from>
      <xdr:col>5</xdr:col>
      <xdr:colOff>0</xdr:colOff>
      <xdr:row>8</xdr:row>
      <xdr:rowOff>94202</xdr:rowOff>
    </xdr:from>
    <xdr:to>
      <xdr:col>18</xdr:col>
      <xdr:colOff>20933</xdr:colOff>
      <xdr:row>10</xdr:row>
      <xdr:rowOff>0</xdr:rowOff>
    </xdr:to>
    <xdr:sp macro="" textlink="">
      <xdr:nvSpPr>
        <xdr:cNvPr id="59" name="Forma livre 28">
          <a:extLst>
            <a:ext uri="{FF2B5EF4-FFF2-40B4-BE49-F238E27FC236}">
              <a16:creationId xmlns:a16="http://schemas.microsoft.com/office/drawing/2014/main" id="{DABAE81A-93E3-4E7F-AE96-12D22C965815}"/>
            </a:ext>
          </a:extLst>
        </xdr:cNvPr>
        <xdr:cNvSpPr/>
      </xdr:nvSpPr>
      <xdr:spPr>
        <a:xfrm>
          <a:off x="1109505" y="1988735"/>
          <a:ext cx="2993571" cy="251210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2" name="Conector de seta reta 7">
          <a:extLst>
            <a:ext uri="{FF2B5EF4-FFF2-40B4-BE49-F238E27FC236}">
              <a16:creationId xmlns:a16="http://schemas.microsoft.com/office/drawing/2014/main" id="{9E3D7F9B-E043-469A-89F3-AF7E08A5CE8B}"/>
            </a:ext>
          </a:extLst>
        </xdr:cNvPr>
        <xdr:cNvCxnSpPr/>
      </xdr:nvCxnSpPr>
      <xdr:spPr>
        <a:xfrm>
          <a:off x="1104900" y="1667716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3" name="Conector de seta reta 8">
          <a:extLst>
            <a:ext uri="{FF2B5EF4-FFF2-40B4-BE49-F238E27FC236}">
              <a16:creationId xmlns:a16="http://schemas.microsoft.com/office/drawing/2014/main" id="{D3A4F4D9-A096-44E5-8072-3385CA90FCB4}"/>
            </a:ext>
          </a:extLst>
        </xdr:cNvPr>
        <xdr:cNvCxnSpPr/>
      </xdr:nvCxnSpPr>
      <xdr:spPr>
        <a:xfrm>
          <a:off x="3815324" y="171940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374AC3BE-36F2-4D05-8BDF-82A9F018FB8F}"/>
            </a:ext>
          </a:extLst>
        </xdr:cNvPr>
        <xdr:cNvCxnSpPr/>
      </xdr:nvCxnSpPr>
      <xdr:spPr>
        <a:xfrm flipV="1">
          <a:off x="5164086" y="158140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9</xdr:row>
      <xdr:rowOff>154075</xdr:rowOff>
    </xdr:from>
    <xdr:to>
      <xdr:col>6</xdr:col>
      <xdr:colOff>7004</xdr:colOff>
      <xdr:row>9</xdr:row>
      <xdr:rowOff>154075</xdr:rowOff>
    </xdr:to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F9D2DF41-BEAA-4817-B417-2FCE425B3B5C}"/>
            </a:ext>
          </a:extLst>
        </xdr:cNvPr>
        <xdr:cNvCxnSpPr/>
      </xdr:nvCxnSpPr>
      <xdr:spPr>
        <a:xfrm>
          <a:off x="1111904" y="2240050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10" name="Conector de seta reta 19">
          <a:extLst>
            <a:ext uri="{FF2B5EF4-FFF2-40B4-BE49-F238E27FC236}">
              <a16:creationId xmlns:a16="http://schemas.microsoft.com/office/drawing/2014/main" id="{6131CF16-0E5A-4733-B957-871AF4E161CE}"/>
            </a:ext>
          </a:extLst>
        </xdr:cNvPr>
        <xdr:cNvCxnSpPr/>
      </xdr:nvCxnSpPr>
      <xdr:spPr>
        <a:xfrm>
          <a:off x="6515597" y="2315665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12" name="Forma livre 26">
          <a:extLst>
            <a:ext uri="{FF2B5EF4-FFF2-40B4-BE49-F238E27FC236}">
              <a16:creationId xmlns:a16="http://schemas.microsoft.com/office/drawing/2014/main" id="{411ECD47-B372-4832-B0CB-1D6F2C656125}"/>
            </a:ext>
          </a:extLst>
        </xdr:cNvPr>
        <xdr:cNvSpPr/>
      </xdr:nvSpPr>
      <xdr:spPr>
        <a:xfrm>
          <a:off x="1225397" y="3000375"/>
          <a:ext cx="127153" cy="526056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4215</xdr:colOff>
      <xdr:row>6</xdr:row>
      <xdr:rowOff>80331</xdr:rowOff>
    </xdr:from>
    <xdr:to>
      <xdr:col>12</xdr:col>
      <xdr:colOff>4215</xdr:colOff>
      <xdr:row>9</xdr:row>
      <xdr:rowOff>137711</xdr:rowOff>
    </xdr:to>
    <xdr:sp macro="" textlink="">
      <xdr:nvSpPr>
        <xdr:cNvPr id="13" name="Forma livre 27">
          <a:extLst>
            <a:ext uri="{FF2B5EF4-FFF2-40B4-BE49-F238E27FC236}">
              <a16:creationId xmlns:a16="http://schemas.microsoft.com/office/drawing/2014/main" id="{3F45F5A8-D9EC-49EC-8F1B-8E4E2E8E2FB2}"/>
            </a:ext>
          </a:extLst>
        </xdr:cNvPr>
        <xdr:cNvSpPr/>
      </xdr:nvSpPr>
      <xdr:spPr>
        <a:xfrm>
          <a:off x="2461665" y="1671006"/>
          <a:ext cx="247650" cy="552680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14" name="Forma livre 28">
          <a:extLst>
            <a:ext uri="{FF2B5EF4-FFF2-40B4-BE49-F238E27FC236}">
              <a16:creationId xmlns:a16="http://schemas.microsoft.com/office/drawing/2014/main" id="{1ADD57B6-7B51-4592-BB24-455D4BFBDEA3}"/>
            </a:ext>
          </a:extLst>
        </xdr:cNvPr>
        <xdr:cNvSpPr/>
      </xdr:nvSpPr>
      <xdr:spPr>
        <a:xfrm>
          <a:off x="2457450" y="1355466"/>
          <a:ext cx="1602172" cy="134763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15" name="Forma livre 36">
          <a:extLst>
            <a:ext uri="{FF2B5EF4-FFF2-40B4-BE49-F238E27FC236}">
              <a16:creationId xmlns:a16="http://schemas.microsoft.com/office/drawing/2014/main" id="{3EF88F87-7082-47DA-AB75-B9D6080061E2}"/>
            </a:ext>
          </a:extLst>
        </xdr:cNvPr>
        <xdr:cNvSpPr/>
      </xdr:nvSpPr>
      <xdr:spPr>
        <a:xfrm>
          <a:off x="2461664" y="2403414"/>
          <a:ext cx="244447" cy="342735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16" name="Conector de seta reta 37">
          <a:extLst>
            <a:ext uri="{FF2B5EF4-FFF2-40B4-BE49-F238E27FC236}">
              <a16:creationId xmlns:a16="http://schemas.microsoft.com/office/drawing/2014/main" id="{5068525A-EE51-43F4-9057-42E99B4A8B79}"/>
            </a:ext>
          </a:extLst>
        </xdr:cNvPr>
        <xdr:cNvCxnSpPr/>
      </xdr:nvCxnSpPr>
      <xdr:spPr>
        <a:xfrm>
          <a:off x="2459236" y="2861107"/>
          <a:ext cx="246554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17" name="Forma livre 38">
          <a:extLst>
            <a:ext uri="{FF2B5EF4-FFF2-40B4-BE49-F238E27FC236}">
              <a16:creationId xmlns:a16="http://schemas.microsoft.com/office/drawing/2014/main" id="{C9A78CF9-3E6F-447C-94F5-F6BCB2CDE6F1}"/>
            </a:ext>
          </a:extLst>
        </xdr:cNvPr>
        <xdr:cNvSpPr/>
      </xdr:nvSpPr>
      <xdr:spPr>
        <a:xfrm rot="60000">
          <a:off x="2613163" y="3080188"/>
          <a:ext cx="102861" cy="45987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18" name="Forma livre 39">
          <a:extLst>
            <a:ext uri="{FF2B5EF4-FFF2-40B4-BE49-F238E27FC236}">
              <a16:creationId xmlns:a16="http://schemas.microsoft.com/office/drawing/2014/main" id="{DFC8BF9E-4E71-4EE1-B400-068B6BA25CB3}"/>
            </a:ext>
          </a:extLst>
        </xdr:cNvPr>
        <xdr:cNvSpPr/>
      </xdr:nvSpPr>
      <xdr:spPr>
        <a:xfrm>
          <a:off x="2457450" y="2980075"/>
          <a:ext cx="246815" cy="592218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19" name="Forma livre 40">
          <a:extLst>
            <a:ext uri="{FF2B5EF4-FFF2-40B4-BE49-F238E27FC236}">
              <a16:creationId xmlns:a16="http://schemas.microsoft.com/office/drawing/2014/main" id="{FB6EF081-E55F-48DB-9594-03A14B07C600}"/>
            </a:ext>
          </a:extLst>
        </xdr:cNvPr>
        <xdr:cNvSpPr/>
      </xdr:nvSpPr>
      <xdr:spPr>
        <a:xfrm>
          <a:off x="3808263" y="2841579"/>
          <a:ext cx="78216" cy="699427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20" name="Forma livre 41">
          <a:extLst>
            <a:ext uri="{FF2B5EF4-FFF2-40B4-BE49-F238E27FC236}">
              <a16:creationId xmlns:a16="http://schemas.microsoft.com/office/drawing/2014/main" id="{A2AFB91B-3B1D-4CB2-9134-33BBBF7309BB}"/>
            </a:ext>
          </a:extLst>
        </xdr:cNvPr>
        <xdr:cNvSpPr/>
      </xdr:nvSpPr>
      <xdr:spPr>
        <a:xfrm>
          <a:off x="3886478" y="2408074"/>
          <a:ext cx="2871962" cy="436980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21" name="Conector de seta reta 42">
          <a:extLst>
            <a:ext uri="{FF2B5EF4-FFF2-40B4-BE49-F238E27FC236}">
              <a16:creationId xmlns:a16="http://schemas.microsoft.com/office/drawing/2014/main" id="{06178292-7010-4D53-A5F2-3CCF2F49A30B}"/>
            </a:ext>
          </a:extLst>
        </xdr:cNvPr>
        <xdr:cNvCxnSpPr/>
      </xdr:nvCxnSpPr>
      <xdr:spPr>
        <a:xfrm>
          <a:off x="1106638" y="4185211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22" name="Conector de seta reta 43">
          <a:extLst>
            <a:ext uri="{FF2B5EF4-FFF2-40B4-BE49-F238E27FC236}">
              <a16:creationId xmlns:a16="http://schemas.microsoft.com/office/drawing/2014/main" id="{DCCB1923-820A-4A5D-AC20-9E6CFC361048}"/>
            </a:ext>
          </a:extLst>
        </xdr:cNvPr>
        <xdr:cNvCxnSpPr/>
      </xdr:nvCxnSpPr>
      <xdr:spPr>
        <a:xfrm>
          <a:off x="2458535" y="4184667"/>
          <a:ext cx="24738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23" name="Conector de seta reta 44">
          <a:extLst>
            <a:ext uri="{FF2B5EF4-FFF2-40B4-BE49-F238E27FC236}">
              <a16:creationId xmlns:a16="http://schemas.microsoft.com/office/drawing/2014/main" id="{578AAF7D-C7AC-46E5-B5E2-07D8DA6269F6}"/>
            </a:ext>
          </a:extLst>
        </xdr:cNvPr>
        <xdr:cNvCxnSpPr/>
      </xdr:nvCxnSpPr>
      <xdr:spPr>
        <a:xfrm>
          <a:off x="1106638" y="4943747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24" name="Conector de seta reta 45">
          <a:extLst>
            <a:ext uri="{FF2B5EF4-FFF2-40B4-BE49-F238E27FC236}">
              <a16:creationId xmlns:a16="http://schemas.microsoft.com/office/drawing/2014/main" id="{E07EF318-1066-4976-ABD6-D3635D80F766}"/>
            </a:ext>
          </a:extLst>
        </xdr:cNvPr>
        <xdr:cNvCxnSpPr/>
      </xdr:nvCxnSpPr>
      <xdr:spPr>
        <a:xfrm>
          <a:off x="1106638" y="5716175"/>
          <a:ext cx="247388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25" name="Conector de seta reta 47">
          <a:extLst>
            <a:ext uri="{FF2B5EF4-FFF2-40B4-BE49-F238E27FC236}">
              <a16:creationId xmlns:a16="http://schemas.microsoft.com/office/drawing/2014/main" id="{1BAF0908-14C5-44B3-BB9B-5FF7149A40B3}"/>
            </a:ext>
          </a:extLst>
        </xdr:cNvPr>
        <xdr:cNvCxnSpPr/>
      </xdr:nvCxnSpPr>
      <xdr:spPr>
        <a:xfrm>
          <a:off x="1106638" y="6496050"/>
          <a:ext cx="2950177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26" name="Conector de seta reta 48">
          <a:extLst>
            <a:ext uri="{FF2B5EF4-FFF2-40B4-BE49-F238E27FC236}">
              <a16:creationId xmlns:a16="http://schemas.microsoft.com/office/drawing/2014/main" id="{D4A39545-F66B-4743-9F3C-C1D844C34CB1}"/>
            </a:ext>
          </a:extLst>
        </xdr:cNvPr>
        <xdr:cNvCxnSpPr/>
      </xdr:nvCxnSpPr>
      <xdr:spPr>
        <a:xfrm>
          <a:off x="2457450" y="5712699"/>
          <a:ext cx="24912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27" name="Forma livre 49">
          <a:extLst>
            <a:ext uri="{FF2B5EF4-FFF2-40B4-BE49-F238E27FC236}">
              <a16:creationId xmlns:a16="http://schemas.microsoft.com/office/drawing/2014/main" id="{63DA8C3A-C178-42D4-A798-876FF425D017}"/>
            </a:ext>
          </a:extLst>
        </xdr:cNvPr>
        <xdr:cNvSpPr/>
      </xdr:nvSpPr>
      <xdr:spPr>
        <a:xfrm>
          <a:off x="2457450" y="5851201"/>
          <a:ext cx="1595889" cy="489529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28" name="Forma livre 50">
          <a:extLst>
            <a:ext uri="{FF2B5EF4-FFF2-40B4-BE49-F238E27FC236}">
              <a16:creationId xmlns:a16="http://schemas.microsoft.com/office/drawing/2014/main" id="{119F0A66-769E-49C9-ABB4-4261FB117029}"/>
            </a:ext>
          </a:extLst>
        </xdr:cNvPr>
        <xdr:cNvSpPr/>
      </xdr:nvSpPr>
      <xdr:spPr>
        <a:xfrm>
          <a:off x="2457450" y="5006326"/>
          <a:ext cx="243339" cy="564408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30" name="Forma livre 52">
          <a:extLst>
            <a:ext uri="{FF2B5EF4-FFF2-40B4-BE49-F238E27FC236}">
              <a16:creationId xmlns:a16="http://schemas.microsoft.com/office/drawing/2014/main" id="{E0B2FE00-D960-420D-854E-69FB371D3427}"/>
            </a:ext>
          </a:extLst>
        </xdr:cNvPr>
        <xdr:cNvSpPr/>
      </xdr:nvSpPr>
      <xdr:spPr>
        <a:xfrm>
          <a:off x="2460926" y="4199134"/>
          <a:ext cx="2944963" cy="665220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31" name="Forma livre 53">
          <a:extLst>
            <a:ext uri="{FF2B5EF4-FFF2-40B4-BE49-F238E27FC236}">
              <a16:creationId xmlns:a16="http://schemas.microsoft.com/office/drawing/2014/main" id="{336B003D-DB93-4635-B25F-402B050B84F4}"/>
            </a:ext>
          </a:extLst>
        </xdr:cNvPr>
        <xdr:cNvSpPr/>
      </xdr:nvSpPr>
      <xdr:spPr>
        <a:xfrm>
          <a:off x="3813476" y="4341106"/>
          <a:ext cx="1592413" cy="526169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32" name="Forma livre 54">
          <a:extLst>
            <a:ext uri="{FF2B5EF4-FFF2-40B4-BE49-F238E27FC236}">
              <a16:creationId xmlns:a16="http://schemas.microsoft.com/office/drawing/2014/main" id="{67FA1C1B-B4F4-4E12-AB83-64D1C2DFA1AE}"/>
            </a:ext>
          </a:extLst>
        </xdr:cNvPr>
        <xdr:cNvSpPr/>
      </xdr:nvSpPr>
      <xdr:spPr>
        <a:xfrm>
          <a:off x="3812824" y="5046938"/>
          <a:ext cx="243339" cy="564964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33" name="Conector de seta reta 56">
          <a:extLst>
            <a:ext uri="{FF2B5EF4-FFF2-40B4-BE49-F238E27FC236}">
              <a16:creationId xmlns:a16="http://schemas.microsoft.com/office/drawing/2014/main" id="{D5009E01-3CB5-438D-A7D6-0E0C1DEA2F37}"/>
            </a:ext>
          </a:extLst>
        </xdr:cNvPr>
        <xdr:cNvCxnSpPr/>
      </xdr:nvCxnSpPr>
      <xdr:spPr>
        <a:xfrm>
          <a:off x="3810000" y="5781675"/>
          <a:ext cx="249126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34" name="Forma livre 57">
          <a:extLst>
            <a:ext uri="{FF2B5EF4-FFF2-40B4-BE49-F238E27FC236}">
              <a16:creationId xmlns:a16="http://schemas.microsoft.com/office/drawing/2014/main" id="{80626B06-23B5-4DC9-9A83-349E44C54894}"/>
            </a:ext>
          </a:extLst>
        </xdr:cNvPr>
        <xdr:cNvSpPr/>
      </xdr:nvSpPr>
      <xdr:spPr>
        <a:xfrm>
          <a:off x="3810000" y="3243160"/>
          <a:ext cx="254602" cy="831385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35" name="Conector de seta reta 58">
          <a:extLst>
            <a:ext uri="{FF2B5EF4-FFF2-40B4-BE49-F238E27FC236}">
              <a16:creationId xmlns:a16="http://schemas.microsoft.com/office/drawing/2014/main" id="{8427E61B-D90D-48D0-A186-3FC4EE2E517D}"/>
            </a:ext>
          </a:extLst>
        </xdr:cNvPr>
        <xdr:cNvCxnSpPr/>
      </xdr:nvCxnSpPr>
      <xdr:spPr>
        <a:xfrm>
          <a:off x="5164869" y="3242516"/>
          <a:ext cx="2476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36" name="Conector de seta reta 60">
          <a:extLst>
            <a:ext uri="{FF2B5EF4-FFF2-40B4-BE49-F238E27FC236}">
              <a16:creationId xmlns:a16="http://schemas.microsoft.com/office/drawing/2014/main" id="{6A1AEE08-5D28-4C29-8C6B-9EEA97276F58}"/>
            </a:ext>
          </a:extLst>
        </xdr:cNvPr>
        <xdr:cNvCxnSpPr/>
      </xdr:nvCxnSpPr>
      <xdr:spPr>
        <a:xfrm flipV="1">
          <a:off x="6518763" y="3233372"/>
          <a:ext cx="1595461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37" name="Conector de seta reta 61">
          <a:extLst>
            <a:ext uri="{FF2B5EF4-FFF2-40B4-BE49-F238E27FC236}">
              <a16:creationId xmlns:a16="http://schemas.microsoft.com/office/drawing/2014/main" id="{64506F5B-BB5D-49DB-B9F4-5D9351365D38}"/>
            </a:ext>
          </a:extLst>
        </xdr:cNvPr>
        <xdr:cNvCxnSpPr/>
      </xdr:nvCxnSpPr>
      <xdr:spPr>
        <a:xfrm>
          <a:off x="6518763" y="4185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38" name="Conector de seta reta 62">
          <a:extLst>
            <a:ext uri="{FF2B5EF4-FFF2-40B4-BE49-F238E27FC236}">
              <a16:creationId xmlns:a16="http://schemas.microsoft.com/office/drawing/2014/main" id="{D1B92F03-6EA7-42EF-BA2F-042877BB75A9}"/>
            </a:ext>
          </a:extLst>
        </xdr:cNvPr>
        <xdr:cNvCxnSpPr/>
      </xdr:nvCxnSpPr>
      <xdr:spPr>
        <a:xfrm>
          <a:off x="5166213" y="4947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39" name="Conector de seta reta 63">
          <a:extLst>
            <a:ext uri="{FF2B5EF4-FFF2-40B4-BE49-F238E27FC236}">
              <a16:creationId xmlns:a16="http://schemas.microsoft.com/office/drawing/2014/main" id="{101A762C-8441-418F-8C0C-A38EF7EC96BB}"/>
            </a:ext>
          </a:extLst>
        </xdr:cNvPr>
        <xdr:cNvCxnSpPr/>
      </xdr:nvCxnSpPr>
      <xdr:spPr>
        <a:xfrm>
          <a:off x="6518763" y="49478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40" name="Forma livre 64">
          <a:extLst>
            <a:ext uri="{FF2B5EF4-FFF2-40B4-BE49-F238E27FC236}">
              <a16:creationId xmlns:a16="http://schemas.microsoft.com/office/drawing/2014/main" id="{79BC2AB3-3562-4C34-87D0-29B396956D59}"/>
            </a:ext>
          </a:extLst>
        </xdr:cNvPr>
        <xdr:cNvSpPr/>
      </xdr:nvSpPr>
      <xdr:spPr>
        <a:xfrm>
          <a:off x="5162550" y="5079207"/>
          <a:ext cx="1590675" cy="525888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41" name="Conector de seta reta 65">
          <a:extLst>
            <a:ext uri="{FF2B5EF4-FFF2-40B4-BE49-F238E27FC236}">
              <a16:creationId xmlns:a16="http://schemas.microsoft.com/office/drawing/2014/main" id="{13853FF1-65A0-4403-90DE-CB76931CB5E0}"/>
            </a:ext>
          </a:extLst>
        </xdr:cNvPr>
        <xdr:cNvCxnSpPr/>
      </xdr:nvCxnSpPr>
      <xdr:spPr>
        <a:xfrm>
          <a:off x="5162550" y="6426072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42" name="Conector de seta reta 66">
          <a:extLst>
            <a:ext uri="{FF2B5EF4-FFF2-40B4-BE49-F238E27FC236}">
              <a16:creationId xmlns:a16="http://schemas.microsoft.com/office/drawing/2014/main" id="{A7EFD61E-B296-445A-BACF-E78A1179B788}"/>
            </a:ext>
          </a:extLst>
        </xdr:cNvPr>
        <xdr:cNvCxnSpPr/>
      </xdr:nvCxnSpPr>
      <xdr:spPr>
        <a:xfrm>
          <a:off x="6515100" y="642149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43" name="Conector de seta reta 67">
          <a:extLst>
            <a:ext uri="{FF2B5EF4-FFF2-40B4-BE49-F238E27FC236}">
              <a16:creationId xmlns:a16="http://schemas.microsoft.com/office/drawing/2014/main" id="{1902BA62-FD76-42BA-8E62-E8357EEE84A2}"/>
            </a:ext>
          </a:extLst>
        </xdr:cNvPr>
        <xdr:cNvCxnSpPr/>
      </xdr:nvCxnSpPr>
      <xdr:spPr>
        <a:xfrm>
          <a:off x="7867650" y="6430651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31</xdr:row>
      <xdr:rowOff>146528</xdr:rowOff>
    </xdr:from>
    <xdr:to>
      <xdr:col>35</xdr:col>
      <xdr:colOff>245452</xdr:colOff>
      <xdr:row>31</xdr:row>
      <xdr:rowOff>146528</xdr:rowOff>
    </xdr:to>
    <xdr:cxnSp macro="">
      <xdr:nvCxnSpPr>
        <xdr:cNvPr id="44" name="Conector de seta reta 70">
          <a:extLst>
            <a:ext uri="{FF2B5EF4-FFF2-40B4-BE49-F238E27FC236}">
              <a16:creationId xmlns:a16="http://schemas.microsoft.com/office/drawing/2014/main" id="{8F0EE304-BBBC-4B62-99C1-459B721F4635}"/>
            </a:ext>
          </a:extLst>
        </xdr:cNvPr>
        <xdr:cNvCxnSpPr/>
      </xdr:nvCxnSpPr>
      <xdr:spPr>
        <a:xfrm>
          <a:off x="7867650" y="562340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45" name="Conector de seta reta 71">
          <a:extLst>
            <a:ext uri="{FF2B5EF4-FFF2-40B4-BE49-F238E27FC236}">
              <a16:creationId xmlns:a16="http://schemas.microsoft.com/office/drawing/2014/main" id="{185E8419-9213-4C9C-B3A1-ED345BB4995E}"/>
            </a:ext>
          </a:extLst>
        </xdr:cNvPr>
        <xdr:cNvCxnSpPr/>
      </xdr:nvCxnSpPr>
      <xdr:spPr>
        <a:xfrm>
          <a:off x="9205685" y="5719989"/>
          <a:ext cx="154305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46" name="Forma livre 73">
          <a:extLst>
            <a:ext uri="{FF2B5EF4-FFF2-40B4-BE49-F238E27FC236}">
              <a16:creationId xmlns:a16="http://schemas.microsoft.com/office/drawing/2014/main" id="{A73D06D4-B2FE-43BE-9D88-EBC2022054F8}"/>
            </a:ext>
          </a:extLst>
        </xdr:cNvPr>
        <xdr:cNvSpPr/>
      </xdr:nvSpPr>
      <xdr:spPr>
        <a:xfrm>
          <a:off x="9205729" y="5909897"/>
          <a:ext cx="1538471" cy="516180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48" name="Forma livre 75">
          <a:extLst>
            <a:ext uri="{FF2B5EF4-FFF2-40B4-BE49-F238E27FC236}">
              <a16:creationId xmlns:a16="http://schemas.microsoft.com/office/drawing/2014/main" id="{5361DFD0-3453-4CD2-A613-4A2AAED1D575}"/>
            </a:ext>
          </a:extLst>
        </xdr:cNvPr>
        <xdr:cNvSpPr/>
      </xdr:nvSpPr>
      <xdr:spPr>
        <a:xfrm>
          <a:off x="7872186" y="2315482"/>
          <a:ext cx="2876551" cy="331392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49" name="Forma livre 78">
          <a:extLst>
            <a:ext uri="{FF2B5EF4-FFF2-40B4-BE49-F238E27FC236}">
              <a16:creationId xmlns:a16="http://schemas.microsoft.com/office/drawing/2014/main" id="{CAC15B8C-1C2F-45D0-9C2E-76410BE02CEC}"/>
            </a:ext>
          </a:extLst>
        </xdr:cNvPr>
        <xdr:cNvSpPr/>
      </xdr:nvSpPr>
      <xdr:spPr>
        <a:xfrm>
          <a:off x="9671546" y="5813631"/>
          <a:ext cx="1074098" cy="263524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50" name="Conector de seta reta 79">
          <a:extLst>
            <a:ext uri="{FF2B5EF4-FFF2-40B4-BE49-F238E27FC236}">
              <a16:creationId xmlns:a16="http://schemas.microsoft.com/office/drawing/2014/main" id="{365F0C7D-000A-4392-9CA1-84203ED3CFB9}"/>
            </a:ext>
          </a:extLst>
        </xdr:cNvPr>
        <xdr:cNvCxnSpPr/>
      </xdr:nvCxnSpPr>
      <xdr:spPr>
        <a:xfrm flipV="1">
          <a:off x="11849100" y="5700713"/>
          <a:ext cx="23812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51" name="Forma livre 85">
          <a:extLst>
            <a:ext uri="{FF2B5EF4-FFF2-40B4-BE49-F238E27FC236}">
              <a16:creationId xmlns:a16="http://schemas.microsoft.com/office/drawing/2014/main" id="{41D64129-41B9-4C6B-AC6A-036C189BBD25}"/>
            </a:ext>
          </a:extLst>
        </xdr:cNvPr>
        <xdr:cNvSpPr/>
      </xdr:nvSpPr>
      <xdr:spPr>
        <a:xfrm>
          <a:off x="11849533" y="4939578"/>
          <a:ext cx="232929" cy="629516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52" name="Conector de seta reta 87">
          <a:extLst>
            <a:ext uri="{FF2B5EF4-FFF2-40B4-BE49-F238E27FC236}">
              <a16:creationId xmlns:a16="http://schemas.microsoft.com/office/drawing/2014/main" id="{8BA51634-3792-47BE-9A45-02E4F80C0876}"/>
            </a:ext>
          </a:extLst>
        </xdr:cNvPr>
        <xdr:cNvCxnSpPr/>
      </xdr:nvCxnSpPr>
      <xdr:spPr>
        <a:xfrm flipV="1">
          <a:off x="9207500" y="3228975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53" name="Conector de seta reta 89">
          <a:extLst>
            <a:ext uri="{FF2B5EF4-FFF2-40B4-BE49-F238E27FC236}">
              <a16:creationId xmlns:a16="http://schemas.microsoft.com/office/drawing/2014/main" id="{E6C0FEF9-CEBE-457A-AF29-16524DA8DDDF}"/>
            </a:ext>
          </a:extLst>
        </xdr:cNvPr>
        <xdr:cNvCxnSpPr/>
      </xdr:nvCxnSpPr>
      <xdr:spPr>
        <a:xfrm flipV="1">
          <a:off x="7874000" y="4943475"/>
          <a:ext cx="144780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54" name="Forma livre 93">
          <a:extLst>
            <a:ext uri="{FF2B5EF4-FFF2-40B4-BE49-F238E27FC236}">
              <a16:creationId xmlns:a16="http://schemas.microsoft.com/office/drawing/2014/main" id="{CA1F0899-F1BF-402D-9979-0D9A0E806067}"/>
            </a:ext>
          </a:extLst>
        </xdr:cNvPr>
        <xdr:cNvSpPr/>
      </xdr:nvSpPr>
      <xdr:spPr>
        <a:xfrm>
          <a:off x="7867650" y="4175125"/>
          <a:ext cx="146050" cy="7620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55" name="Forma livre 95">
          <a:extLst>
            <a:ext uri="{FF2B5EF4-FFF2-40B4-BE49-F238E27FC236}">
              <a16:creationId xmlns:a16="http://schemas.microsoft.com/office/drawing/2014/main" id="{4D4AD423-FF43-4085-A795-AAA7F92838FB}"/>
            </a:ext>
          </a:extLst>
        </xdr:cNvPr>
        <xdr:cNvSpPr/>
      </xdr:nvSpPr>
      <xdr:spPr>
        <a:xfrm>
          <a:off x="5162550" y="1749425"/>
          <a:ext cx="1606550" cy="42545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56" name="Picture 3">
          <a:extLst>
            <a:ext uri="{FF2B5EF4-FFF2-40B4-BE49-F238E27FC236}">
              <a16:creationId xmlns:a16="http://schemas.microsoft.com/office/drawing/2014/main" id="{D39808DD-5C8D-4F70-A4FC-CB38FF003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1762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57" name="Forma livre 1">
          <a:extLst>
            <a:ext uri="{FF2B5EF4-FFF2-40B4-BE49-F238E27FC236}">
              <a16:creationId xmlns:a16="http://schemas.microsoft.com/office/drawing/2014/main" id="{6D87E5FE-0478-415A-AC10-9A65C88C55AA}"/>
            </a:ext>
          </a:extLst>
        </xdr:cNvPr>
        <xdr:cNvSpPr/>
      </xdr:nvSpPr>
      <xdr:spPr>
        <a:xfrm>
          <a:off x="5162550" y="5852469"/>
          <a:ext cx="1597110" cy="396704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1FA98588-0894-49BC-A5B1-6D603D3E1409}"/>
            </a:ext>
          </a:extLst>
        </xdr:cNvPr>
        <xdr:cNvSpPr txBox="1"/>
      </xdr:nvSpPr>
      <xdr:spPr>
        <a:xfrm>
          <a:off x="12150969" y="83736"/>
          <a:ext cx="835375" cy="697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  <xdr:twoCellAnchor>
    <xdr:from>
      <xdr:col>5</xdr:col>
      <xdr:colOff>10467</xdr:colOff>
      <xdr:row>8</xdr:row>
      <xdr:rowOff>125604</xdr:rowOff>
    </xdr:from>
    <xdr:to>
      <xdr:col>12</xdr:col>
      <xdr:colOff>0</xdr:colOff>
      <xdr:row>10</xdr:row>
      <xdr:rowOff>62802</xdr:rowOff>
    </xdr:to>
    <xdr:sp macro="" textlink="">
      <xdr:nvSpPr>
        <xdr:cNvPr id="60" name="Forma livre 28">
          <a:extLst>
            <a:ext uri="{FF2B5EF4-FFF2-40B4-BE49-F238E27FC236}">
              <a16:creationId xmlns:a16="http://schemas.microsoft.com/office/drawing/2014/main" id="{D0311259-672F-474E-A883-D1CA013A7D6C}"/>
            </a:ext>
          </a:extLst>
        </xdr:cNvPr>
        <xdr:cNvSpPr/>
      </xdr:nvSpPr>
      <xdr:spPr>
        <a:xfrm>
          <a:off x="1119972" y="2020137"/>
          <a:ext cx="1601457" cy="282610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4913</xdr:colOff>
      <xdr:row>10</xdr:row>
      <xdr:rowOff>70548</xdr:rowOff>
    </xdr:from>
    <xdr:to>
      <xdr:col>18</xdr:col>
      <xdr:colOff>4913</xdr:colOff>
      <xdr:row>10</xdr:row>
      <xdr:rowOff>70548</xdr:rowOff>
    </xdr:to>
    <xdr:cxnSp macro="">
      <xdr:nvCxnSpPr>
        <xdr:cNvPr id="61" name="Conector de seta reta 18">
          <a:extLst>
            <a:ext uri="{FF2B5EF4-FFF2-40B4-BE49-F238E27FC236}">
              <a16:creationId xmlns:a16="http://schemas.microsoft.com/office/drawing/2014/main" id="{DA7EFF5B-3EE5-4561-9F2E-44CA0CB97CDB}"/>
            </a:ext>
          </a:extLst>
        </xdr:cNvPr>
        <xdr:cNvCxnSpPr/>
      </xdr:nvCxnSpPr>
      <xdr:spPr>
        <a:xfrm>
          <a:off x="5196561" y="2310493"/>
          <a:ext cx="25120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6"/>
  <sheetViews>
    <sheetView zoomScale="91" zoomScaleNormal="91" workbookViewId="0">
      <selection activeCell="P56" sqref="P56:Q56"/>
    </sheetView>
  </sheetViews>
  <sheetFormatPr defaultColWidth="3.7109375" defaultRowHeight="12" x14ac:dyDescent="0.2"/>
  <cols>
    <col min="1" max="3" width="3.42578125" style="2" customWidth="1"/>
    <col min="4" max="4" width="2.7109375" style="2" customWidth="1"/>
    <col min="5" max="5" width="3.5703125" style="2" customWidth="1"/>
    <col min="6" max="6" width="3.7109375" style="2" customWidth="1"/>
    <col min="7" max="9" width="3.42578125" style="2" customWidth="1"/>
    <col min="10" max="10" width="2.7109375" style="2" customWidth="1"/>
    <col min="11" max="11" width="3.5703125" style="2" customWidth="1"/>
    <col min="12" max="12" width="3.7109375" style="2" customWidth="1"/>
    <col min="13" max="15" width="3.42578125" style="2" customWidth="1"/>
    <col min="16" max="16" width="2.7109375" style="2" customWidth="1"/>
    <col min="17" max="17" width="3.5703125" style="2" customWidth="1"/>
    <col min="18" max="18" width="3.7109375" style="2" customWidth="1"/>
    <col min="19" max="21" width="3.42578125" style="2" customWidth="1"/>
    <col min="22" max="22" width="2.7109375" style="2" customWidth="1"/>
    <col min="23" max="23" width="3.5703125" style="2" customWidth="1"/>
    <col min="24" max="24" width="3.7109375" style="2" customWidth="1"/>
    <col min="25" max="26" width="3.42578125" style="2" customWidth="1"/>
    <col min="27" max="27" width="3.5703125" style="2" customWidth="1"/>
    <col min="28" max="28" width="2.5703125" style="2" customWidth="1"/>
    <col min="29" max="29" width="3.5703125" style="2" customWidth="1"/>
    <col min="30" max="30" width="3.7109375" style="2" customWidth="1"/>
    <col min="31" max="33" width="3.42578125" style="2" customWidth="1"/>
    <col min="34" max="34" width="2.7109375" style="2" customWidth="1"/>
    <col min="35" max="35" width="3.5703125" style="2" customWidth="1"/>
    <col min="36" max="36" width="3.7109375" style="2" customWidth="1"/>
    <col min="37" max="39" width="3.42578125" style="2" customWidth="1"/>
    <col min="40" max="40" width="2.7109375" style="2" customWidth="1"/>
    <col min="41" max="41" width="3.28515625" style="2" customWidth="1"/>
    <col min="42" max="45" width="3.42578125" style="2" customWidth="1"/>
    <col min="46" max="46" width="2.7109375" style="2" customWidth="1"/>
    <col min="47" max="47" width="3.28515625" style="2" customWidth="1"/>
    <col min="48" max="51" width="3.42578125" style="2" customWidth="1"/>
    <col min="52" max="52" width="2.7109375" style="2" customWidth="1"/>
    <col min="53" max="53" width="3.5703125" style="2" customWidth="1"/>
    <col min="54" max="57" width="3.42578125" style="2" customWidth="1"/>
    <col min="58" max="58" width="2.7109375" style="2" customWidth="1"/>
    <col min="59" max="59" width="3.5703125" style="2" customWidth="1"/>
    <col min="60" max="61" width="3.28515625" style="2" customWidth="1"/>
    <col min="62" max="16384" width="3.7109375" style="2"/>
  </cols>
  <sheetData>
    <row r="1" spans="1:59" ht="36.75" customHeight="1" x14ac:dyDescent="0.4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</row>
    <row r="2" spans="1:59" ht="33" customHeight="1" x14ac:dyDescent="0.4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2"/>
    </row>
    <row r="3" spans="1:59" ht="12.75" thickBot="1" x14ac:dyDescent="0.25">
      <c r="A3" s="14"/>
      <c r="BG3" s="15"/>
    </row>
    <row r="4" spans="1:59" ht="12.75" thickBot="1" x14ac:dyDescent="0.25">
      <c r="A4" s="51" t="s">
        <v>4</v>
      </c>
      <c r="B4" s="52"/>
      <c r="C4" s="52"/>
      <c r="D4" s="52"/>
      <c r="E4" s="53"/>
      <c r="F4" s="13"/>
      <c r="G4" s="51" t="s">
        <v>5</v>
      </c>
      <c r="H4" s="52"/>
      <c r="I4" s="52"/>
      <c r="J4" s="52"/>
      <c r="K4" s="53"/>
      <c r="L4" s="13"/>
      <c r="M4" s="51" t="s">
        <v>6</v>
      </c>
      <c r="N4" s="52"/>
      <c r="O4" s="52"/>
      <c r="P4" s="52"/>
      <c r="Q4" s="53"/>
      <c r="R4" s="13"/>
      <c r="S4" s="51" t="s">
        <v>7</v>
      </c>
      <c r="T4" s="52"/>
      <c r="U4" s="52"/>
      <c r="V4" s="52"/>
      <c r="W4" s="53"/>
      <c r="X4" s="13"/>
      <c r="Y4" s="51" t="s">
        <v>8</v>
      </c>
      <c r="Z4" s="52"/>
      <c r="AA4" s="52"/>
      <c r="AB4" s="52"/>
      <c r="AC4" s="53"/>
      <c r="AD4" s="13"/>
      <c r="AE4" s="51" t="s">
        <v>9</v>
      </c>
      <c r="AF4" s="52"/>
      <c r="AG4" s="52"/>
      <c r="AH4" s="52"/>
      <c r="AI4" s="53"/>
      <c r="AJ4" s="13"/>
      <c r="AK4" s="51" t="s">
        <v>10</v>
      </c>
      <c r="AL4" s="52"/>
      <c r="AM4" s="52"/>
      <c r="AN4" s="52"/>
      <c r="AO4" s="53"/>
      <c r="AP4" s="13"/>
      <c r="AQ4" s="51" t="s">
        <v>11</v>
      </c>
      <c r="AR4" s="52"/>
      <c r="AS4" s="52"/>
      <c r="AT4" s="52"/>
      <c r="AU4" s="53"/>
      <c r="AV4" s="13"/>
      <c r="AW4" s="51" t="s">
        <v>12</v>
      </c>
      <c r="AX4" s="52"/>
      <c r="AY4" s="52"/>
      <c r="AZ4" s="52"/>
      <c r="BA4" s="53"/>
      <c r="BB4" s="13"/>
      <c r="BC4" s="51" t="s">
        <v>62</v>
      </c>
      <c r="BD4" s="52"/>
      <c r="BE4" s="52"/>
      <c r="BF4" s="52"/>
      <c r="BG4" s="53"/>
    </row>
    <row r="5" spans="1:59" ht="15" customHeight="1" x14ac:dyDescent="0.2">
      <c r="F5" s="1"/>
      <c r="L5" s="1"/>
      <c r="R5" s="1"/>
      <c r="X5" s="1"/>
      <c r="AD5" s="1"/>
      <c r="AJ5" s="1"/>
      <c r="AP5" s="1"/>
      <c r="AV5" s="1"/>
      <c r="BB5" s="1"/>
    </row>
    <row r="6" spans="1:59" ht="15" customHeight="1" x14ac:dyDescent="0.2">
      <c r="A6" s="75" t="s">
        <v>0</v>
      </c>
      <c r="B6" s="76"/>
      <c r="C6" s="77"/>
      <c r="D6" s="3"/>
      <c r="E6" s="3"/>
      <c r="F6" s="1"/>
      <c r="G6" s="75" t="s">
        <v>1</v>
      </c>
      <c r="H6" s="76"/>
      <c r="I6" s="77"/>
      <c r="J6" s="3"/>
      <c r="K6" s="3"/>
      <c r="L6" s="1"/>
      <c r="M6" s="75" t="s">
        <v>2</v>
      </c>
      <c r="N6" s="76"/>
      <c r="O6" s="77"/>
      <c r="P6" s="3"/>
      <c r="Q6" s="3"/>
      <c r="R6" s="1"/>
      <c r="S6" s="75" t="s">
        <v>3</v>
      </c>
      <c r="T6" s="76"/>
      <c r="U6" s="77"/>
      <c r="V6" s="3"/>
      <c r="W6" s="3"/>
      <c r="X6" s="1"/>
      <c r="AD6" s="1"/>
      <c r="AE6" s="75" t="s">
        <v>13</v>
      </c>
      <c r="AF6" s="76"/>
      <c r="AG6" s="77"/>
      <c r="AH6" s="3"/>
      <c r="AI6" s="3"/>
      <c r="AJ6" s="1"/>
      <c r="AP6" s="1"/>
      <c r="AQ6" s="75" t="s">
        <v>82</v>
      </c>
      <c r="AR6" s="76"/>
      <c r="AS6" s="77"/>
      <c r="AT6" s="3"/>
      <c r="AU6" s="3"/>
      <c r="AV6" s="1"/>
      <c r="BB6" s="1"/>
    </row>
    <row r="7" spans="1:59" x14ac:dyDescent="0.2">
      <c r="A7" s="78"/>
      <c r="B7" s="79"/>
      <c r="C7" s="80"/>
      <c r="D7" s="4">
        <v>4</v>
      </c>
      <c r="E7" s="4">
        <f>D7*17</f>
        <v>68</v>
      </c>
      <c r="F7" s="1"/>
      <c r="G7" s="78"/>
      <c r="H7" s="79"/>
      <c r="I7" s="80"/>
      <c r="J7" s="4">
        <v>4</v>
      </c>
      <c r="K7" s="4">
        <f>J7*17</f>
        <v>68</v>
      </c>
      <c r="L7" s="1"/>
      <c r="M7" s="78"/>
      <c r="N7" s="79"/>
      <c r="O7" s="80"/>
      <c r="P7" s="4">
        <v>4</v>
      </c>
      <c r="Q7" s="4">
        <f>P7*17</f>
        <v>68</v>
      </c>
      <c r="R7" s="1"/>
      <c r="S7" s="78"/>
      <c r="T7" s="79"/>
      <c r="U7" s="80"/>
      <c r="V7" s="4">
        <v>4</v>
      </c>
      <c r="W7" s="4">
        <f>V7*17</f>
        <v>68</v>
      </c>
      <c r="X7" s="1"/>
      <c r="AD7" s="1"/>
      <c r="AE7" s="78"/>
      <c r="AF7" s="79"/>
      <c r="AG7" s="80"/>
      <c r="AH7" s="4">
        <v>4</v>
      </c>
      <c r="AI7" s="4">
        <f>AH7*17</f>
        <v>68</v>
      </c>
      <c r="AJ7" s="1"/>
      <c r="AP7" s="1"/>
      <c r="AQ7" s="78"/>
      <c r="AR7" s="79"/>
      <c r="AS7" s="80"/>
      <c r="AT7" s="4">
        <v>2</v>
      </c>
      <c r="AU7" s="4">
        <f>AT7*17</f>
        <v>34</v>
      </c>
      <c r="AV7" s="1"/>
      <c r="BB7" s="1"/>
    </row>
    <row r="8" spans="1:59" x14ac:dyDescent="0.2">
      <c r="A8" s="81"/>
      <c r="B8" s="82"/>
      <c r="C8" s="83"/>
      <c r="D8" s="5"/>
      <c r="E8" s="5"/>
      <c r="F8" s="1"/>
      <c r="G8" s="81"/>
      <c r="H8" s="82"/>
      <c r="I8" s="83"/>
      <c r="J8" s="5"/>
      <c r="K8" s="5"/>
      <c r="L8" s="1"/>
      <c r="M8" s="81"/>
      <c r="N8" s="82"/>
      <c r="O8" s="83"/>
      <c r="P8" s="5"/>
      <c r="Q8" s="5"/>
      <c r="R8" s="1"/>
      <c r="S8" s="81"/>
      <c r="T8" s="82"/>
      <c r="U8" s="83"/>
      <c r="V8" s="5"/>
      <c r="W8" s="5"/>
      <c r="X8" s="1"/>
      <c r="AD8" s="1"/>
      <c r="AE8" s="81"/>
      <c r="AF8" s="82"/>
      <c r="AG8" s="83"/>
      <c r="AH8" s="5"/>
      <c r="AI8" s="5"/>
      <c r="AJ8" s="1"/>
      <c r="AP8" s="1"/>
      <c r="AQ8" s="81"/>
      <c r="AR8" s="82"/>
      <c r="AS8" s="83"/>
      <c r="AT8" s="5"/>
      <c r="AU8" s="5"/>
      <c r="AV8" s="1"/>
      <c r="BB8" s="1"/>
    </row>
    <row r="9" spans="1:59" ht="15" customHeight="1" x14ac:dyDescent="0.2">
      <c r="F9" s="1"/>
      <c r="L9" s="1"/>
      <c r="R9" s="1"/>
      <c r="X9" s="1"/>
      <c r="AD9" s="1"/>
      <c r="AJ9" s="1"/>
      <c r="AP9" s="1"/>
      <c r="AV9" s="1"/>
      <c r="BB9" s="1"/>
    </row>
    <row r="10" spans="1:59" ht="12" customHeight="1" x14ac:dyDescent="0.2">
      <c r="A10" s="75" t="s">
        <v>14</v>
      </c>
      <c r="B10" s="76"/>
      <c r="C10" s="77"/>
      <c r="D10" s="3"/>
      <c r="E10" s="3"/>
      <c r="F10" s="1"/>
      <c r="G10" s="75" t="s">
        <v>15</v>
      </c>
      <c r="H10" s="76"/>
      <c r="I10" s="77"/>
      <c r="J10" s="3"/>
      <c r="K10" s="3"/>
      <c r="L10" s="1"/>
      <c r="M10" s="75" t="s">
        <v>16</v>
      </c>
      <c r="N10" s="76"/>
      <c r="O10" s="77"/>
      <c r="P10" s="3"/>
      <c r="Q10" s="3"/>
      <c r="R10" s="1"/>
      <c r="S10" s="75" t="s">
        <v>17</v>
      </c>
      <c r="T10" s="76"/>
      <c r="U10" s="77"/>
      <c r="V10" s="3"/>
      <c r="W10" s="3"/>
      <c r="X10" s="1"/>
      <c r="Y10" s="75" t="s">
        <v>18</v>
      </c>
      <c r="Z10" s="76"/>
      <c r="AA10" s="77"/>
      <c r="AB10" s="3"/>
      <c r="AC10" s="3"/>
      <c r="AD10" s="1"/>
      <c r="AE10" s="75" t="s">
        <v>19</v>
      </c>
      <c r="AF10" s="76"/>
      <c r="AG10" s="77"/>
      <c r="AH10" s="3"/>
      <c r="AI10" s="3"/>
      <c r="AJ10" s="1"/>
      <c r="AP10" s="1"/>
      <c r="AQ10" s="75" t="s">
        <v>28</v>
      </c>
      <c r="AR10" s="76"/>
      <c r="AS10" s="77"/>
      <c r="AT10" s="3"/>
      <c r="AU10" s="3"/>
      <c r="AV10" s="1"/>
      <c r="BB10" s="1"/>
    </row>
    <row r="11" spans="1:59" x14ac:dyDescent="0.2">
      <c r="A11" s="78"/>
      <c r="B11" s="79"/>
      <c r="C11" s="80"/>
      <c r="D11" s="4">
        <v>6</v>
      </c>
      <c r="E11" s="4">
        <f>D11*17</f>
        <v>102</v>
      </c>
      <c r="F11" s="1"/>
      <c r="G11" s="78"/>
      <c r="H11" s="79"/>
      <c r="I11" s="80"/>
      <c r="J11" s="4">
        <v>5</v>
      </c>
      <c r="K11" s="4">
        <f>J11*17</f>
        <v>85</v>
      </c>
      <c r="L11" s="1"/>
      <c r="M11" s="78"/>
      <c r="N11" s="79"/>
      <c r="O11" s="80"/>
      <c r="P11" s="4">
        <v>4</v>
      </c>
      <c r="Q11" s="4">
        <f>P11*17</f>
        <v>68</v>
      </c>
      <c r="R11" s="1"/>
      <c r="S11" s="78"/>
      <c r="T11" s="79"/>
      <c r="U11" s="80"/>
      <c r="V11" s="4">
        <v>4</v>
      </c>
      <c r="W11" s="4">
        <f>V11*17</f>
        <v>68</v>
      </c>
      <c r="X11" s="1"/>
      <c r="Y11" s="78"/>
      <c r="Z11" s="79"/>
      <c r="AA11" s="80"/>
      <c r="AB11" s="4">
        <v>4</v>
      </c>
      <c r="AC11" s="4">
        <f>AB11*17</f>
        <v>68</v>
      </c>
      <c r="AD11" s="1"/>
      <c r="AE11" s="78"/>
      <c r="AF11" s="79"/>
      <c r="AG11" s="80"/>
      <c r="AH11" s="4">
        <v>4</v>
      </c>
      <c r="AI11" s="4">
        <f>AH11*17</f>
        <v>68</v>
      </c>
      <c r="AJ11" s="1"/>
      <c r="AP11" s="1"/>
      <c r="AQ11" s="78"/>
      <c r="AR11" s="79"/>
      <c r="AS11" s="80"/>
      <c r="AT11" s="4">
        <v>3</v>
      </c>
      <c r="AU11" s="4">
        <f>AT11*17</f>
        <v>51</v>
      </c>
      <c r="AV11" s="1"/>
      <c r="BB11" s="1"/>
    </row>
    <row r="12" spans="1:59" x14ac:dyDescent="0.2">
      <c r="A12" s="81"/>
      <c r="B12" s="82"/>
      <c r="C12" s="83"/>
      <c r="D12" s="5"/>
      <c r="E12" s="5"/>
      <c r="F12" s="1"/>
      <c r="G12" s="81"/>
      <c r="H12" s="82"/>
      <c r="I12" s="83"/>
      <c r="J12" s="5"/>
      <c r="K12" s="5"/>
      <c r="L12" s="1"/>
      <c r="M12" s="81"/>
      <c r="N12" s="82"/>
      <c r="O12" s="83"/>
      <c r="P12" s="5"/>
      <c r="Q12" s="5"/>
      <c r="R12" s="1"/>
      <c r="S12" s="81"/>
      <c r="T12" s="82"/>
      <c r="U12" s="83"/>
      <c r="V12" s="5"/>
      <c r="W12" s="5"/>
      <c r="X12" s="1"/>
      <c r="Y12" s="81"/>
      <c r="Z12" s="82"/>
      <c r="AA12" s="83"/>
      <c r="AB12" s="5"/>
      <c r="AC12" s="5"/>
      <c r="AD12" s="1"/>
      <c r="AE12" s="81"/>
      <c r="AF12" s="82"/>
      <c r="AG12" s="83"/>
      <c r="AH12" s="5"/>
      <c r="AI12" s="5"/>
      <c r="AJ12" s="1"/>
      <c r="AP12" s="1"/>
      <c r="AQ12" s="81"/>
      <c r="AR12" s="82"/>
      <c r="AS12" s="83"/>
      <c r="AT12" s="5"/>
      <c r="AU12" s="5"/>
      <c r="AV12" s="1"/>
      <c r="BB12" s="1"/>
    </row>
    <row r="13" spans="1:59" x14ac:dyDescent="0.2">
      <c r="F13" s="1"/>
      <c r="L13" s="1"/>
      <c r="R13" s="1"/>
      <c r="X13" s="1"/>
      <c r="AD13" s="1"/>
      <c r="AJ13" s="1"/>
      <c r="AP13" s="1"/>
      <c r="AV13" s="1"/>
      <c r="BB13" s="1"/>
    </row>
    <row r="14" spans="1:59" ht="12" customHeight="1" x14ac:dyDescent="0.2">
      <c r="F14" s="1"/>
      <c r="G14" s="75" t="s">
        <v>21</v>
      </c>
      <c r="H14" s="76"/>
      <c r="I14" s="77"/>
      <c r="J14" s="3"/>
      <c r="K14" s="3"/>
      <c r="L14" s="1"/>
      <c r="M14" s="75" t="s">
        <v>22</v>
      </c>
      <c r="N14" s="76"/>
      <c r="O14" s="77"/>
      <c r="P14" s="3"/>
      <c r="Q14" s="3"/>
      <c r="R14" s="1"/>
      <c r="X14" s="1"/>
      <c r="AD14" s="1"/>
      <c r="AJ14" s="1"/>
      <c r="AP14" s="1"/>
      <c r="AV14" s="1"/>
      <c r="BB14" s="1"/>
    </row>
    <row r="15" spans="1:59" ht="12" customHeight="1" x14ac:dyDescent="0.2">
      <c r="F15" s="1"/>
      <c r="G15" s="78"/>
      <c r="H15" s="79"/>
      <c r="I15" s="80"/>
      <c r="J15" s="4">
        <v>4</v>
      </c>
      <c r="K15" s="4">
        <f>J15*17</f>
        <v>68</v>
      </c>
      <c r="L15" s="1"/>
      <c r="M15" s="78"/>
      <c r="N15" s="79"/>
      <c r="O15" s="80"/>
      <c r="P15" s="4">
        <v>4</v>
      </c>
      <c r="Q15" s="4">
        <f>P15*17</f>
        <v>68</v>
      </c>
      <c r="R15" s="1"/>
      <c r="X15" s="1"/>
      <c r="AD15" s="1"/>
      <c r="AJ15" s="1"/>
      <c r="AP15" s="1"/>
      <c r="AV15" s="1"/>
      <c r="BB15" s="1"/>
    </row>
    <row r="16" spans="1:59" ht="12" customHeight="1" x14ac:dyDescent="0.2">
      <c r="F16" s="1"/>
      <c r="G16" s="81"/>
      <c r="H16" s="82"/>
      <c r="I16" s="83"/>
      <c r="J16" s="5"/>
      <c r="K16" s="5"/>
      <c r="L16" s="1"/>
      <c r="M16" s="81"/>
      <c r="N16" s="82"/>
      <c r="O16" s="83"/>
      <c r="P16" s="5"/>
      <c r="Q16" s="5"/>
      <c r="R16" s="1"/>
      <c r="S16" s="75" t="s">
        <v>25</v>
      </c>
      <c r="T16" s="76"/>
      <c r="U16" s="77"/>
      <c r="V16" s="3"/>
      <c r="W16" s="3"/>
      <c r="X16" s="1"/>
      <c r="Y16" s="75" t="s">
        <v>26</v>
      </c>
      <c r="Z16" s="76"/>
      <c r="AA16" s="77"/>
      <c r="AB16" s="3"/>
      <c r="AC16" s="3"/>
      <c r="AD16" s="1"/>
      <c r="AJ16" s="1"/>
      <c r="AK16" s="75" t="s">
        <v>27</v>
      </c>
      <c r="AL16" s="76"/>
      <c r="AM16" s="77"/>
      <c r="AN16" s="3"/>
      <c r="AO16" s="3"/>
      <c r="AP16" s="1"/>
      <c r="AQ16" s="75" t="s">
        <v>29</v>
      </c>
      <c r="AR16" s="76"/>
      <c r="AS16" s="77"/>
      <c r="AT16" s="3"/>
      <c r="AU16" s="3"/>
      <c r="AV16" s="1"/>
      <c r="AW16" s="75" t="s">
        <v>30</v>
      </c>
      <c r="AX16" s="76"/>
      <c r="AY16" s="77"/>
      <c r="AZ16" s="3"/>
      <c r="BA16" s="3"/>
      <c r="BB16" s="1"/>
    </row>
    <row r="17" spans="1:59" x14ac:dyDescent="0.2">
      <c r="F17" s="1"/>
      <c r="L17" s="1"/>
      <c r="R17" s="1"/>
      <c r="S17" s="78"/>
      <c r="T17" s="79"/>
      <c r="U17" s="80"/>
      <c r="V17" s="4">
        <v>4</v>
      </c>
      <c r="W17" s="4">
        <f>V17*17</f>
        <v>68</v>
      </c>
      <c r="X17" s="1"/>
      <c r="Y17" s="78"/>
      <c r="Z17" s="79"/>
      <c r="AA17" s="80"/>
      <c r="AB17" s="4">
        <v>4</v>
      </c>
      <c r="AC17" s="4">
        <f>AB17*17</f>
        <v>68</v>
      </c>
      <c r="AD17" s="1"/>
      <c r="AJ17" s="1"/>
      <c r="AK17" s="78"/>
      <c r="AL17" s="79"/>
      <c r="AM17" s="80"/>
      <c r="AN17" s="4">
        <v>4</v>
      </c>
      <c r="AO17" s="4">
        <f>AN17*17</f>
        <v>68</v>
      </c>
      <c r="AP17" s="1"/>
      <c r="AQ17" s="78"/>
      <c r="AR17" s="79"/>
      <c r="AS17" s="80"/>
      <c r="AT17" s="4">
        <v>3</v>
      </c>
      <c r="AU17" s="4">
        <f>AT17*17</f>
        <v>51</v>
      </c>
      <c r="AV17" s="1"/>
      <c r="AW17" s="78"/>
      <c r="AX17" s="79"/>
      <c r="AY17" s="80"/>
      <c r="AZ17" s="4">
        <v>3</v>
      </c>
      <c r="BA17" s="4">
        <f>AZ17*17</f>
        <v>51</v>
      </c>
      <c r="BB17" s="1"/>
    </row>
    <row r="18" spans="1:59" ht="12" customHeight="1" x14ac:dyDescent="0.2">
      <c r="F18" s="1"/>
      <c r="G18" s="75" t="s">
        <v>24</v>
      </c>
      <c r="H18" s="76"/>
      <c r="I18" s="77"/>
      <c r="J18" s="3"/>
      <c r="K18" s="3"/>
      <c r="L18" s="1"/>
      <c r="M18" s="75" t="s">
        <v>23</v>
      </c>
      <c r="N18" s="76"/>
      <c r="O18" s="77"/>
      <c r="P18" s="3"/>
      <c r="Q18" s="3"/>
      <c r="R18" s="1"/>
      <c r="S18" s="81"/>
      <c r="T18" s="82"/>
      <c r="U18" s="83"/>
      <c r="V18" s="5"/>
      <c r="W18" s="5"/>
      <c r="X18" s="1"/>
      <c r="Y18" s="81"/>
      <c r="Z18" s="82"/>
      <c r="AA18" s="83"/>
      <c r="AB18" s="5"/>
      <c r="AC18" s="5"/>
      <c r="AD18" s="1"/>
      <c r="AJ18" s="1"/>
      <c r="AK18" s="81"/>
      <c r="AL18" s="82"/>
      <c r="AM18" s="83"/>
      <c r="AN18" s="5"/>
      <c r="AO18" s="5"/>
      <c r="AP18" s="1"/>
      <c r="AQ18" s="81"/>
      <c r="AR18" s="82"/>
      <c r="AS18" s="83"/>
      <c r="AT18" s="5"/>
      <c r="AU18" s="5"/>
      <c r="AV18" s="1"/>
      <c r="AW18" s="81"/>
      <c r="AX18" s="82"/>
      <c r="AY18" s="83"/>
      <c r="AZ18" s="5"/>
      <c r="BA18" s="5"/>
      <c r="BB18" s="1"/>
    </row>
    <row r="19" spans="1:59" x14ac:dyDescent="0.2">
      <c r="F19" s="1"/>
      <c r="G19" s="78"/>
      <c r="H19" s="79"/>
      <c r="I19" s="80"/>
      <c r="J19" s="4">
        <v>1</v>
      </c>
      <c r="K19" s="4">
        <f>J19*34</f>
        <v>34</v>
      </c>
      <c r="L19" s="1"/>
      <c r="M19" s="78"/>
      <c r="N19" s="79"/>
      <c r="O19" s="80"/>
      <c r="P19" s="4">
        <v>1</v>
      </c>
      <c r="Q19" s="4">
        <f>P19*34</f>
        <v>34</v>
      </c>
      <c r="R19" s="1"/>
      <c r="X19" s="1"/>
      <c r="AD19" s="1"/>
      <c r="AJ19" s="1"/>
      <c r="AP19" s="1"/>
      <c r="AV19" s="1"/>
      <c r="BB19" s="1"/>
    </row>
    <row r="20" spans="1:59" x14ac:dyDescent="0.2">
      <c r="F20" s="1"/>
      <c r="G20" s="81"/>
      <c r="H20" s="82"/>
      <c r="I20" s="83"/>
      <c r="J20" s="5"/>
      <c r="K20" s="5"/>
      <c r="L20" s="1"/>
      <c r="M20" s="81"/>
      <c r="N20" s="82"/>
      <c r="O20" s="83"/>
      <c r="P20" s="5"/>
      <c r="Q20" s="5"/>
      <c r="R20" s="1"/>
      <c r="X20" s="1"/>
      <c r="AD20" s="1"/>
      <c r="AJ20" s="1"/>
      <c r="AP20" s="1"/>
      <c r="AV20" s="1"/>
      <c r="BB20" s="1"/>
    </row>
    <row r="21" spans="1:59" ht="15" customHeight="1" x14ac:dyDescent="0.2">
      <c r="F21" s="1"/>
      <c r="L21" s="1"/>
      <c r="R21" s="1"/>
      <c r="X21" s="1"/>
      <c r="AD21" s="1"/>
      <c r="AJ21" s="1"/>
      <c r="AP21" s="1"/>
      <c r="AV21" s="1"/>
      <c r="BB21" s="1"/>
    </row>
    <row r="22" spans="1:59" ht="12" customHeight="1" x14ac:dyDescent="0.2">
      <c r="A22" s="75" t="s">
        <v>31</v>
      </c>
      <c r="B22" s="76"/>
      <c r="C22" s="77"/>
      <c r="D22" s="3"/>
      <c r="E22" s="3"/>
      <c r="F22" s="1"/>
      <c r="G22" s="75" t="s">
        <v>32</v>
      </c>
      <c r="H22" s="76"/>
      <c r="I22" s="77"/>
      <c r="J22" s="3"/>
      <c r="K22" s="3"/>
      <c r="L22" s="1"/>
      <c r="M22" s="75" t="s">
        <v>33</v>
      </c>
      <c r="N22" s="76"/>
      <c r="O22" s="77"/>
      <c r="P22" s="3"/>
      <c r="Q22" s="3"/>
      <c r="R22" s="1"/>
      <c r="X22" s="1"/>
      <c r="Y22" s="75" t="s">
        <v>34</v>
      </c>
      <c r="Z22" s="76"/>
      <c r="AA22" s="77"/>
      <c r="AB22" s="3"/>
      <c r="AC22" s="3"/>
      <c r="AD22" s="1"/>
      <c r="AE22" s="75" t="s">
        <v>35</v>
      </c>
      <c r="AF22" s="76"/>
      <c r="AG22" s="77"/>
      <c r="AH22" s="3"/>
      <c r="AI22" s="3"/>
      <c r="AJ22" s="1"/>
      <c r="AK22" s="75" t="s">
        <v>20</v>
      </c>
      <c r="AL22" s="76"/>
      <c r="AM22" s="77"/>
      <c r="AN22" s="3"/>
      <c r="AO22" s="3"/>
      <c r="AP22" s="1"/>
      <c r="AQ22" s="75" t="s">
        <v>36</v>
      </c>
      <c r="AR22" s="76"/>
      <c r="AS22" s="77"/>
      <c r="AT22" s="3"/>
      <c r="AU22" s="3"/>
      <c r="AV22" s="1"/>
      <c r="AW22" s="75" t="s">
        <v>37</v>
      </c>
      <c r="AX22" s="76"/>
      <c r="AY22" s="77"/>
      <c r="AZ22" s="3"/>
      <c r="BA22" s="3"/>
      <c r="BB22" s="1"/>
    </row>
    <row r="23" spans="1:59" x14ac:dyDescent="0.2">
      <c r="A23" s="78"/>
      <c r="B23" s="79"/>
      <c r="C23" s="80"/>
      <c r="D23" s="4">
        <v>4</v>
      </c>
      <c r="E23" s="4">
        <f>D23*17</f>
        <v>68</v>
      </c>
      <c r="F23" s="1"/>
      <c r="G23" s="78"/>
      <c r="H23" s="79"/>
      <c r="I23" s="80"/>
      <c r="J23" s="4">
        <v>3</v>
      </c>
      <c r="K23" s="4">
        <f>(J23-1)*17+1*34</f>
        <v>68</v>
      </c>
      <c r="L23" s="1"/>
      <c r="M23" s="78"/>
      <c r="N23" s="79"/>
      <c r="O23" s="80"/>
      <c r="P23" s="4">
        <v>4</v>
      </c>
      <c r="Q23" s="4">
        <f>P23*17</f>
        <v>68</v>
      </c>
      <c r="R23" s="1"/>
      <c r="X23" s="1"/>
      <c r="Y23" s="78"/>
      <c r="Z23" s="79"/>
      <c r="AA23" s="80"/>
      <c r="AB23" s="4">
        <v>4</v>
      </c>
      <c r="AC23" s="4">
        <f>AB23*17</f>
        <v>68</v>
      </c>
      <c r="AD23" s="1"/>
      <c r="AE23" s="78"/>
      <c r="AF23" s="79"/>
      <c r="AG23" s="80"/>
      <c r="AH23" s="4">
        <v>4</v>
      </c>
      <c r="AI23" s="4">
        <f>AH23*17</f>
        <v>68</v>
      </c>
      <c r="AJ23" s="1"/>
      <c r="AK23" s="78"/>
      <c r="AL23" s="79"/>
      <c r="AM23" s="80"/>
      <c r="AN23" s="4">
        <v>3</v>
      </c>
      <c r="AO23" s="4">
        <f>AN23*17</f>
        <v>51</v>
      </c>
      <c r="AP23" s="1"/>
      <c r="AQ23" s="78"/>
      <c r="AR23" s="79"/>
      <c r="AS23" s="80"/>
      <c r="AT23" s="4">
        <v>3</v>
      </c>
      <c r="AU23" s="4">
        <f>AT23*17</f>
        <v>51</v>
      </c>
      <c r="AV23" s="1"/>
      <c r="AW23" s="78"/>
      <c r="AX23" s="79"/>
      <c r="AY23" s="80"/>
      <c r="AZ23" s="4">
        <v>3</v>
      </c>
      <c r="BA23" s="4">
        <f>AZ23*17</f>
        <v>51</v>
      </c>
      <c r="BB23" s="1"/>
    </row>
    <row r="24" spans="1:59" x14ac:dyDescent="0.2">
      <c r="A24" s="81"/>
      <c r="B24" s="82"/>
      <c r="C24" s="83"/>
      <c r="D24" s="5"/>
      <c r="E24" s="5"/>
      <c r="F24" s="1"/>
      <c r="G24" s="81"/>
      <c r="H24" s="82"/>
      <c r="I24" s="83"/>
      <c r="J24" s="5"/>
      <c r="K24" s="5"/>
      <c r="L24" s="1"/>
      <c r="M24" s="81"/>
      <c r="N24" s="82"/>
      <c r="O24" s="83"/>
      <c r="P24" s="5"/>
      <c r="Q24" s="5"/>
      <c r="R24" s="1"/>
      <c r="X24" s="1"/>
      <c r="Y24" s="81"/>
      <c r="Z24" s="82"/>
      <c r="AA24" s="83"/>
      <c r="AB24" s="5"/>
      <c r="AC24" s="5"/>
      <c r="AD24" s="1"/>
      <c r="AE24" s="81"/>
      <c r="AF24" s="82"/>
      <c r="AG24" s="83"/>
      <c r="AH24" s="5"/>
      <c r="AI24" s="5"/>
      <c r="AJ24" s="1"/>
      <c r="AK24" s="81"/>
      <c r="AL24" s="82"/>
      <c r="AM24" s="83"/>
      <c r="AN24" s="5"/>
      <c r="AO24" s="5"/>
      <c r="AP24" s="1"/>
      <c r="AQ24" s="81"/>
      <c r="AR24" s="82"/>
      <c r="AS24" s="83"/>
      <c r="AT24" s="5"/>
      <c r="AU24" s="5"/>
      <c r="AV24" s="1"/>
      <c r="AW24" s="81"/>
      <c r="AX24" s="82"/>
      <c r="AY24" s="83"/>
      <c r="AZ24" s="5"/>
      <c r="BA24" s="5"/>
      <c r="BB24" s="1"/>
    </row>
    <row r="25" spans="1:59" x14ac:dyDescent="0.2">
      <c r="F25" s="1"/>
      <c r="L25" s="1"/>
      <c r="R25" s="1"/>
      <c r="X25" s="1"/>
      <c r="AD25" s="1"/>
      <c r="AJ25" s="1"/>
      <c r="AP25" s="1"/>
      <c r="AV25" s="1"/>
      <c r="BB25" s="1"/>
    </row>
    <row r="26" spans="1:59" x14ac:dyDescent="0.2">
      <c r="F26" s="1"/>
      <c r="L26" s="1"/>
      <c r="R26" s="1"/>
      <c r="X26" s="1"/>
      <c r="AD26" s="1"/>
      <c r="AJ26" s="1"/>
      <c r="AP26" s="1"/>
      <c r="AV26" s="1"/>
      <c r="BB26" s="1"/>
    </row>
    <row r="27" spans="1:59" x14ac:dyDescent="0.2">
      <c r="A27" s="75" t="s">
        <v>38</v>
      </c>
      <c r="B27" s="76"/>
      <c r="C27" s="77"/>
      <c r="D27" s="3"/>
      <c r="E27" s="3"/>
      <c r="F27" s="1"/>
      <c r="G27" s="75" t="s">
        <v>39</v>
      </c>
      <c r="H27" s="76"/>
      <c r="I27" s="77"/>
      <c r="J27" s="3"/>
      <c r="K27" s="3"/>
      <c r="L27" s="1"/>
      <c r="M27" s="75" t="s">
        <v>40</v>
      </c>
      <c r="N27" s="76"/>
      <c r="O27" s="77"/>
      <c r="P27" s="3"/>
      <c r="Q27" s="3"/>
      <c r="R27" s="1"/>
      <c r="S27" s="75" t="s">
        <v>41</v>
      </c>
      <c r="T27" s="76"/>
      <c r="U27" s="77"/>
      <c r="V27" s="3"/>
      <c r="W27" s="3"/>
      <c r="X27" s="1"/>
      <c r="Y27" s="75" t="s">
        <v>42</v>
      </c>
      <c r="Z27" s="76"/>
      <c r="AA27" s="77"/>
      <c r="AB27" s="3"/>
      <c r="AC27" s="3"/>
      <c r="AD27" s="1"/>
      <c r="AE27" s="75" t="s">
        <v>43</v>
      </c>
      <c r="AF27" s="76"/>
      <c r="AG27" s="77"/>
      <c r="AH27" s="3"/>
      <c r="AI27" s="3"/>
      <c r="AJ27" s="1"/>
      <c r="AP27" s="1"/>
      <c r="AV27" s="1"/>
      <c r="BB27" s="1"/>
      <c r="BC27" s="75" t="s">
        <v>44</v>
      </c>
      <c r="BD27" s="76"/>
      <c r="BE27" s="77"/>
      <c r="BF27" s="3"/>
      <c r="BG27" s="3"/>
    </row>
    <row r="28" spans="1:59" x14ac:dyDescent="0.2">
      <c r="A28" s="78"/>
      <c r="B28" s="79"/>
      <c r="C28" s="80"/>
      <c r="D28" s="4">
        <v>3</v>
      </c>
      <c r="E28" s="4">
        <f>(D28-1)*17+1*34</f>
        <v>68</v>
      </c>
      <c r="F28" s="1"/>
      <c r="G28" s="78"/>
      <c r="H28" s="79"/>
      <c r="I28" s="80"/>
      <c r="J28" s="4">
        <v>4</v>
      </c>
      <c r="K28" s="4">
        <f>J28*17</f>
        <v>68</v>
      </c>
      <c r="L28" s="1"/>
      <c r="M28" s="78"/>
      <c r="N28" s="79"/>
      <c r="O28" s="80"/>
      <c r="P28" s="4">
        <v>4</v>
      </c>
      <c r="Q28" s="4">
        <f>P28*17</f>
        <v>68</v>
      </c>
      <c r="R28" s="1"/>
      <c r="S28" s="78"/>
      <c r="T28" s="79"/>
      <c r="U28" s="80"/>
      <c r="V28" s="4">
        <v>3</v>
      </c>
      <c r="W28" s="4">
        <f>2*17+1*34</f>
        <v>68</v>
      </c>
      <c r="X28" s="1"/>
      <c r="Y28" s="78"/>
      <c r="Z28" s="79"/>
      <c r="AA28" s="80"/>
      <c r="AB28" s="4">
        <v>4</v>
      </c>
      <c r="AC28" s="4">
        <f>AB28*17</f>
        <v>68</v>
      </c>
      <c r="AD28" s="1"/>
      <c r="AE28" s="78"/>
      <c r="AF28" s="79"/>
      <c r="AG28" s="80"/>
      <c r="AH28" s="4">
        <v>4</v>
      </c>
      <c r="AI28" s="4">
        <f>AH28*17</f>
        <v>68</v>
      </c>
      <c r="AJ28" s="1"/>
      <c r="AP28" s="1"/>
      <c r="AV28" s="1"/>
      <c r="BB28" s="1"/>
      <c r="BC28" s="78"/>
      <c r="BD28" s="79"/>
      <c r="BE28" s="80"/>
      <c r="BF28" s="4">
        <v>3</v>
      </c>
      <c r="BG28" s="4">
        <f>BF28*68</f>
        <v>204</v>
      </c>
    </row>
    <row r="29" spans="1:59" x14ac:dyDescent="0.2">
      <c r="A29" s="81"/>
      <c r="B29" s="82"/>
      <c r="C29" s="83"/>
      <c r="D29" s="5"/>
      <c r="E29" s="5"/>
      <c r="F29" s="1"/>
      <c r="G29" s="81"/>
      <c r="H29" s="82"/>
      <c r="I29" s="83"/>
      <c r="J29" s="5"/>
      <c r="K29" s="5"/>
      <c r="L29" s="1"/>
      <c r="M29" s="81"/>
      <c r="N29" s="82"/>
      <c r="O29" s="83"/>
      <c r="P29" s="5"/>
      <c r="Q29" s="5"/>
      <c r="R29" s="1"/>
      <c r="S29" s="81"/>
      <c r="T29" s="82"/>
      <c r="U29" s="83"/>
      <c r="V29" s="5"/>
      <c r="W29" s="5"/>
      <c r="X29" s="1"/>
      <c r="Y29" s="81"/>
      <c r="Z29" s="82"/>
      <c r="AA29" s="83"/>
      <c r="AB29" s="5"/>
      <c r="AC29" s="5"/>
      <c r="AD29" s="1"/>
      <c r="AE29" s="81"/>
      <c r="AF29" s="82"/>
      <c r="AG29" s="83"/>
      <c r="AH29" s="5"/>
      <c r="AI29" s="5"/>
      <c r="AJ29" s="1"/>
      <c r="AP29" s="1"/>
      <c r="AV29" s="1"/>
      <c r="BB29" s="1"/>
      <c r="BC29" s="81"/>
      <c r="BD29" s="82"/>
      <c r="BE29" s="83"/>
      <c r="BF29" s="5"/>
      <c r="BG29" s="5"/>
    </row>
    <row r="30" spans="1:59" x14ac:dyDescent="0.2">
      <c r="F30" s="1"/>
      <c r="L30" s="1"/>
      <c r="R30" s="1"/>
      <c r="X30" s="1"/>
      <c r="AD30" s="1"/>
      <c r="AJ30" s="1"/>
      <c r="AP30" s="1"/>
      <c r="AV30" s="1"/>
      <c r="BB30" s="1"/>
    </row>
    <row r="31" spans="1:59" x14ac:dyDescent="0.2">
      <c r="F31" s="1"/>
      <c r="L31" s="1"/>
      <c r="R31" s="1"/>
      <c r="X31" s="1"/>
      <c r="AD31" s="1"/>
      <c r="AJ31" s="1"/>
      <c r="AP31" s="1"/>
      <c r="AV31" s="1"/>
      <c r="BB31" s="1"/>
    </row>
    <row r="32" spans="1:59" x14ac:dyDescent="0.2">
      <c r="A32" s="75" t="s">
        <v>45</v>
      </c>
      <c r="B32" s="76"/>
      <c r="C32" s="77"/>
      <c r="D32" s="3"/>
      <c r="E32" s="3"/>
      <c r="F32" s="1"/>
      <c r="G32" s="75" t="s">
        <v>46</v>
      </c>
      <c r="H32" s="76"/>
      <c r="I32" s="77"/>
      <c r="J32" s="3"/>
      <c r="K32" s="3"/>
      <c r="L32" s="1"/>
      <c r="M32" s="75" t="s">
        <v>47</v>
      </c>
      <c r="N32" s="76"/>
      <c r="O32" s="77"/>
      <c r="P32" s="3"/>
      <c r="Q32" s="3"/>
      <c r="R32" s="1"/>
      <c r="S32" s="75" t="s">
        <v>48</v>
      </c>
      <c r="T32" s="76"/>
      <c r="U32" s="77"/>
      <c r="V32" s="3"/>
      <c r="W32" s="3"/>
      <c r="X32" s="1"/>
      <c r="AD32" s="1"/>
      <c r="AE32" s="75" t="s">
        <v>49</v>
      </c>
      <c r="AF32" s="76"/>
      <c r="AG32" s="77"/>
      <c r="AH32" s="3"/>
      <c r="AI32" s="3"/>
      <c r="AJ32" s="1"/>
      <c r="AK32" s="75" t="s">
        <v>50</v>
      </c>
      <c r="AL32" s="76"/>
      <c r="AM32" s="77"/>
      <c r="AN32" s="3"/>
      <c r="AO32" s="3"/>
      <c r="AP32" s="1"/>
      <c r="AV32" s="1"/>
      <c r="AW32" s="75" t="s">
        <v>51</v>
      </c>
      <c r="AX32" s="76"/>
      <c r="AY32" s="77"/>
      <c r="AZ32" s="3"/>
      <c r="BA32" s="3"/>
      <c r="BB32" s="1"/>
      <c r="BC32" s="75" t="s">
        <v>52</v>
      </c>
      <c r="BD32" s="76"/>
      <c r="BE32" s="77"/>
      <c r="BF32" s="3"/>
      <c r="BG32" s="3"/>
    </row>
    <row r="33" spans="1:59" x14ac:dyDescent="0.2">
      <c r="A33" s="78"/>
      <c r="B33" s="79"/>
      <c r="C33" s="80"/>
      <c r="D33" s="4">
        <v>3</v>
      </c>
      <c r="E33" s="4">
        <f>(D33-1)*17+1*34</f>
        <v>68</v>
      </c>
      <c r="F33" s="1"/>
      <c r="G33" s="78"/>
      <c r="H33" s="79"/>
      <c r="I33" s="80"/>
      <c r="J33" s="4">
        <v>3</v>
      </c>
      <c r="K33" s="4">
        <f>(J33-1)*17+1*34</f>
        <v>68</v>
      </c>
      <c r="L33" s="1"/>
      <c r="M33" s="78"/>
      <c r="N33" s="79"/>
      <c r="O33" s="80"/>
      <c r="P33" s="4">
        <v>3</v>
      </c>
      <c r="Q33" s="4">
        <f>(P33-1)*17+1*34</f>
        <v>68</v>
      </c>
      <c r="R33" s="1"/>
      <c r="S33" s="78"/>
      <c r="T33" s="79"/>
      <c r="U33" s="80"/>
      <c r="V33" s="4">
        <v>3</v>
      </c>
      <c r="W33" s="4">
        <f>2*17+1*34</f>
        <v>68</v>
      </c>
      <c r="X33" s="1"/>
      <c r="AD33" s="1"/>
      <c r="AE33" s="78"/>
      <c r="AF33" s="79"/>
      <c r="AG33" s="80"/>
      <c r="AH33" s="4">
        <v>4</v>
      </c>
      <c r="AI33" s="4">
        <f>AH33*17</f>
        <v>68</v>
      </c>
      <c r="AJ33" s="1"/>
      <c r="AK33" s="78"/>
      <c r="AL33" s="79"/>
      <c r="AM33" s="80"/>
      <c r="AN33" s="4">
        <v>4</v>
      </c>
      <c r="AO33" s="4">
        <f>AN33*17</f>
        <v>68</v>
      </c>
      <c r="AP33" s="1"/>
      <c r="AV33" s="1"/>
      <c r="AW33" s="78"/>
      <c r="AX33" s="79"/>
      <c r="AY33" s="80"/>
      <c r="AZ33" s="4">
        <v>2</v>
      </c>
      <c r="BA33" s="4">
        <f>AZ33*68</f>
        <v>136</v>
      </c>
      <c r="BB33" s="1"/>
      <c r="BC33" s="78"/>
      <c r="BD33" s="79"/>
      <c r="BE33" s="80"/>
      <c r="BF33" s="4">
        <v>2</v>
      </c>
      <c r="BG33" s="4">
        <f>BF33*68</f>
        <v>136</v>
      </c>
    </row>
    <row r="34" spans="1:59" x14ac:dyDescent="0.2">
      <c r="A34" s="81"/>
      <c r="B34" s="82"/>
      <c r="C34" s="83"/>
      <c r="D34" s="5"/>
      <c r="E34" s="5"/>
      <c r="F34" s="1"/>
      <c r="G34" s="81"/>
      <c r="H34" s="82"/>
      <c r="I34" s="83"/>
      <c r="J34" s="5"/>
      <c r="K34" s="5"/>
      <c r="L34" s="1"/>
      <c r="M34" s="81"/>
      <c r="N34" s="82"/>
      <c r="O34" s="83"/>
      <c r="P34" s="5"/>
      <c r="Q34" s="5"/>
      <c r="R34" s="1"/>
      <c r="S34" s="81"/>
      <c r="T34" s="82"/>
      <c r="U34" s="83"/>
      <c r="V34" s="5"/>
      <c r="W34" s="5"/>
      <c r="X34" s="1"/>
      <c r="AD34" s="1"/>
      <c r="AE34" s="81"/>
      <c r="AF34" s="82"/>
      <c r="AG34" s="83"/>
      <c r="AH34" s="5"/>
      <c r="AI34" s="5"/>
      <c r="AJ34" s="1"/>
      <c r="AK34" s="81"/>
      <c r="AL34" s="82"/>
      <c r="AM34" s="83"/>
      <c r="AN34" s="5"/>
      <c r="AO34" s="5"/>
      <c r="AP34" s="1"/>
      <c r="AV34" s="1"/>
      <c r="AW34" s="81"/>
      <c r="AX34" s="82"/>
      <c r="AY34" s="83"/>
      <c r="AZ34" s="5"/>
      <c r="BA34" s="5"/>
      <c r="BB34" s="1"/>
      <c r="BC34" s="81"/>
      <c r="BD34" s="82"/>
      <c r="BE34" s="83"/>
      <c r="BF34" s="5"/>
      <c r="BG34" s="5"/>
    </row>
    <row r="35" spans="1:59" ht="11.25" customHeight="1" x14ac:dyDescent="0.2">
      <c r="F35" s="1"/>
      <c r="L35" s="1"/>
      <c r="R35" s="1"/>
      <c r="X35" s="1"/>
      <c r="AD35" s="1"/>
      <c r="AJ35" s="1"/>
      <c r="AP35" s="1"/>
      <c r="AR35" s="2" t="s">
        <v>83</v>
      </c>
      <c r="AV35" s="1"/>
      <c r="BB35" s="1"/>
    </row>
    <row r="36" spans="1:59" ht="9" customHeight="1" x14ac:dyDescent="0.2">
      <c r="F36" s="1"/>
      <c r="L36" s="1"/>
      <c r="R36" s="1"/>
      <c r="X36" s="1"/>
      <c r="AD36" s="1"/>
      <c r="AJ36" s="1"/>
      <c r="AP36" s="1"/>
      <c r="AV36" s="1"/>
      <c r="BB36" s="1"/>
    </row>
    <row r="37" spans="1:59" x14ac:dyDescent="0.2">
      <c r="A37" s="75" t="s">
        <v>53</v>
      </c>
      <c r="B37" s="76"/>
      <c r="C37" s="77"/>
      <c r="D37" s="3"/>
      <c r="E37" s="3"/>
      <c r="F37" s="1"/>
      <c r="L37" s="1"/>
      <c r="R37" s="1"/>
      <c r="S37" s="75" t="s">
        <v>54</v>
      </c>
      <c r="T37" s="76"/>
      <c r="U37" s="77"/>
      <c r="V37" s="3"/>
      <c r="W37" s="3"/>
      <c r="X37" s="1"/>
      <c r="Y37" s="75" t="s">
        <v>55</v>
      </c>
      <c r="Z37" s="76"/>
      <c r="AA37" s="77"/>
      <c r="AB37" s="3"/>
      <c r="AC37" s="3"/>
      <c r="AD37" s="1"/>
      <c r="AE37" s="75" t="s">
        <v>56</v>
      </c>
      <c r="AF37" s="76"/>
      <c r="AG37" s="77"/>
      <c r="AH37" s="3"/>
      <c r="AI37" s="3"/>
      <c r="AJ37" s="1"/>
      <c r="AK37" s="75" t="s">
        <v>57</v>
      </c>
      <c r="AL37" s="76"/>
      <c r="AM37" s="77"/>
      <c r="AN37" s="3"/>
      <c r="AO37" s="3"/>
      <c r="AP37" s="1"/>
      <c r="AV37" s="1"/>
      <c r="BB37" s="1"/>
    </row>
    <row r="38" spans="1:59" x14ac:dyDescent="0.2">
      <c r="A38" s="78"/>
      <c r="B38" s="79"/>
      <c r="C38" s="80"/>
      <c r="D38" s="4">
        <v>2</v>
      </c>
      <c r="E38" s="4">
        <f>D38*17</f>
        <v>34</v>
      </c>
      <c r="F38" s="1"/>
      <c r="L38" s="1"/>
      <c r="R38" s="1"/>
      <c r="S38" s="78"/>
      <c r="T38" s="79"/>
      <c r="U38" s="80"/>
      <c r="V38" s="4">
        <v>4</v>
      </c>
      <c r="W38" s="4">
        <f>V38*17</f>
        <v>68</v>
      </c>
      <c r="X38" s="1"/>
      <c r="Y38" s="78"/>
      <c r="Z38" s="79"/>
      <c r="AA38" s="80"/>
      <c r="AB38" s="4">
        <v>4</v>
      </c>
      <c r="AC38" s="4">
        <f>AB38*17</f>
        <v>68</v>
      </c>
      <c r="AD38" s="1"/>
      <c r="AE38" s="78"/>
      <c r="AF38" s="79"/>
      <c r="AG38" s="80"/>
      <c r="AH38" s="4">
        <v>4</v>
      </c>
      <c r="AI38" s="4">
        <f>AH38*17</f>
        <v>68</v>
      </c>
      <c r="AJ38" s="1"/>
      <c r="AK38" s="78"/>
      <c r="AL38" s="79"/>
      <c r="AM38" s="80"/>
      <c r="AN38" s="4">
        <v>3</v>
      </c>
      <c r="AO38" s="4">
        <f>2*17+1*34</f>
        <v>68</v>
      </c>
      <c r="AP38" s="1"/>
      <c r="AV38" s="1"/>
      <c r="BB38" s="1"/>
    </row>
    <row r="39" spans="1:59" x14ac:dyDescent="0.2">
      <c r="A39" s="81"/>
      <c r="B39" s="82"/>
      <c r="C39" s="83"/>
      <c r="D39" s="5"/>
      <c r="E39" s="5"/>
      <c r="F39" s="1"/>
      <c r="L39" s="1"/>
      <c r="R39" s="1"/>
      <c r="S39" s="81"/>
      <c r="T39" s="82"/>
      <c r="U39" s="83"/>
      <c r="V39" s="5"/>
      <c r="W39" s="5"/>
      <c r="X39" s="1"/>
      <c r="Y39" s="81"/>
      <c r="Z39" s="82"/>
      <c r="AA39" s="83"/>
      <c r="AB39" s="5"/>
      <c r="AC39" s="5"/>
      <c r="AD39" s="1"/>
      <c r="AE39" s="81"/>
      <c r="AF39" s="82"/>
      <c r="AG39" s="83"/>
      <c r="AH39" s="5"/>
      <c r="AI39" s="5"/>
      <c r="AJ39" s="1"/>
      <c r="AK39" s="81"/>
      <c r="AL39" s="82"/>
      <c r="AM39" s="83"/>
      <c r="AN39" s="5"/>
      <c r="AO39" s="5"/>
      <c r="AP39" s="1"/>
      <c r="AV39" s="1"/>
      <c r="BB39" s="1"/>
    </row>
    <row r="40" spans="1:59" ht="15" customHeight="1" x14ac:dyDescent="0.2">
      <c r="F40" s="1"/>
      <c r="L40" s="1"/>
      <c r="R40" s="1"/>
      <c r="X40" s="1"/>
      <c r="AD40" s="1"/>
      <c r="AJ40" s="1"/>
      <c r="AP40" s="1"/>
      <c r="AV40" s="1"/>
      <c r="BB40" s="1"/>
    </row>
    <row r="41" spans="1:59" ht="12" customHeight="1" x14ac:dyDescent="0.2">
      <c r="A41" s="75" t="s">
        <v>58</v>
      </c>
      <c r="B41" s="76"/>
      <c r="C41" s="77"/>
      <c r="D41" s="3"/>
      <c r="E41" s="3"/>
      <c r="F41" s="1"/>
      <c r="G41" s="75" t="s">
        <v>59</v>
      </c>
      <c r="H41" s="76"/>
      <c r="I41" s="77"/>
      <c r="J41" s="3"/>
      <c r="K41" s="3"/>
      <c r="L41" s="1"/>
      <c r="R41" s="1"/>
      <c r="X41" s="1"/>
      <c r="Y41" s="75" t="s">
        <v>61</v>
      </c>
      <c r="Z41" s="76"/>
      <c r="AA41" s="77"/>
      <c r="AB41" s="3"/>
      <c r="AC41" s="6"/>
      <c r="AD41" s="1"/>
      <c r="AJ41" s="1"/>
      <c r="AK41" s="75" t="s">
        <v>60</v>
      </c>
      <c r="AL41" s="76"/>
      <c r="AM41" s="76"/>
      <c r="AN41" s="3"/>
      <c r="AO41" s="3"/>
      <c r="AP41" s="1"/>
      <c r="AV41" s="1"/>
      <c r="BB41" s="1"/>
    </row>
    <row r="42" spans="1:59" x14ac:dyDescent="0.2">
      <c r="A42" s="78"/>
      <c r="B42" s="79"/>
      <c r="C42" s="80"/>
      <c r="D42" s="4">
        <v>2</v>
      </c>
      <c r="E42" s="4">
        <f>D42*34</f>
        <v>68</v>
      </c>
      <c r="F42" s="1"/>
      <c r="G42" s="78"/>
      <c r="H42" s="79"/>
      <c r="I42" s="80"/>
      <c r="J42" s="4">
        <v>2</v>
      </c>
      <c r="K42" s="4">
        <f>J42*34</f>
        <v>68</v>
      </c>
      <c r="L42" s="1"/>
      <c r="R42" s="1"/>
      <c r="X42" s="1"/>
      <c r="Y42" s="78"/>
      <c r="Z42" s="79"/>
      <c r="AA42" s="80"/>
      <c r="AB42" s="4">
        <v>2</v>
      </c>
      <c r="AC42" s="4">
        <f>AB42*17</f>
        <v>34</v>
      </c>
      <c r="AD42" s="1"/>
      <c r="AJ42" s="1"/>
      <c r="AK42" s="78"/>
      <c r="AL42" s="79"/>
      <c r="AM42" s="79"/>
      <c r="AN42" s="4">
        <v>4</v>
      </c>
      <c r="AO42" s="4">
        <f>AN42*17</f>
        <v>68</v>
      </c>
      <c r="AP42" s="1"/>
      <c r="AV42" s="1"/>
      <c r="BB42" s="1"/>
    </row>
    <row r="43" spans="1:59" x14ac:dyDescent="0.2">
      <c r="A43" s="81"/>
      <c r="B43" s="82"/>
      <c r="C43" s="83"/>
      <c r="D43" s="5"/>
      <c r="E43" s="5"/>
      <c r="F43" s="1"/>
      <c r="G43" s="81"/>
      <c r="H43" s="82"/>
      <c r="I43" s="83"/>
      <c r="J43" s="5"/>
      <c r="K43" s="5"/>
      <c r="L43" s="1"/>
      <c r="R43" s="1"/>
      <c r="X43" s="1"/>
      <c r="Y43" s="81"/>
      <c r="Z43" s="82"/>
      <c r="AA43" s="83"/>
      <c r="AB43" s="5"/>
      <c r="AC43" s="7"/>
      <c r="AD43" s="1"/>
      <c r="AJ43" s="1"/>
      <c r="AK43" s="81"/>
      <c r="AL43" s="82"/>
      <c r="AM43" s="82"/>
      <c r="AN43" s="5"/>
      <c r="AO43" s="5"/>
      <c r="AP43" s="1"/>
      <c r="AV43" s="1"/>
      <c r="BB43" s="1"/>
    </row>
    <row r="44" spans="1:59" ht="12.75" thickBot="1" x14ac:dyDescent="0.25">
      <c r="F44" s="1"/>
      <c r="L44" s="1"/>
      <c r="R44" s="1"/>
      <c r="X44" s="1"/>
      <c r="AD44" s="1"/>
      <c r="AJ44" s="1"/>
      <c r="AP44" s="1"/>
      <c r="AV44" s="1"/>
      <c r="BB44" s="1"/>
    </row>
    <row r="45" spans="1:59" ht="14.1" customHeight="1" x14ac:dyDescent="0.2">
      <c r="A45" s="10" t="s">
        <v>63</v>
      </c>
      <c r="B45" s="11"/>
      <c r="C45" s="11"/>
      <c r="D45" s="84">
        <f>SUM(D6:D43)</f>
        <v>24</v>
      </c>
      <c r="E45" s="85"/>
      <c r="F45" s="12"/>
      <c r="G45" s="11"/>
      <c r="H45" s="11"/>
      <c r="I45" s="11"/>
      <c r="J45" s="84">
        <f>SUM(J6:J43)</f>
        <v>26</v>
      </c>
      <c r="K45" s="85"/>
      <c r="L45" s="12"/>
      <c r="M45" s="11"/>
      <c r="N45" s="11"/>
      <c r="O45" s="11"/>
      <c r="P45" s="84">
        <f>SUM(P6:P43)</f>
        <v>24</v>
      </c>
      <c r="Q45" s="85"/>
      <c r="R45" s="12"/>
      <c r="S45" s="11"/>
      <c r="T45" s="11"/>
      <c r="U45" s="11"/>
      <c r="V45" s="84">
        <f>SUM(V6:V43)</f>
        <v>22</v>
      </c>
      <c r="W45" s="85"/>
      <c r="X45" s="12"/>
      <c r="Y45" s="11"/>
      <c r="Z45" s="11"/>
      <c r="AA45" s="11"/>
      <c r="AB45" s="84">
        <f>SUM(AB6:AB43)</f>
        <v>22</v>
      </c>
      <c r="AC45" s="85"/>
      <c r="AD45" s="12"/>
      <c r="AE45" s="11"/>
      <c r="AF45" s="11"/>
      <c r="AG45" s="11"/>
      <c r="AH45" s="84">
        <f>SUM(AH6:AH43)</f>
        <v>24</v>
      </c>
      <c r="AI45" s="85"/>
      <c r="AJ45" s="12"/>
      <c r="AK45" s="11"/>
      <c r="AL45" s="11"/>
      <c r="AM45" s="11"/>
      <c r="AN45" s="84">
        <f>SUM(AN6:AN43)-AN23</f>
        <v>15</v>
      </c>
      <c r="AO45" s="85"/>
      <c r="AP45" s="12"/>
      <c r="AQ45" s="11"/>
      <c r="AR45" s="11"/>
      <c r="AS45" s="11"/>
      <c r="AT45" s="84">
        <f>SUM(AT6:AT43)-AT11-AT17-AT23</f>
        <v>2</v>
      </c>
      <c r="AU45" s="85"/>
      <c r="AV45" s="12"/>
      <c r="AW45" s="11"/>
      <c r="AX45" s="11"/>
      <c r="AY45" s="11"/>
      <c r="AZ45" s="84">
        <f>SUM(AZ6:AZ43)-AZ17-AZ23</f>
        <v>2</v>
      </c>
      <c r="BA45" s="85"/>
      <c r="BB45" s="12"/>
      <c r="BC45" s="11"/>
      <c r="BD45" s="11"/>
      <c r="BE45" s="11"/>
      <c r="BF45" s="84">
        <f>SUM(BF6:BF43)</f>
        <v>5</v>
      </c>
      <c r="BG45" s="85"/>
    </row>
    <row r="46" spans="1:59" ht="14.1" customHeight="1" thickBot="1" x14ac:dyDescent="0.25">
      <c r="A46" s="8" t="s">
        <v>64</v>
      </c>
      <c r="B46" s="9"/>
      <c r="C46" s="9"/>
      <c r="D46" s="86">
        <f>0+D45</f>
        <v>24</v>
      </c>
      <c r="E46" s="87"/>
      <c r="F46" s="13"/>
      <c r="G46" s="9"/>
      <c r="H46" s="9"/>
      <c r="I46" s="9"/>
      <c r="J46" s="86">
        <f>D46+J45</f>
        <v>50</v>
      </c>
      <c r="K46" s="87"/>
      <c r="L46" s="13"/>
      <c r="M46" s="9"/>
      <c r="N46" s="9"/>
      <c r="O46" s="9"/>
      <c r="P46" s="86">
        <f>J46+P45</f>
        <v>74</v>
      </c>
      <c r="Q46" s="87"/>
      <c r="R46" s="13"/>
      <c r="S46" s="9"/>
      <c r="T46" s="9"/>
      <c r="U46" s="9"/>
      <c r="V46" s="86">
        <f>P46+V45</f>
        <v>96</v>
      </c>
      <c r="W46" s="87"/>
      <c r="X46" s="13"/>
      <c r="Y46" s="9"/>
      <c r="Z46" s="9"/>
      <c r="AA46" s="9"/>
      <c r="AB46" s="86">
        <f>V46+AB45</f>
        <v>118</v>
      </c>
      <c r="AC46" s="87"/>
      <c r="AD46" s="13"/>
      <c r="AE46" s="9"/>
      <c r="AF46" s="9"/>
      <c r="AG46" s="9"/>
      <c r="AH46" s="86">
        <f>AB46+AH45</f>
        <v>142</v>
      </c>
      <c r="AI46" s="87"/>
      <c r="AJ46" s="13"/>
      <c r="AK46" s="9"/>
      <c r="AL46" s="9"/>
      <c r="AM46" s="9"/>
      <c r="AN46" s="86">
        <f>AH46+AN45</f>
        <v>157</v>
      </c>
      <c r="AO46" s="87"/>
      <c r="AP46" s="13"/>
      <c r="AQ46" s="9"/>
      <c r="AR46" s="9"/>
      <c r="AS46" s="9"/>
      <c r="AT46" s="86">
        <f>AN46+AT45</f>
        <v>159</v>
      </c>
      <c r="AU46" s="87"/>
      <c r="AV46" s="13"/>
      <c r="AW46" s="9"/>
      <c r="AX46" s="9"/>
      <c r="AY46" s="9"/>
      <c r="AZ46" s="86">
        <f>AT46+AZ45</f>
        <v>161</v>
      </c>
      <c r="BA46" s="87"/>
      <c r="BB46" s="13"/>
      <c r="BC46" s="9"/>
      <c r="BD46" s="9"/>
      <c r="BE46" s="9"/>
      <c r="BF46" s="86">
        <f>AZ46+BF45</f>
        <v>166</v>
      </c>
      <c r="BG46" s="87"/>
    </row>
    <row r="47" spans="1:59" ht="14.1" customHeight="1" x14ac:dyDescent="0.2">
      <c r="A47" s="10" t="s">
        <v>65</v>
      </c>
      <c r="B47" s="11"/>
      <c r="C47" s="11"/>
      <c r="D47" s="84">
        <f>SUM(E6:E43)</f>
        <v>476</v>
      </c>
      <c r="E47" s="85"/>
      <c r="F47" s="12"/>
      <c r="G47" s="11"/>
      <c r="H47" s="11"/>
      <c r="I47" s="11"/>
      <c r="J47" s="84">
        <f>SUM(K6:K43)</f>
        <v>527</v>
      </c>
      <c r="K47" s="85"/>
      <c r="L47" s="12"/>
      <c r="M47" s="11"/>
      <c r="N47" s="11"/>
      <c r="O47" s="11"/>
      <c r="P47" s="84">
        <f>SUM(Q6:Q43)</f>
        <v>442</v>
      </c>
      <c r="Q47" s="85"/>
      <c r="R47" s="12"/>
      <c r="S47" s="11"/>
      <c r="T47" s="11"/>
      <c r="U47" s="11"/>
      <c r="V47" s="84">
        <f>SUM(W6:W43)</f>
        <v>408</v>
      </c>
      <c r="W47" s="85"/>
      <c r="X47" s="12"/>
      <c r="Y47" s="11"/>
      <c r="Z47" s="11"/>
      <c r="AA47" s="11"/>
      <c r="AB47" s="84">
        <f>SUM(AC6:AC43)</f>
        <v>374</v>
      </c>
      <c r="AC47" s="85"/>
      <c r="AD47" s="12"/>
      <c r="AE47" s="11"/>
      <c r="AF47" s="11"/>
      <c r="AG47" s="11"/>
      <c r="AH47" s="84">
        <f>SUM(AI6:AI43)</f>
        <v>408</v>
      </c>
      <c r="AI47" s="85"/>
      <c r="AJ47" s="12"/>
      <c r="AK47" s="11"/>
      <c r="AL47" s="11"/>
      <c r="AM47" s="11"/>
      <c r="AN47" s="84">
        <f>SUM(AO6:AO43)-AO23</f>
        <v>272</v>
      </c>
      <c r="AO47" s="85"/>
      <c r="AP47" s="12"/>
      <c r="AQ47" s="11"/>
      <c r="AR47" s="11"/>
      <c r="AS47" s="11"/>
      <c r="AT47" s="84">
        <f>SUM(AU6:AU43)-AU11-AU17-AU23</f>
        <v>34</v>
      </c>
      <c r="AU47" s="85"/>
      <c r="AV47" s="12"/>
      <c r="AW47" s="11"/>
      <c r="AX47" s="11"/>
      <c r="AY47" s="11"/>
      <c r="AZ47" s="84">
        <f>SUM(BA6:BA43)-BA17-BA23</f>
        <v>136</v>
      </c>
      <c r="BA47" s="85"/>
      <c r="BB47" s="12"/>
      <c r="BC47" s="11"/>
      <c r="BD47" s="11"/>
      <c r="BE47" s="11"/>
      <c r="BF47" s="84">
        <f>SUM(BG6:BG43)</f>
        <v>340</v>
      </c>
      <c r="BG47" s="85"/>
    </row>
    <row r="48" spans="1:59" ht="14.1" customHeight="1" thickBot="1" x14ac:dyDescent="0.25">
      <c r="A48" s="8" t="s">
        <v>66</v>
      </c>
      <c r="B48" s="9"/>
      <c r="C48" s="9"/>
      <c r="D48" s="86">
        <f>0+D47</f>
        <v>476</v>
      </c>
      <c r="E48" s="87"/>
      <c r="F48" s="13"/>
      <c r="G48" s="9"/>
      <c r="H48" s="9"/>
      <c r="I48" s="9"/>
      <c r="J48" s="88">
        <f>D48+J47</f>
        <v>1003</v>
      </c>
      <c r="K48" s="89"/>
      <c r="L48" s="13"/>
      <c r="M48" s="9"/>
      <c r="N48" s="9"/>
      <c r="O48" s="9"/>
      <c r="P48" s="88">
        <f>J48+P47</f>
        <v>1445</v>
      </c>
      <c r="Q48" s="89"/>
      <c r="R48" s="13"/>
      <c r="S48" s="9"/>
      <c r="T48" s="9"/>
      <c r="U48" s="9"/>
      <c r="V48" s="88">
        <f>P48+V47</f>
        <v>1853</v>
      </c>
      <c r="W48" s="89"/>
      <c r="X48" s="13"/>
      <c r="Y48" s="9"/>
      <c r="Z48" s="9"/>
      <c r="AA48" s="9"/>
      <c r="AB48" s="88">
        <f>V48+AB47</f>
        <v>2227</v>
      </c>
      <c r="AC48" s="89"/>
      <c r="AD48" s="13"/>
      <c r="AE48" s="9"/>
      <c r="AF48" s="9"/>
      <c r="AG48" s="9"/>
      <c r="AH48" s="88">
        <f>AB48+AH47</f>
        <v>2635</v>
      </c>
      <c r="AI48" s="89"/>
      <c r="AJ48" s="13"/>
      <c r="AK48" s="9"/>
      <c r="AL48" s="9"/>
      <c r="AM48" s="9"/>
      <c r="AN48" s="88">
        <f>AH48+AN47</f>
        <v>2907</v>
      </c>
      <c r="AO48" s="89"/>
      <c r="AP48" s="13"/>
      <c r="AQ48" s="9"/>
      <c r="AR48" s="9"/>
      <c r="AS48" s="9"/>
      <c r="AT48" s="88">
        <f>AN48+AT47</f>
        <v>2941</v>
      </c>
      <c r="AU48" s="89"/>
      <c r="AV48" s="13"/>
      <c r="AW48" s="9"/>
      <c r="AX48" s="9"/>
      <c r="AY48" s="9"/>
      <c r="AZ48" s="88">
        <f>AT48+AZ47</f>
        <v>3077</v>
      </c>
      <c r="BA48" s="89"/>
      <c r="BB48" s="13"/>
      <c r="BC48" s="9"/>
      <c r="BD48" s="9"/>
      <c r="BE48" s="9"/>
      <c r="BF48" s="88">
        <f>AZ48+BF47</f>
        <v>3417</v>
      </c>
      <c r="BG48" s="89"/>
    </row>
    <row r="49" spans="10:60" ht="9" customHeight="1" thickBot="1" x14ac:dyDescent="0.25"/>
    <row r="50" spans="10:60" ht="12.95" customHeight="1" thickBot="1" x14ac:dyDescent="0.25">
      <c r="J50" s="51" t="s">
        <v>69</v>
      </c>
      <c r="K50" s="52"/>
      <c r="L50" s="52"/>
      <c r="M50" s="52"/>
      <c r="N50" s="52"/>
      <c r="O50" s="52"/>
      <c r="P50" s="52"/>
      <c r="Q50" s="53"/>
      <c r="V50" s="51" t="s">
        <v>76</v>
      </c>
      <c r="W50" s="52"/>
      <c r="X50" s="52"/>
      <c r="Y50" s="52"/>
      <c r="Z50" s="52"/>
      <c r="AA50" s="52"/>
      <c r="AB50" s="52"/>
      <c r="AC50" s="53"/>
      <c r="AH50" s="72" t="s">
        <v>78</v>
      </c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</row>
    <row r="51" spans="10:60" ht="12.95" customHeight="1" x14ac:dyDescent="0.2">
      <c r="J51" s="10" t="s">
        <v>70</v>
      </c>
      <c r="K51" s="11"/>
      <c r="L51" s="11"/>
      <c r="M51" s="11"/>
      <c r="N51" s="11"/>
      <c r="O51" s="18"/>
      <c r="P51" s="45">
        <f>SUM(D45:AU45)</f>
        <v>159</v>
      </c>
      <c r="Q51" s="46"/>
      <c r="V51" s="63" t="s">
        <v>70</v>
      </c>
      <c r="W51" s="64"/>
      <c r="X51" s="64"/>
      <c r="Y51" s="64"/>
      <c r="Z51" s="64"/>
      <c r="AA51" s="65"/>
      <c r="AB51" s="54">
        <f>BF48-AB54-AB55</f>
        <v>2941</v>
      </c>
      <c r="AC51" s="55"/>
      <c r="AH51" s="22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4"/>
      <c r="AU51" s="25"/>
    </row>
    <row r="52" spans="10:60" ht="12.95" customHeight="1" x14ac:dyDescent="0.2">
      <c r="J52" s="19" t="s">
        <v>71</v>
      </c>
      <c r="K52" s="20"/>
      <c r="L52" s="20"/>
      <c r="M52" s="20"/>
      <c r="N52" s="20"/>
      <c r="O52" s="21"/>
      <c r="P52" s="43">
        <v>0</v>
      </c>
      <c r="Q52" s="44"/>
      <c r="V52" s="66" t="s">
        <v>71</v>
      </c>
      <c r="W52" s="67"/>
      <c r="X52" s="67"/>
      <c r="Y52" s="67"/>
      <c r="Z52" s="67"/>
      <c r="AA52" s="68"/>
      <c r="AB52" s="54">
        <f>18*17</f>
        <v>306</v>
      </c>
      <c r="AC52" s="55"/>
      <c r="AH52" s="26" t="s">
        <v>79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8">
        <f>SUM(AB51:AC53)</f>
        <v>3451</v>
      </c>
      <c r="AU52" s="29"/>
    </row>
    <row r="53" spans="10:60" ht="12.95" customHeight="1" x14ac:dyDescent="0.2">
      <c r="J53" s="19" t="s">
        <v>72</v>
      </c>
      <c r="K53" s="20"/>
      <c r="L53" s="20"/>
      <c r="M53" s="20"/>
      <c r="N53" s="20"/>
      <c r="O53" s="21"/>
      <c r="P53" s="43">
        <v>0</v>
      </c>
      <c r="Q53" s="44"/>
      <c r="V53" s="66" t="s">
        <v>72</v>
      </c>
      <c r="W53" s="67"/>
      <c r="X53" s="67"/>
      <c r="Y53" s="67"/>
      <c r="Z53" s="67"/>
      <c r="AA53" s="68"/>
      <c r="AB53" s="54">
        <f>12*17</f>
        <v>204</v>
      </c>
      <c r="AC53" s="55"/>
      <c r="AH53" s="14"/>
      <c r="AT53" s="28"/>
      <c r="AU53" s="29"/>
    </row>
    <row r="54" spans="10:60" ht="12.95" customHeight="1" x14ac:dyDescent="0.2">
      <c r="J54" s="19" t="s">
        <v>73</v>
      </c>
      <c r="K54" s="20"/>
      <c r="L54" s="20"/>
      <c r="M54" s="20"/>
      <c r="N54" s="20"/>
      <c r="O54" s="21"/>
      <c r="P54" s="43">
        <f>AZ33+BF33</f>
        <v>4</v>
      </c>
      <c r="Q54" s="44"/>
      <c r="V54" s="66" t="s">
        <v>73</v>
      </c>
      <c r="W54" s="67"/>
      <c r="X54" s="67"/>
      <c r="Y54" s="67"/>
      <c r="Z54" s="67"/>
      <c r="AA54" s="68"/>
      <c r="AB54" s="54">
        <f>BA33+BG33</f>
        <v>272</v>
      </c>
      <c r="AC54" s="55"/>
      <c r="AH54" s="26" t="s">
        <v>80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>
        <f>SUM(AB54:AC55)</f>
        <v>476</v>
      </c>
      <c r="AU54" s="29"/>
    </row>
    <row r="55" spans="10:60" ht="12.95" customHeight="1" thickBot="1" x14ac:dyDescent="0.25">
      <c r="J55" s="14" t="s">
        <v>74</v>
      </c>
      <c r="P55" s="47">
        <f>BF28</f>
        <v>3</v>
      </c>
      <c r="Q55" s="48"/>
      <c r="V55" s="69" t="s">
        <v>74</v>
      </c>
      <c r="W55" s="70"/>
      <c r="X55" s="70"/>
      <c r="Y55" s="70"/>
      <c r="Z55" s="70"/>
      <c r="AA55" s="71"/>
      <c r="AB55" s="56">
        <f>BG28</f>
        <v>204</v>
      </c>
      <c r="AC55" s="57"/>
      <c r="AH55" s="8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30"/>
      <c r="AU55" s="31"/>
    </row>
    <row r="56" spans="10:60" ht="12.95" customHeight="1" thickBot="1" x14ac:dyDescent="0.25">
      <c r="J56" s="16" t="s">
        <v>75</v>
      </c>
      <c r="K56" s="17"/>
      <c r="L56" s="17"/>
      <c r="M56" s="17"/>
      <c r="N56" s="17"/>
      <c r="O56" s="17"/>
      <c r="P56" s="49">
        <f>SUM(P51:Q55)</f>
        <v>166</v>
      </c>
      <c r="Q56" s="50"/>
      <c r="V56" s="60" t="s">
        <v>77</v>
      </c>
      <c r="W56" s="61"/>
      <c r="X56" s="61"/>
      <c r="Y56" s="61"/>
      <c r="Z56" s="61"/>
      <c r="AA56" s="62"/>
      <c r="AB56" s="58">
        <f>SUM(AB51:AC55)</f>
        <v>3927</v>
      </c>
      <c r="AC56" s="59"/>
      <c r="AH56" s="32" t="s">
        <v>81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  <c r="AT56" s="35">
        <f>SUM(AT51:AU55)</f>
        <v>3927</v>
      </c>
      <c r="AU56" s="36"/>
      <c r="BH56" s="2" t="s">
        <v>84</v>
      </c>
    </row>
  </sheetData>
  <mergeCells count="135">
    <mergeCell ref="AT45:AU45"/>
    <mergeCell ref="AT46:AU46"/>
    <mergeCell ref="AT47:AU47"/>
    <mergeCell ref="AT48:AU48"/>
    <mergeCell ref="BF45:BG45"/>
    <mergeCell ref="BF46:BG46"/>
    <mergeCell ref="BF47:BG47"/>
    <mergeCell ref="BF48:BG48"/>
    <mergeCell ref="AH45:AI45"/>
    <mergeCell ref="AH46:AI46"/>
    <mergeCell ref="AH47:AI47"/>
    <mergeCell ref="AH48:AI48"/>
    <mergeCell ref="AN45:AO45"/>
    <mergeCell ref="AN46:AO46"/>
    <mergeCell ref="AN47:AO47"/>
    <mergeCell ref="AN48:AO48"/>
    <mergeCell ref="AZ45:BA45"/>
    <mergeCell ref="AZ46:BA46"/>
    <mergeCell ref="AZ47:BA47"/>
    <mergeCell ref="AZ48:BA48"/>
    <mergeCell ref="AB46:AC46"/>
    <mergeCell ref="AB47:AC47"/>
    <mergeCell ref="AB48:AC48"/>
    <mergeCell ref="J47:K47"/>
    <mergeCell ref="J48:K48"/>
    <mergeCell ref="P45:Q45"/>
    <mergeCell ref="P46:Q46"/>
    <mergeCell ref="P47:Q47"/>
    <mergeCell ref="P48:Q48"/>
    <mergeCell ref="D45:E45"/>
    <mergeCell ref="D46:E46"/>
    <mergeCell ref="D47:E47"/>
    <mergeCell ref="D48:E48"/>
    <mergeCell ref="J45:K45"/>
    <mergeCell ref="J46:K46"/>
    <mergeCell ref="A37:C39"/>
    <mergeCell ref="S37:U39"/>
    <mergeCell ref="Y37:AA39"/>
    <mergeCell ref="V45:W45"/>
    <mergeCell ref="V46:W46"/>
    <mergeCell ref="V47:W47"/>
    <mergeCell ref="V48:W48"/>
    <mergeCell ref="A41:C43"/>
    <mergeCell ref="G41:I43"/>
    <mergeCell ref="AK41:AM43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27:C29"/>
    <mergeCell ref="G27:I29"/>
    <mergeCell ref="M27:O29"/>
    <mergeCell ref="S27:U29"/>
    <mergeCell ref="Y27:AA29"/>
    <mergeCell ref="AE27:AG29"/>
    <mergeCell ref="Y41:AA43"/>
    <mergeCell ref="Y16:AA18"/>
    <mergeCell ref="AK16:AM18"/>
    <mergeCell ref="AQ16:AS18"/>
    <mergeCell ref="A22:C24"/>
    <mergeCell ref="G22:I24"/>
    <mergeCell ref="M22:O24"/>
    <mergeCell ref="Y22:AA24"/>
    <mergeCell ref="AE22:AG24"/>
    <mergeCell ref="AK22:AM24"/>
    <mergeCell ref="G14:I16"/>
    <mergeCell ref="G18:I20"/>
    <mergeCell ref="M14:O16"/>
    <mergeCell ref="M18:O20"/>
    <mergeCell ref="S16:U18"/>
    <mergeCell ref="A6:C8"/>
    <mergeCell ref="A10:C12"/>
    <mergeCell ref="G6:I8"/>
    <mergeCell ref="M6:O8"/>
    <mergeCell ref="S6:U8"/>
    <mergeCell ref="A4:E4"/>
    <mergeCell ref="G4:K4"/>
    <mergeCell ref="M4:Q4"/>
    <mergeCell ref="S4:W4"/>
    <mergeCell ref="G10:I12"/>
    <mergeCell ref="M10:O12"/>
    <mergeCell ref="S10:U12"/>
    <mergeCell ref="V56:AA56"/>
    <mergeCell ref="V51:AA51"/>
    <mergeCell ref="V52:AA52"/>
    <mergeCell ref="V53:AA53"/>
    <mergeCell ref="V54:AA54"/>
    <mergeCell ref="V55:AA55"/>
    <mergeCell ref="AH50:AU50"/>
    <mergeCell ref="AW4:BA4"/>
    <mergeCell ref="BC4:BG4"/>
    <mergeCell ref="AE6:AG8"/>
    <mergeCell ref="AQ6:AS8"/>
    <mergeCell ref="Y10:AA12"/>
    <mergeCell ref="AE10:AG12"/>
    <mergeCell ref="AQ10:AS12"/>
    <mergeCell ref="Y4:AC4"/>
    <mergeCell ref="AE4:AI4"/>
    <mergeCell ref="AK4:AO4"/>
    <mergeCell ref="AQ4:AU4"/>
    <mergeCell ref="AQ22:AS24"/>
    <mergeCell ref="AW22:AY24"/>
    <mergeCell ref="AW16:AY18"/>
    <mergeCell ref="AE37:AG39"/>
    <mergeCell ref="AK37:AM39"/>
    <mergeCell ref="AB45:AC45"/>
    <mergeCell ref="AH52:AS52"/>
    <mergeCell ref="AH54:AS54"/>
    <mergeCell ref="AT52:AU52"/>
    <mergeCell ref="AT53:AU53"/>
    <mergeCell ref="AT54:AU54"/>
    <mergeCell ref="AT55:AU55"/>
    <mergeCell ref="AH56:AS56"/>
    <mergeCell ref="AT56:AU56"/>
    <mergeCell ref="A1:BG1"/>
    <mergeCell ref="A2:BG2"/>
    <mergeCell ref="P54:Q54"/>
    <mergeCell ref="P51:Q51"/>
    <mergeCell ref="P52:Q52"/>
    <mergeCell ref="P53:Q53"/>
    <mergeCell ref="P55:Q55"/>
    <mergeCell ref="P56:Q56"/>
    <mergeCell ref="J50:Q50"/>
    <mergeCell ref="V50:AC50"/>
    <mergeCell ref="AB51:AC51"/>
    <mergeCell ref="AB52:AC52"/>
    <mergeCell ref="AB53:AC53"/>
    <mergeCell ref="AB54:AC54"/>
    <mergeCell ref="AB55:AC55"/>
    <mergeCell ref="AB56:AC56"/>
  </mergeCells>
  <printOptions gridLines="1"/>
  <pageMargins left="0.51181102362204722" right="0.51181102362204722" top="0.78740157480314965" bottom="0.78740157480314965" header="0.31496062992125984" footer="0.31496062992125984"/>
  <pageSetup paperSize="8" orientation="landscape" r:id="rId1"/>
  <ignoredErrors>
    <ignoredError sqref="D47 J47 P47 V47 AB47 AH47 BF4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08C2-B78F-4DC6-A90D-DABE3F5C0377}">
  <dimension ref="A1:BH56"/>
  <sheetViews>
    <sheetView tabSelected="1" topLeftCell="A8" zoomScale="91" zoomScaleNormal="91" workbookViewId="0">
      <selection activeCell="G22" sqref="G22:I24"/>
    </sheetView>
  </sheetViews>
  <sheetFormatPr defaultColWidth="3.7109375" defaultRowHeight="12" x14ac:dyDescent="0.2"/>
  <cols>
    <col min="1" max="3" width="3.42578125" style="2" customWidth="1"/>
    <col min="4" max="4" width="2.7109375" style="2" customWidth="1"/>
    <col min="5" max="5" width="3.5703125" style="2" customWidth="1"/>
    <col min="6" max="6" width="3.7109375" style="2" customWidth="1"/>
    <col min="7" max="9" width="3.42578125" style="2" customWidth="1"/>
    <col min="10" max="10" width="2.7109375" style="2" customWidth="1"/>
    <col min="11" max="11" width="3.5703125" style="2" customWidth="1"/>
    <col min="12" max="12" width="3.7109375" style="2" customWidth="1"/>
    <col min="13" max="15" width="3.42578125" style="2" customWidth="1"/>
    <col min="16" max="16" width="2.7109375" style="2" customWidth="1"/>
    <col min="17" max="17" width="3.5703125" style="2" customWidth="1"/>
    <col min="18" max="18" width="3.7109375" style="2" customWidth="1"/>
    <col min="19" max="21" width="3.42578125" style="2" customWidth="1"/>
    <col min="22" max="22" width="2.7109375" style="2" customWidth="1"/>
    <col min="23" max="23" width="3.5703125" style="2" customWidth="1"/>
    <col min="24" max="24" width="3.7109375" style="2" customWidth="1"/>
    <col min="25" max="26" width="3.42578125" style="2" customWidth="1"/>
    <col min="27" max="27" width="3.5703125" style="2" customWidth="1"/>
    <col min="28" max="28" width="2.5703125" style="2" customWidth="1"/>
    <col min="29" max="29" width="3.5703125" style="2" customWidth="1"/>
    <col min="30" max="30" width="3.7109375" style="2" customWidth="1"/>
    <col min="31" max="33" width="3.42578125" style="2" customWidth="1"/>
    <col min="34" max="34" width="2.7109375" style="2" customWidth="1"/>
    <col min="35" max="35" width="3.5703125" style="2" customWidth="1"/>
    <col min="36" max="36" width="3.7109375" style="2" customWidth="1"/>
    <col min="37" max="39" width="3.42578125" style="2" customWidth="1"/>
    <col min="40" max="40" width="2.7109375" style="2" customWidth="1"/>
    <col min="41" max="41" width="3.28515625" style="2" customWidth="1"/>
    <col min="42" max="45" width="3.42578125" style="2" customWidth="1"/>
    <col min="46" max="46" width="2.7109375" style="2" customWidth="1"/>
    <col min="47" max="47" width="3.28515625" style="2" customWidth="1"/>
    <col min="48" max="51" width="3.42578125" style="2" customWidth="1"/>
    <col min="52" max="52" width="2.7109375" style="2" customWidth="1"/>
    <col min="53" max="53" width="3.5703125" style="2" customWidth="1"/>
    <col min="54" max="57" width="3.42578125" style="2" customWidth="1"/>
    <col min="58" max="58" width="2.7109375" style="2" customWidth="1"/>
    <col min="59" max="59" width="3.5703125" style="2" customWidth="1"/>
    <col min="60" max="61" width="3.28515625" style="2" customWidth="1"/>
    <col min="62" max="16384" width="3.7109375" style="2"/>
  </cols>
  <sheetData>
    <row r="1" spans="1:59" ht="36.75" customHeight="1" x14ac:dyDescent="0.4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</row>
    <row r="2" spans="1:59" ht="33" customHeight="1" x14ac:dyDescent="0.4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2"/>
    </row>
    <row r="3" spans="1:59" ht="12.75" thickBot="1" x14ac:dyDescent="0.25">
      <c r="A3" s="14"/>
      <c r="BG3" s="15"/>
    </row>
    <row r="4" spans="1:59" ht="12.75" thickBot="1" x14ac:dyDescent="0.25">
      <c r="A4" s="51" t="s">
        <v>4</v>
      </c>
      <c r="B4" s="52"/>
      <c r="C4" s="52"/>
      <c r="D4" s="52"/>
      <c r="E4" s="53"/>
      <c r="F4" s="13"/>
      <c r="G4" s="51" t="s">
        <v>5</v>
      </c>
      <c r="H4" s="52"/>
      <c r="I4" s="52"/>
      <c r="J4" s="52"/>
      <c r="K4" s="53"/>
      <c r="L4" s="13"/>
      <c r="M4" s="51" t="s">
        <v>6</v>
      </c>
      <c r="N4" s="52"/>
      <c r="O4" s="52"/>
      <c r="P4" s="52"/>
      <c r="Q4" s="53"/>
      <c r="R4" s="13"/>
      <c r="S4" s="51" t="s">
        <v>7</v>
      </c>
      <c r="T4" s="52"/>
      <c r="U4" s="52"/>
      <c r="V4" s="52"/>
      <c r="W4" s="53"/>
      <c r="X4" s="13"/>
      <c r="Y4" s="51" t="s">
        <v>8</v>
      </c>
      <c r="Z4" s="52"/>
      <c r="AA4" s="52"/>
      <c r="AB4" s="52"/>
      <c r="AC4" s="53"/>
      <c r="AD4" s="13"/>
      <c r="AE4" s="51" t="s">
        <v>9</v>
      </c>
      <c r="AF4" s="52"/>
      <c r="AG4" s="52"/>
      <c r="AH4" s="52"/>
      <c r="AI4" s="53"/>
      <c r="AJ4" s="13"/>
      <c r="AK4" s="51" t="s">
        <v>10</v>
      </c>
      <c r="AL4" s="52"/>
      <c r="AM4" s="52"/>
      <c r="AN4" s="52"/>
      <c r="AO4" s="53"/>
      <c r="AP4" s="13"/>
      <c r="AQ4" s="51" t="s">
        <v>11</v>
      </c>
      <c r="AR4" s="52"/>
      <c r="AS4" s="52"/>
      <c r="AT4" s="52"/>
      <c r="AU4" s="53"/>
      <c r="AV4" s="13"/>
      <c r="AW4" s="51" t="s">
        <v>12</v>
      </c>
      <c r="AX4" s="52"/>
      <c r="AY4" s="52"/>
      <c r="AZ4" s="52"/>
      <c r="BA4" s="53"/>
      <c r="BB4" s="13"/>
      <c r="BC4" s="51" t="s">
        <v>62</v>
      </c>
      <c r="BD4" s="52"/>
      <c r="BE4" s="52"/>
      <c r="BF4" s="52"/>
      <c r="BG4" s="53"/>
    </row>
    <row r="5" spans="1:59" ht="15" customHeight="1" x14ac:dyDescent="0.2">
      <c r="F5" s="1"/>
      <c r="L5" s="1"/>
      <c r="R5" s="1"/>
      <c r="X5" s="1"/>
      <c r="AD5" s="1"/>
      <c r="AJ5" s="1"/>
      <c r="AP5" s="1"/>
      <c r="AV5" s="1"/>
      <c r="BB5" s="1"/>
    </row>
    <row r="6" spans="1:59" ht="15" customHeight="1" x14ac:dyDescent="0.2">
      <c r="A6" s="75" t="s">
        <v>0</v>
      </c>
      <c r="B6" s="76"/>
      <c r="C6" s="77"/>
      <c r="D6" s="3"/>
      <c r="E6" s="3"/>
      <c r="F6" s="1"/>
      <c r="G6" s="75" t="s">
        <v>1</v>
      </c>
      <c r="H6" s="76"/>
      <c r="I6" s="77"/>
      <c r="J6" s="3"/>
      <c r="K6" s="3"/>
      <c r="L6" s="1"/>
      <c r="M6" s="75" t="s">
        <v>2</v>
      </c>
      <c r="N6" s="76"/>
      <c r="O6" s="77"/>
      <c r="P6" s="3"/>
      <c r="Q6" s="3"/>
      <c r="R6" s="1"/>
      <c r="S6" s="75" t="s">
        <v>3</v>
      </c>
      <c r="T6" s="76"/>
      <c r="U6" s="77"/>
      <c r="V6" s="3"/>
      <c r="W6" s="3"/>
      <c r="X6" s="1"/>
      <c r="AD6" s="1"/>
      <c r="AE6" s="75" t="s">
        <v>13</v>
      </c>
      <c r="AF6" s="76"/>
      <c r="AG6" s="77"/>
      <c r="AH6" s="3"/>
      <c r="AI6" s="3"/>
      <c r="AJ6" s="1"/>
      <c r="AP6" s="1"/>
      <c r="AQ6" s="75" t="s">
        <v>82</v>
      </c>
      <c r="AR6" s="76"/>
      <c r="AS6" s="77"/>
      <c r="AT6" s="3"/>
      <c r="AU6" s="3"/>
      <c r="AV6" s="1"/>
      <c r="BB6" s="1"/>
    </row>
    <row r="7" spans="1:59" x14ac:dyDescent="0.2">
      <c r="A7" s="78"/>
      <c r="B7" s="79"/>
      <c r="C7" s="80"/>
      <c r="D7" s="4">
        <v>4</v>
      </c>
      <c r="E7" s="4">
        <f>D7*17</f>
        <v>68</v>
      </c>
      <c r="F7" s="1"/>
      <c r="G7" s="78"/>
      <c r="H7" s="79"/>
      <c r="I7" s="80"/>
      <c r="J7" s="4">
        <v>4</v>
      </c>
      <c r="K7" s="4">
        <f>J7*17</f>
        <v>68</v>
      </c>
      <c r="L7" s="1"/>
      <c r="M7" s="78"/>
      <c r="N7" s="79"/>
      <c r="O7" s="80"/>
      <c r="P7" s="4">
        <v>4</v>
      </c>
      <c r="Q7" s="4">
        <f>P7*17</f>
        <v>68</v>
      </c>
      <c r="R7" s="1"/>
      <c r="S7" s="78"/>
      <c r="T7" s="79"/>
      <c r="U7" s="80"/>
      <c r="V7" s="4">
        <v>4</v>
      </c>
      <c r="W7" s="4">
        <f>V7*17</f>
        <v>68</v>
      </c>
      <c r="X7" s="1"/>
      <c r="AD7" s="1"/>
      <c r="AE7" s="78"/>
      <c r="AF7" s="79"/>
      <c r="AG7" s="80"/>
      <c r="AH7" s="4">
        <v>4</v>
      </c>
      <c r="AI7" s="4">
        <f>AH7*17</f>
        <v>68</v>
      </c>
      <c r="AJ7" s="1"/>
      <c r="AP7" s="1"/>
      <c r="AQ7" s="78"/>
      <c r="AR7" s="79"/>
      <c r="AS7" s="80"/>
      <c r="AT7" s="4">
        <v>2</v>
      </c>
      <c r="AU7" s="4">
        <f>AT7*17</f>
        <v>34</v>
      </c>
      <c r="AV7" s="1"/>
      <c r="BB7" s="1"/>
    </row>
    <row r="8" spans="1:59" x14ac:dyDescent="0.2">
      <c r="A8" s="81"/>
      <c r="B8" s="82"/>
      <c r="C8" s="83"/>
      <c r="D8" s="5"/>
      <c r="E8" s="5"/>
      <c r="F8" s="1"/>
      <c r="G8" s="81"/>
      <c r="H8" s="82"/>
      <c r="I8" s="83"/>
      <c r="J8" s="5"/>
      <c r="K8" s="5"/>
      <c r="L8" s="1"/>
      <c r="M8" s="81"/>
      <c r="N8" s="82"/>
      <c r="O8" s="83"/>
      <c r="P8" s="5"/>
      <c r="Q8" s="5"/>
      <c r="R8" s="1"/>
      <c r="S8" s="81"/>
      <c r="T8" s="82"/>
      <c r="U8" s="83"/>
      <c r="V8" s="5"/>
      <c r="W8" s="5"/>
      <c r="X8" s="1"/>
      <c r="AD8" s="1"/>
      <c r="AE8" s="81"/>
      <c r="AF8" s="82"/>
      <c r="AG8" s="83"/>
      <c r="AH8" s="5"/>
      <c r="AI8" s="5"/>
      <c r="AJ8" s="1"/>
      <c r="AP8" s="1"/>
      <c r="AQ8" s="81"/>
      <c r="AR8" s="82"/>
      <c r="AS8" s="83"/>
      <c r="AT8" s="5"/>
      <c r="AU8" s="5"/>
      <c r="AV8" s="1"/>
      <c r="BB8" s="1"/>
    </row>
    <row r="9" spans="1:59" ht="15" customHeight="1" x14ac:dyDescent="0.2">
      <c r="F9" s="1"/>
      <c r="L9" s="1"/>
      <c r="R9" s="1"/>
      <c r="X9" s="1"/>
      <c r="AD9" s="1"/>
      <c r="AJ9" s="1"/>
      <c r="AP9" s="1"/>
      <c r="AV9" s="1"/>
      <c r="BB9" s="1"/>
    </row>
    <row r="10" spans="1:59" ht="12" customHeight="1" x14ac:dyDescent="0.2">
      <c r="A10" s="75" t="s">
        <v>14</v>
      </c>
      <c r="B10" s="76"/>
      <c r="C10" s="77"/>
      <c r="D10" s="3"/>
      <c r="E10" s="3"/>
      <c r="F10" s="1"/>
      <c r="G10" s="75" t="s">
        <v>15</v>
      </c>
      <c r="H10" s="76"/>
      <c r="I10" s="77"/>
      <c r="J10" s="3"/>
      <c r="K10" s="3"/>
      <c r="L10" s="1"/>
      <c r="M10" s="75" t="s">
        <v>16</v>
      </c>
      <c r="N10" s="76"/>
      <c r="O10" s="77"/>
      <c r="P10" s="3"/>
      <c r="Q10" s="3"/>
      <c r="R10" s="1"/>
      <c r="S10" s="75" t="s">
        <v>17</v>
      </c>
      <c r="T10" s="76"/>
      <c r="U10" s="77"/>
      <c r="V10" s="3"/>
      <c r="W10" s="3"/>
      <c r="X10" s="1"/>
      <c r="Y10" s="75" t="s">
        <v>18</v>
      </c>
      <c r="Z10" s="76"/>
      <c r="AA10" s="77"/>
      <c r="AB10" s="3"/>
      <c r="AC10" s="3"/>
      <c r="AD10" s="1"/>
      <c r="AE10" s="75" t="s">
        <v>19</v>
      </c>
      <c r="AF10" s="76"/>
      <c r="AG10" s="77"/>
      <c r="AH10" s="3"/>
      <c r="AI10" s="3"/>
      <c r="AJ10" s="1"/>
      <c r="AP10" s="1"/>
      <c r="AQ10" s="75" t="s">
        <v>28</v>
      </c>
      <c r="AR10" s="76"/>
      <c r="AS10" s="77"/>
      <c r="AT10" s="3"/>
      <c r="AU10" s="3"/>
      <c r="AV10" s="1"/>
      <c r="BB10" s="1"/>
    </row>
    <row r="11" spans="1:59" x14ac:dyDescent="0.2">
      <c r="A11" s="78"/>
      <c r="B11" s="79"/>
      <c r="C11" s="80"/>
      <c r="D11" s="4">
        <v>6</v>
      </c>
      <c r="E11" s="4">
        <f>D11*17</f>
        <v>102</v>
      </c>
      <c r="F11" s="1"/>
      <c r="G11" s="78"/>
      <c r="H11" s="79"/>
      <c r="I11" s="80"/>
      <c r="J11" s="4">
        <v>5</v>
      </c>
      <c r="K11" s="4">
        <f>J11*17</f>
        <v>85</v>
      </c>
      <c r="L11" s="1"/>
      <c r="M11" s="78"/>
      <c r="N11" s="79"/>
      <c r="O11" s="80"/>
      <c r="P11" s="4">
        <v>4</v>
      </c>
      <c r="Q11" s="4">
        <f>P11*17</f>
        <v>68</v>
      </c>
      <c r="R11" s="1"/>
      <c r="S11" s="78"/>
      <c r="T11" s="79"/>
      <c r="U11" s="80"/>
      <c r="V11" s="4">
        <v>4</v>
      </c>
      <c r="W11" s="4">
        <f>V11*17</f>
        <v>68</v>
      </c>
      <c r="X11" s="1"/>
      <c r="Y11" s="78"/>
      <c r="Z11" s="79"/>
      <c r="AA11" s="80"/>
      <c r="AB11" s="4">
        <v>4</v>
      </c>
      <c r="AC11" s="4">
        <f>AB11*17</f>
        <v>68</v>
      </c>
      <c r="AD11" s="1"/>
      <c r="AE11" s="78"/>
      <c r="AF11" s="79"/>
      <c r="AG11" s="80"/>
      <c r="AH11" s="4">
        <v>4</v>
      </c>
      <c r="AI11" s="4">
        <f>AH11*17</f>
        <v>68</v>
      </c>
      <c r="AJ11" s="1"/>
      <c r="AP11" s="1"/>
      <c r="AQ11" s="78"/>
      <c r="AR11" s="79"/>
      <c r="AS11" s="80"/>
      <c r="AT11" s="4">
        <v>3</v>
      </c>
      <c r="AU11" s="4">
        <f>AT11*17</f>
        <v>51</v>
      </c>
      <c r="AV11" s="1"/>
      <c r="BB11" s="1"/>
    </row>
    <row r="12" spans="1:59" x14ac:dyDescent="0.2">
      <c r="A12" s="81"/>
      <c r="B12" s="82"/>
      <c r="C12" s="83"/>
      <c r="D12" s="5"/>
      <c r="E12" s="5"/>
      <c r="F12" s="1"/>
      <c r="G12" s="81"/>
      <c r="H12" s="82"/>
      <c r="I12" s="83"/>
      <c r="J12" s="5"/>
      <c r="K12" s="5"/>
      <c r="L12" s="1"/>
      <c r="M12" s="81"/>
      <c r="N12" s="82"/>
      <c r="O12" s="83"/>
      <c r="P12" s="5"/>
      <c r="Q12" s="5"/>
      <c r="R12" s="1"/>
      <c r="S12" s="81"/>
      <c r="T12" s="82"/>
      <c r="U12" s="83"/>
      <c r="V12" s="5"/>
      <c r="W12" s="5"/>
      <c r="X12" s="1"/>
      <c r="Y12" s="81"/>
      <c r="Z12" s="82"/>
      <c r="AA12" s="83"/>
      <c r="AB12" s="5"/>
      <c r="AC12" s="5"/>
      <c r="AD12" s="1"/>
      <c r="AE12" s="81"/>
      <c r="AF12" s="82"/>
      <c r="AG12" s="83"/>
      <c r="AH12" s="5"/>
      <c r="AI12" s="5"/>
      <c r="AJ12" s="1"/>
      <c r="AP12" s="1"/>
      <c r="AQ12" s="81"/>
      <c r="AR12" s="82"/>
      <c r="AS12" s="83"/>
      <c r="AT12" s="5"/>
      <c r="AU12" s="5"/>
      <c r="AV12" s="1"/>
      <c r="BB12" s="1"/>
    </row>
    <row r="13" spans="1:59" x14ac:dyDescent="0.2">
      <c r="F13" s="1"/>
      <c r="L13" s="1"/>
      <c r="R13" s="1"/>
      <c r="X13" s="1"/>
      <c r="AD13" s="1"/>
      <c r="AJ13" s="1"/>
      <c r="AP13" s="1"/>
      <c r="AV13" s="1"/>
      <c r="BB13" s="1"/>
    </row>
    <row r="14" spans="1:59" ht="12" customHeight="1" x14ac:dyDescent="0.2">
      <c r="F14" s="1"/>
      <c r="G14" s="75" t="s">
        <v>21</v>
      </c>
      <c r="H14" s="76"/>
      <c r="I14" s="77"/>
      <c r="J14" s="3"/>
      <c r="K14" s="3"/>
      <c r="L14" s="1"/>
      <c r="M14" s="75" t="s">
        <v>22</v>
      </c>
      <c r="N14" s="76"/>
      <c r="O14" s="77"/>
      <c r="P14" s="3"/>
      <c r="Q14" s="3"/>
      <c r="R14" s="1"/>
      <c r="X14" s="1"/>
      <c r="AD14" s="1"/>
      <c r="AJ14" s="1"/>
      <c r="AP14" s="1"/>
      <c r="AV14" s="1"/>
      <c r="BB14" s="1"/>
    </row>
    <row r="15" spans="1:59" ht="12" customHeight="1" x14ac:dyDescent="0.2">
      <c r="F15" s="1"/>
      <c r="G15" s="78"/>
      <c r="H15" s="79"/>
      <c r="I15" s="80"/>
      <c r="J15" s="4">
        <v>4</v>
      </c>
      <c r="K15" s="4">
        <f>J15*17</f>
        <v>68</v>
      </c>
      <c r="L15" s="1"/>
      <c r="M15" s="78"/>
      <c r="N15" s="79"/>
      <c r="O15" s="80"/>
      <c r="P15" s="4">
        <v>4</v>
      </c>
      <c r="Q15" s="4">
        <f>P15*17</f>
        <v>68</v>
      </c>
      <c r="R15" s="1"/>
      <c r="X15" s="1"/>
      <c r="AD15" s="1"/>
      <c r="AJ15" s="1"/>
      <c r="AP15" s="1"/>
      <c r="AV15" s="1"/>
      <c r="BB15" s="1"/>
    </row>
    <row r="16" spans="1:59" ht="12" customHeight="1" x14ac:dyDescent="0.2">
      <c r="F16" s="1"/>
      <c r="G16" s="81"/>
      <c r="H16" s="82"/>
      <c r="I16" s="83"/>
      <c r="J16" s="5"/>
      <c r="K16" s="5"/>
      <c r="L16" s="1"/>
      <c r="M16" s="81"/>
      <c r="N16" s="82"/>
      <c r="O16" s="83"/>
      <c r="P16" s="5"/>
      <c r="Q16" s="5"/>
      <c r="R16" s="1"/>
      <c r="S16" s="75" t="s">
        <v>25</v>
      </c>
      <c r="T16" s="76"/>
      <c r="U16" s="77"/>
      <c r="V16" s="3"/>
      <c r="W16" s="3"/>
      <c r="X16" s="1"/>
      <c r="Y16" s="75" t="s">
        <v>26</v>
      </c>
      <c r="Z16" s="76"/>
      <c r="AA16" s="77"/>
      <c r="AB16" s="3"/>
      <c r="AC16" s="3"/>
      <c r="AD16" s="1"/>
      <c r="AJ16" s="1"/>
      <c r="AK16" s="75" t="s">
        <v>27</v>
      </c>
      <c r="AL16" s="76"/>
      <c r="AM16" s="77"/>
      <c r="AN16" s="3"/>
      <c r="AO16" s="3"/>
      <c r="AP16" s="1"/>
      <c r="AQ16" s="75" t="s">
        <v>29</v>
      </c>
      <c r="AR16" s="76"/>
      <c r="AS16" s="77"/>
      <c r="AT16" s="3"/>
      <c r="AU16" s="3"/>
      <c r="AV16" s="1"/>
      <c r="AW16" s="75" t="s">
        <v>30</v>
      </c>
      <c r="AX16" s="76"/>
      <c r="AY16" s="77"/>
      <c r="AZ16" s="3"/>
      <c r="BA16" s="3"/>
      <c r="BB16" s="1"/>
    </row>
    <row r="17" spans="1:59" x14ac:dyDescent="0.2">
      <c r="F17" s="1"/>
      <c r="L17" s="1"/>
      <c r="R17" s="1"/>
      <c r="S17" s="78"/>
      <c r="T17" s="79"/>
      <c r="U17" s="80"/>
      <c r="V17" s="4">
        <v>4</v>
      </c>
      <c r="W17" s="4">
        <f>V17*17</f>
        <v>68</v>
      </c>
      <c r="X17" s="1"/>
      <c r="Y17" s="78"/>
      <c r="Z17" s="79"/>
      <c r="AA17" s="80"/>
      <c r="AB17" s="4">
        <v>4</v>
      </c>
      <c r="AC17" s="4">
        <f>AB17*17</f>
        <v>68</v>
      </c>
      <c r="AD17" s="1"/>
      <c r="AJ17" s="1"/>
      <c r="AK17" s="78"/>
      <c r="AL17" s="79"/>
      <c r="AM17" s="80"/>
      <c r="AN17" s="4">
        <v>4</v>
      </c>
      <c r="AO17" s="4">
        <f>AN17*17</f>
        <v>68</v>
      </c>
      <c r="AP17" s="1"/>
      <c r="AQ17" s="78"/>
      <c r="AR17" s="79"/>
      <c r="AS17" s="80"/>
      <c r="AT17" s="4">
        <v>3</v>
      </c>
      <c r="AU17" s="4">
        <f>AT17*17</f>
        <v>51</v>
      </c>
      <c r="AV17" s="1"/>
      <c r="AW17" s="78"/>
      <c r="AX17" s="79"/>
      <c r="AY17" s="80"/>
      <c r="AZ17" s="4">
        <v>3</v>
      </c>
      <c r="BA17" s="4">
        <f>AZ17*17</f>
        <v>51</v>
      </c>
      <c r="BB17" s="1"/>
    </row>
    <row r="18" spans="1:59" ht="12" customHeight="1" x14ac:dyDescent="0.2">
      <c r="F18" s="1"/>
      <c r="G18" s="75" t="s">
        <v>24</v>
      </c>
      <c r="H18" s="76"/>
      <c r="I18" s="77"/>
      <c r="J18" s="3"/>
      <c r="K18" s="3"/>
      <c r="L18" s="1"/>
      <c r="M18" s="75" t="s">
        <v>23</v>
      </c>
      <c r="N18" s="76"/>
      <c r="O18" s="77"/>
      <c r="P18" s="3"/>
      <c r="Q18" s="3"/>
      <c r="R18" s="1"/>
      <c r="S18" s="81"/>
      <c r="T18" s="82"/>
      <c r="U18" s="83"/>
      <c r="V18" s="5"/>
      <c r="W18" s="5"/>
      <c r="X18" s="1"/>
      <c r="Y18" s="81"/>
      <c r="Z18" s="82"/>
      <c r="AA18" s="83"/>
      <c r="AB18" s="5"/>
      <c r="AC18" s="5"/>
      <c r="AD18" s="1"/>
      <c r="AJ18" s="1"/>
      <c r="AK18" s="81"/>
      <c r="AL18" s="82"/>
      <c r="AM18" s="83"/>
      <c r="AN18" s="5"/>
      <c r="AO18" s="5"/>
      <c r="AP18" s="1"/>
      <c r="AQ18" s="81"/>
      <c r="AR18" s="82"/>
      <c r="AS18" s="83"/>
      <c r="AT18" s="5"/>
      <c r="AU18" s="5"/>
      <c r="AV18" s="1"/>
      <c r="AW18" s="81"/>
      <c r="AX18" s="82"/>
      <c r="AY18" s="83"/>
      <c r="AZ18" s="5"/>
      <c r="BA18" s="5"/>
      <c r="BB18" s="1"/>
    </row>
    <row r="19" spans="1:59" x14ac:dyDescent="0.2">
      <c r="F19" s="1"/>
      <c r="G19" s="78"/>
      <c r="H19" s="79"/>
      <c r="I19" s="80"/>
      <c r="J19" s="4">
        <v>1</v>
      </c>
      <c r="K19" s="4">
        <f>J19*34</f>
        <v>34</v>
      </c>
      <c r="L19" s="1"/>
      <c r="M19" s="78"/>
      <c r="N19" s="79"/>
      <c r="O19" s="80"/>
      <c r="P19" s="4">
        <v>1</v>
      </c>
      <c r="Q19" s="4">
        <f>P19*34</f>
        <v>34</v>
      </c>
      <c r="R19" s="1"/>
      <c r="X19" s="1"/>
      <c r="AD19" s="1"/>
      <c r="AJ19" s="1"/>
      <c r="AP19" s="1"/>
      <c r="AV19" s="1"/>
      <c r="BB19" s="1"/>
    </row>
    <row r="20" spans="1:59" x14ac:dyDescent="0.2">
      <c r="F20" s="1"/>
      <c r="G20" s="81"/>
      <c r="H20" s="82"/>
      <c r="I20" s="83"/>
      <c r="J20" s="5"/>
      <c r="K20" s="5"/>
      <c r="L20" s="1"/>
      <c r="M20" s="81"/>
      <c r="N20" s="82"/>
      <c r="O20" s="83"/>
      <c r="P20" s="5"/>
      <c r="Q20" s="5"/>
      <c r="R20" s="1"/>
      <c r="X20" s="1"/>
      <c r="AD20" s="1"/>
      <c r="AJ20" s="1"/>
      <c r="AP20" s="1"/>
      <c r="AV20" s="1"/>
      <c r="BB20" s="1"/>
    </row>
    <row r="21" spans="1:59" ht="15" customHeight="1" x14ac:dyDescent="0.2">
      <c r="F21" s="1"/>
      <c r="L21" s="1"/>
      <c r="R21" s="1"/>
      <c r="X21" s="1"/>
      <c r="AD21" s="1"/>
      <c r="AJ21" s="1"/>
      <c r="AP21" s="1"/>
      <c r="AV21" s="1"/>
      <c r="BB21" s="1"/>
    </row>
    <row r="22" spans="1:59" ht="12" customHeight="1" x14ac:dyDescent="0.2">
      <c r="A22" s="75" t="s">
        <v>31</v>
      </c>
      <c r="B22" s="76"/>
      <c r="C22" s="77"/>
      <c r="D22" s="3"/>
      <c r="E22" s="3"/>
      <c r="F22" s="1"/>
      <c r="G22" s="75" t="s">
        <v>85</v>
      </c>
      <c r="H22" s="76"/>
      <c r="I22" s="77"/>
      <c r="J22" s="3"/>
      <c r="K22" s="3"/>
      <c r="L22" s="1"/>
      <c r="M22" s="75" t="s">
        <v>33</v>
      </c>
      <c r="N22" s="76"/>
      <c r="O22" s="77"/>
      <c r="P22" s="3"/>
      <c r="Q22" s="3"/>
      <c r="R22" s="1"/>
      <c r="X22" s="1"/>
      <c r="Y22" s="75" t="s">
        <v>34</v>
      </c>
      <c r="Z22" s="76"/>
      <c r="AA22" s="77"/>
      <c r="AB22" s="3"/>
      <c r="AC22" s="3"/>
      <c r="AD22" s="1"/>
      <c r="AE22" s="75" t="s">
        <v>35</v>
      </c>
      <c r="AF22" s="76"/>
      <c r="AG22" s="77"/>
      <c r="AH22" s="3"/>
      <c r="AI22" s="3"/>
      <c r="AJ22" s="1"/>
      <c r="AK22" s="75" t="s">
        <v>20</v>
      </c>
      <c r="AL22" s="76"/>
      <c r="AM22" s="77"/>
      <c r="AN22" s="3"/>
      <c r="AO22" s="3"/>
      <c r="AP22" s="1"/>
      <c r="AQ22" s="75" t="s">
        <v>36</v>
      </c>
      <c r="AR22" s="76"/>
      <c r="AS22" s="77"/>
      <c r="AT22" s="3"/>
      <c r="AU22" s="3"/>
      <c r="AV22" s="1"/>
      <c r="AW22" s="75" t="s">
        <v>37</v>
      </c>
      <c r="AX22" s="76"/>
      <c r="AY22" s="77"/>
      <c r="AZ22" s="3"/>
      <c r="BA22" s="3"/>
      <c r="BB22" s="1"/>
    </row>
    <row r="23" spans="1:59" x14ac:dyDescent="0.2">
      <c r="A23" s="78"/>
      <c r="B23" s="79"/>
      <c r="C23" s="80"/>
      <c r="D23" s="4">
        <v>4</v>
      </c>
      <c r="E23" s="4">
        <f>D23*17</f>
        <v>68</v>
      </c>
      <c r="F23" s="1"/>
      <c r="G23" s="78"/>
      <c r="H23" s="79"/>
      <c r="I23" s="80"/>
      <c r="J23" s="4">
        <v>3</v>
      </c>
      <c r="K23" s="4">
        <f>(J23-1)*17+1*34</f>
        <v>68</v>
      </c>
      <c r="L23" s="1"/>
      <c r="M23" s="78"/>
      <c r="N23" s="79"/>
      <c r="O23" s="80"/>
      <c r="P23" s="4">
        <v>4</v>
      </c>
      <c r="Q23" s="4">
        <f>P23*17</f>
        <v>68</v>
      </c>
      <c r="R23" s="1"/>
      <c r="X23" s="1"/>
      <c r="Y23" s="78"/>
      <c r="Z23" s="79"/>
      <c r="AA23" s="80"/>
      <c r="AB23" s="4">
        <v>4</v>
      </c>
      <c r="AC23" s="4">
        <f>AB23*17</f>
        <v>68</v>
      </c>
      <c r="AD23" s="1"/>
      <c r="AE23" s="78"/>
      <c r="AF23" s="79"/>
      <c r="AG23" s="80"/>
      <c r="AH23" s="4">
        <v>4</v>
      </c>
      <c r="AI23" s="4">
        <f>AH23*17</f>
        <v>68</v>
      </c>
      <c r="AJ23" s="1"/>
      <c r="AK23" s="78"/>
      <c r="AL23" s="79"/>
      <c r="AM23" s="80"/>
      <c r="AN23" s="4">
        <v>3</v>
      </c>
      <c r="AO23" s="4">
        <f>AN23*17</f>
        <v>51</v>
      </c>
      <c r="AP23" s="1"/>
      <c r="AQ23" s="78"/>
      <c r="AR23" s="79"/>
      <c r="AS23" s="80"/>
      <c r="AT23" s="4">
        <v>3</v>
      </c>
      <c r="AU23" s="4">
        <f>AT23*17</f>
        <v>51</v>
      </c>
      <c r="AV23" s="1"/>
      <c r="AW23" s="78"/>
      <c r="AX23" s="79"/>
      <c r="AY23" s="80"/>
      <c r="AZ23" s="4">
        <v>3</v>
      </c>
      <c r="BA23" s="4">
        <f>AZ23*17</f>
        <v>51</v>
      </c>
      <c r="BB23" s="1"/>
    </row>
    <row r="24" spans="1:59" x14ac:dyDescent="0.2">
      <c r="A24" s="81"/>
      <c r="B24" s="82"/>
      <c r="C24" s="83"/>
      <c r="D24" s="5"/>
      <c r="E24" s="5"/>
      <c r="F24" s="1"/>
      <c r="G24" s="81"/>
      <c r="H24" s="82"/>
      <c r="I24" s="83"/>
      <c r="J24" s="5"/>
      <c r="K24" s="5"/>
      <c r="L24" s="1"/>
      <c r="M24" s="81"/>
      <c r="N24" s="82"/>
      <c r="O24" s="83"/>
      <c r="P24" s="5"/>
      <c r="Q24" s="5"/>
      <c r="R24" s="1"/>
      <c r="X24" s="1"/>
      <c r="Y24" s="81"/>
      <c r="Z24" s="82"/>
      <c r="AA24" s="83"/>
      <c r="AB24" s="5"/>
      <c r="AC24" s="5"/>
      <c r="AD24" s="1"/>
      <c r="AE24" s="81"/>
      <c r="AF24" s="82"/>
      <c r="AG24" s="83"/>
      <c r="AH24" s="5"/>
      <c r="AI24" s="5"/>
      <c r="AJ24" s="1"/>
      <c r="AK24" s="81"/>
      <c r="AL24" s="82"/>
      <c r="AM24" s="83"/>
      <c r="AN24" s="5"/>
      <c r="AO24" s="5"/>
      <c r="AP24" s="1"/>
      <c r="AQ24" s="81"/>
      <c r="AR24" s="82"/>
      <c r="AS24" s="83"/>
      <c r="AT24" s="5"/>
      <c r="AU24" s="5"/>
      <c r="AV24" s="1"/>
      <c r="AW24" s="81"/>
      <c r="AX24" s="82"/>
      <c r="AY24" s="83"/>
      <c r="AZ24" s="5"/>
      <c r="BA24" s="5"/>
      <c r="BB24" s="1"/>
    </row>
    <row r="25" spans="1:59" x14ac:dyDescent="0.2">
      <c r="F25" s="1"/>
      <c r="L25" s="1"/>
      <c r="R25" s="1"/>
      <c r="X25" s="1"/>
      <c r="AD25" s="1"/>
      <c r="AJ25" s="1"/>
      <c r="AP25" s="1"/>
      <c r="AV25" s="1"/>
      <c r="BB25" s="1"/>
    </row>
    <row r="26" spans="1:59" x14ac:dyDescent="0.2">
      <c r="F26" s="1"/>
      <c r="L26" s="1"/>
      <c r="R26" s="1"/>
      <c r="X26" s="1"/>
      <c r="AD26" s="1"/>
      <c r="AJ26" s="1"/>
      <c r="AP26" s="1"/>
      <c r="AV26" s="1"/>
      <c r="BB26" s="1"/>
    </row>
    <row r="27" spans="1:59" x14ac:dyDescent="0.2">
      <c r="A27" s="75" t="s">
        <v>38</v>
      </c>
      <c r="B27" s="76"/>
      <c r="C27" s="77"/>
      <c r="D27" s="3"/>
      <c r="E27" s="3"/>
      <c r="F27" s="1"/>
      <c r="G27" s="75" t="s">
        <v>39</v>
      </c>
      <c r="H27" s="76"/>
      <c r="I27" s="77"/>
      <c r="J27" s="3"/>
      <c r="K27" s="3"/>
      <c r="L27" s="1"/>
      <c r="M27" s="75" t="s">
        <v>40</v>
      </c>
      <c r="N27" s="76"/>
      <c r="O27" s="77"/>
      <c r="P27" s="3"/>
      <c r="Q27" s="3"/>
      <c r="R27" s="1"/>
      <c r="S27" s="75" t="s">
        <v>41</v>
      </c>
      <c r="T27" s="76"/>
      <c r="U27" s="77"/>
      <c r="V27" s="3"/>
      <c r="W27" s="3"/>
      <c r="X27" s="1"/>
      <c r="Y27" s="75" t="s">
        <v>42</v>
      </c>
      <c r="Z27" s="76"/>
      <c r="AA27" s="77"/>
      <c r="AB27" s="3"/>
      <c r="AC27" s="3"/>
      <c r="AD27" s="1"/>
      <c r="AE27" s="75" t="s">
        <v>43</v>
      </c>
      <c r="AF27" s="76"/>
      <c r="AG27" s="77"/>
      <c r="AH27" s="3"/>
      <c r="AI27" s="3"/>
      <c r="AJ27" s="1"/>
      <c r="AP27" s="1"/>
      <c r="AV27" s="1"/>
      <c r="BB27" s="1"/>
      <c r="BC27" s="75" t="s">
        <v>44</v>
      </c>
      <c r="BD27" s="76"/>
      <c r="BE27" s="77"/>
      <c r="BF27" s="3"/>
      <c r="BG27" s="3"/>
    </row>
    <row r="28" spans="1:59" x14ac:dyDescent="0.2">
      <c r="A28" s="78"/>
      <c r="B28" s="79"/>
      <c r="C28" s="80"/>
      <c r="D28" s="4">
        <v>3</v>
      </c>
      <c r="E28" s="4">
        <f>(D28-1)*17+1*34</f>
        <v>68</v>
      </c>
      <c r="F28" s="1"/>
      <c r="G28" s="78"/>
      <c r="H28" s="79"/>
      <c r="I28" s="80"/>
      <c r="J28" s="4">
        <v>4</v>
      </c>
      <c r="K28" s="4">
        <f>J28*17</f>
        <v>68</v>
      </c>
      <c r="L28" s="1"/>
      <c r="M28" s="78"/>
      <c r="N28" s="79"/>
      <c r="O28" s="80"/>
      <c r="P28" s="4">
        <v>4</v>
      </c>
      <c r="Q28" s="4">
        <f>P28*17</f>
        <v>68</v>
      </c>
      <c r="R28" s="1"/>
      <c r="S28" s="78"/>
      <c r="T28" s="79"/>
      <c r="U28" s="80"/>
      <c r="V28" s="4">
        <v>3</v>
      </c>
      <c r="W28" s="4">
        <f>2*17+1*34</f>
        <v>68</v>
      </c>
      <c r="X28" s="1"/>
      <c r="Y28" s="78"/>
      <c r="Z28" s="79"/>
      <c r="AA28" s="80"/>
      <c r="AB28" s="4">
        <v>4</v>
      </c>
      <c r="AC28" s="4">
        <f>AB28*17</f>
        <v>68</v>
      </c>
      <c r="AD28" s="1"/>
      <c r="AE28" s="78"/>
      <c r="AF28" s="79"/>
      <c r="AG28" s="80"/>
      <c r="AH28" s="4">
        <v>4</v>
      </c>
      <c r="AI28" s="4">
        <f>AH28*17</f>
        <v>68</v>
      </c>
      <c r="AJ28" s="1"/>
      <c r="AP28" s="1"/>
      <c r="AV28" s="1"/>
      <c r="BB28" s="1"/>
      <c r="BC28" s="78"/>
      <c r="BD28" s="79"/>
      <c r="BE28" s="80"/>
      <c r="BF28" s="4">
        <v>3</v>
      </c>
      <c r="BG28" s="4">
        <f>BF28*68</f>
        <v>204</v>
      </c>
    </row>
    <row r="29" spans="1:59" x14ac:dyDescent="0.2">
      <c r="A29" s="81"/>
      <c r="B29" s="82"/>
      <c r="C29" s="83"/>
      <c r="D29" s="5"/>
      <c r="E29" s="5"/>
      <c r="F29" s="1"/>
      <c r="G29" s="81"/>
      <c r="H29" s="82"/>
      <c r="I29" s="83"/>
      <c r="J29" s="5"/>
      <c r="K29" s="5"/>
      <c r="L29" s="1"/>
      <c r="M29" s="81"/>
      <c r="N29" s="82"/>
      <c r="O29" s="83"/>
      <c r="P29" s="5"/>
      <c r="Q29" s="5"/>
      <c r="R29" s="1"/>
      <c r="S29" s="81"/>
      <c r="T29" s="82"/>
      <c r="U29" s="83"/>
      <c r="V29" s="5"/>
      <c r="W29" s="5"/>
      <c r="X29" s="1"/>
      <c r="Y29" s="81"/>
      <c r="Z29" s="82"/>
      <c r="AA29" s="83"/>
      <c r="AB29" s="5"/>
      <c r="AC29" s="5"/>
      <c r="AD29" s="1"/>
      <c r="AE29" s="81"/>
      <c r="AF29" s="82"/>
      <c r="AG29" s="83"/>
      <c r="AH29" s="5"/>
      <c r="AI29" s="5"/>
      <c r="AJ29" s="1"/>
      <c r="AP29" s="1"/>
      <c r="AV29" s="1"/>
      <c r="BB29" s="1"/>
      <c r="BC29" s="81"/>
      <c r="BD29" s="82"/>
      <c r="BE29" s="83"/>
      <c r="BF29" s="5"/>
      <c r="BG29" s="5"/>
    </row>
    <row r="30" spans="1:59" x14ac:dyDescent="0.2">
      <c r="F30" s="1"/>
      <c r="L30" s="1"/>
      <c r="R30" s="1"/>
      <c r="X30" s="1"/>
      <c r="AD30" s="1"/>
      <c r="AJ30" s="1"/>
      <c r="AP30" s="1"/>
      <c r="AV30" s="1"/>
      <c r="BB30" s="1"/>
    </row>
    <row r="31" spans="1:59" x14ac:dyDescent="0.2">
      <c r="F31" s="1"/>
      <c r="L31" s="1"/>
      <c r="R31" s="1"/>
      <c r="X31" s="1"/>
      <c r="AD31" s="1"/>
      <c r="AJ31" s="1"/>
      <c r="AP31" s="1"/>
      <c r="AV31" s="1"/>
      <c r="BB31" s="1"/>
    </row>
    <row r="32" spans="1:59" x14ac:dyDescent="0.2">
      <c r="A32" s="75" t="s">
        <v>45</v>
      </c>
      <c r="B32" s="76"/>
      <c r="C32" s="77"/>
      <c r="D32" s="3"/>
      <c r="E32" s="3"/>
      <c r="F32" s="1"/>
      <c r="G32" s="75" t="s">
        <v>46</v>
      </c>
      <c r="H32" s="76"/>
      <c r="I32" s="77"/>
      <c r="J32" s="3"/>
      <c r="K32" s="3"/>
      <c r="L32" s="1"/>
      <c r="M32" s="75" t="s">
        <v>47</v>
      </c>
      <c r="N32" s="76"/>
      <c r="O32" s="77"/>
      <c r="P32" s="3"/>
      <c r="Q32" s="3"/>
      <c r="R32" s="1"/>
      <c r="S32" s="75" t="s">
        <v>48</v>
      </c>
      <c r="T32" s="76"/>
      <c r="U32" s="77"/>
      <c r="V32" s="3"/>
      <c r="W32" s="3"/>
      <c r="X32" s="1"/>
      <c r="AD32" s="1"/>
      <c r="AE32" s="75" t="s">
        <v>49</v>
      </c>
      <c r="AF32" s="76"/>
      <c r="AG32" s="77"/>
      <c r="AH32" s="3"/>
      <c r="AI32" s="3"/>
      <c r="AJ32" s="1"/>
      <c r="AK32" s="75" t="s">
        <v>50</v>
      </c>
      <c r="AL32" s="76"/>
      <c r="AM32" s="77"/>
      <c r="AN32" s="3"/>
      <c r="AO32" s="3"/>
      <c r="AP32" s="1"/>
      <c r="AV32" s="1"/>
      <c r="AW32" s="75" t="s">
        <v>51</v>
      </c>
      <c r="AX32" s="76"/>
      <c r="AY32" s="77"/>
      <c r="AZ32" s="3"/>
      <c r="BA32" s="3"/>
      <c r="BB32" s="1"/>
      <c r="BC32" s="75" t="s">
        <v>52</v>
      </c>
      <c r="BD32" s="76"/>
      <c r="BE32" s="77"/>
      <c r="BF32" s="3"/>
      <c r="BG32" s="3"/>
    </row>
    <row r="33" spans="1:59" x14ac:dyDescent="0.2">
      <c r="A33" s="78"/>
      <c r="B33" s="79"/>
      <c r="C33" s="80"/>
      <c r="D33" s="4">
        <v>3</v>
      </c>
      <c r="E33" s="4">
        <f>(D33-1)*17+1*34</f>
        <v>68</v>
      </c>
      <c r="F33" s="1"/>
      <c r="G33" s="78"/>
      <c r="H33" s="79"/>
      <c r="I33" s="80"/>
      <c r="J33" s="4">
        <v>3</v>
      </c>
      <c r="K33" s="4">
        <f>(J33-1)*17+1*34</f>
        <v>68</v>
      </c>
      <c r="L33" s="1"/>
      <c r="M33" s="78"/>
      <c r="N33" s="79"/>
      <c r="O33" s="80"/>
      <c r="P33" s="4">
        <v>3</v>
      </c>
      <c r="Q33" s="4">
        <f>(P33-1)*17+1*34</f>
        <v>68</v>
      </c>
      <c r="R33" s="1"/>
      <c r="S33" s="78"/>
      <c r="T33" s="79"/>
      <c r="U33" s="80"/>
      <c r="V33" s="4">
        <v>3</v>
      </c>
      <c r="W33" s="4">
        <f>2*17+1*34</f>
        <v>68</v>
      </c>
      <c r="X33" s="1"/>
      <c r="AD33" s="1"/>
      <c r="AE33" s="78"/>
      <c r="AF33" s="79"/>
      <c r="AG33" s="80"/>
      <c r="AH33" s="4">
        <v>4</v>
      </c>
      <c r="AI33" s="4">
        <f>AH33*17</f>
        <v>68</v>
      </c>
      <c r="AJ33" s="1"/>
      <c r="AK33" s="78"/>
      <c r="AL33" s="79"/>
      <c r="AM33" s="80"/>
      <c r="AN33" s="4">
        <v>4</v>
      </c>
      <c r="AO33" s="4">
        <f>AN33*17</f>
        <v>68</v>
      </c>
      <c r="AP33" s="1"/>
      <c r="AV33" s="1"/>
      <c r="AW33" s="78"/>
      <c r="AX33" s="79"/>
      <c r="AY33" s="80"/>
      <c r="AZ33" s="4">
        <v>2</v>
      </c>
      <c r="BA33" s="4">
        <f>AZ33*68</f>
        <v>136</v>
      </c>
      <c r="BB33" s="1"/>
      <c r="BC33" s="78"/>
      <c r="BD33" s="79"/>
      <c r="BE33" s="80"/>
      <c r="BF33" s="4">
        <v>2</v>
      </c>
      <c r="BG33" s="4">
        <f>BF33*68</f>
        <v>136</v>
      </c>
    </row>
    <row r="34" spans="1:59" x14ac:dyDescent="0.2">
      <c r="A34" s="81"/>
      <c r="B34" s="82"/>
      <c r="C34" s="83"/>
      <c r="D34" s="5"/>
      <c r="E34" s="5"/>
      <c r="F34" s="1"/>
      <c r="G34" s="81"/>
      <c r="H34" s="82"/>
      <c r="I34" s="83"/>
      <c r="J34" s="5"/>
      <c r="K34" s="5"/>
      <c r="L34" s="1"/>
      <c r="M34" s="81"/>
      <c r="N34" s="82"/>
      <c r="O34" s="83"/>
      <c r="P34" s="5"/>
      <c r="Q34" s="5"/>
      <c r="R34" s="1"/>
      <c r="S34" s="81"/>
      <c r="T34" s="82"/>
      <c r="U34" s="83"/>
      <c r="V34" s="5"/>
      <c r="W34" s="5"/>
      <c r="X34" s="1"/>
      <c r="AD34" s="1"/>
      <c r="AE34" s="81"/>
      <c r="AF34" s="82"/>
      <c r="AG34" s="83"/>
      <c r="AH34" s="5"/>
      <c r="AI34" s="5"/>
      <c r="AJ34" s="1"/>
      <c r="AK34" s="81"/>
      <c r="AL34" s="82"/>
      <c r="AM34" s="83"/>
      <c r="AN34" s="5"/>
      <c r="AO34" s="5"/>
      <c r="AP34" s="1"/>
      <c r="AV34" s="1"/>
      <c r="AW34" s="81"/>
      <c r="AX34" s="82"/>
      <c r="AY34" s="83"/>
      <c r="AZ34" s="5"/>
      <c r="BA34" s="5"/>
      <c r="BB34" s="1"/>
      <c r="BC34" s="81"/>
      <c r="BD34" s="82"/>
      <c r="BE34" s="83"/>
      <c r="BF34" s="5"/>
      <c r="BG34" s="5"/>
    </row>
    <row r="35" spans="1:59" ht="11.25" customHeight="1" x14ac:dyDescent="0.2">
      <c r="F35" s="1"/>
      <c r="L35" s="1"/>
      <c r="R35" s="1"/>
      <c r="X35" s="1"/>
      <c r="AD35" s="1"/>
      <c r="AJ35" s="1"/>
      <c r="AP35" s="1"/>
      <c r="AR35" s="2" t="s">
        <v>83</v>
      </c>
      <c r="AV35" s="1"/>
      <c r="BB35" s="1"/>
    </row>
    <row r="36" spans="1:59" ht="9" customHeight="1" x14ac:dyDescent="0.2">
      <c r="F36" s="1"/>
      <c r="L36" s="1"/>
      <c r="R36" s="1"/>
      <c r="X36" s="1"/>
      <c r="AD36" s="1"/>
      <c r="AJ36" s="1"/>
      <c r="AP36" s="1"/>
      <c r="AV36" s="1"/>
      <c r="BB36" s="1"/>
    </row>
    <row r="37" spans="1:59" x14ac:dyDescent="0.2">
      <c r="A37" s="75" t="s">
        <v>53</v>
      </c>
      <c r="B37" s="76"/>
      <c r="C37" s="77"/>
      <c r="D37" s="3"/>
      <c r="E37" s="3"/>
      <c r="F37" s="1"/>
      <c r="L37" s="1"/>
      <c r="R37" s="1"/>
      <c r="S37" s="75" t="s">
        <v>54</v>
      </c>
      <c r="T37" s="76"/>
      <c r="U37" s="77"/>
      <c r="V37" s="3"/>
      <c r="W37" s="3"/>
      <c r="X37" s="1"/>
      <c r="Y37" s="75" t="s">
        <v>55</v>
      </c>
      <c r="Z37" s="76"/>
      <c r="AA37" s="77"/>
      <c r="AB37" s="3"/>
      <c r="AC37" s="3"/>
      <c r="AD37" s="1"/>
      <c r="AE37" s="75" t="s">
        <v>56</v>
      </c>
      <c r="AF37" s="76"/>
      <c r="AG37" s="77"/>
      <c r="AH37" s="3"/>
      <c r="AI37" s="3"/>
      <c r="AJ37" s="1"/>
      <c r="AK37" s="75" t="s">
        <v>57</v>
      </c>
      <c r="AL37" s="76"/>
      <c r="AM37" s="77"/>
      <c r="AN37" s="3"/>
      <c r="AO37" s="3"/>
      <c r="AP37" s="1"/>
      <c r="AV37" s="1"/>
      <c r="BB37" s="1"/>
    </row>
    <row r="38" spans="1:59" x14ac:dyDescent="0.2">
      <c r="A38" s="78"/>
      <c r="B38" s="79"/>
      <c r="C38" s="80"/>
      <c r="D38" s="4">
        <v>2</v>
      </c>
      <c r="E38" s="4">
        <f>D38*17</f>
        <v>34</v>
      </c>
      <c r="F38" s="1"/>
      <c r="L38" s="1"/>
      <c r="R38" s="1"/>
      <c r="S38" s="78"/>
      <c r="T38" s="79"/>
      <c r="U38" s="80"/>
      <c r="V38" s="4">
        <v>4</v>
      </c>
      <c r="W38" s="4">
        <f>V38*17</f>
        <v>68</v>
      </c>
      <c r="X38" s="1"/>
      <c r="Y38" s="78"/>
      <c r="Z38" s="79"/>
      <c r="AA38" s="80"/>
      <c r="AB38" s="4">
        <v>4</v>
      </c>
      <c r="AC38" s="4">
        <f>AB38*17</f>
        <v>68</v>
      </c>
      <c r="AD38" s="1"/>
      <c r="AE38" s="78"/>
      <c r="AF38" s="79"/>
      <c r="AG38" s="80"/>
      <c r="AH38" s="4">
        <v>4</v>
      </c>
      <c r="AI38" s="4">
        <f>AH38*17</f>
        <v>68</v>
      </c>
      <c r="AJ38" s="1"/>
      <c r="AK38" s="78"/>
      <c r="AL38" s="79"/>
      <c r="AM38" s="80"/>
      <c r="AN38" s="4">
        <v>3</v>
      </c>
      <c r="AO38" s="4">
        <f>2*17+1*34</f>
        <v>68</v>
      </c>
      <c r="AP38" s="1"/>
      <c r="AV38" s="1"/>
      <c r="BB38" s="1"/>
    </row>
    <row r="39" spans="1:59" x14ac:dyDescent="0.2">
      <c r="A39" s="81"/>
      <c r="B39" s="82"/>
      <c r="C39" s="83"/>
      <c r="D39" s="5"/>
      <c r="E39" s="5"/>
      <c r="F39" s="1"/>
      <c r="L39" s="1"/>
      <c r="R39" s="1"/>
      <c r="S39" s="81"/>
      <c r="T39" s="82"/>
      <c r="U39" s="83"/>
      <c r="V39" s="5"/>
      <c r="W39" s="5"/>
      <c r="X39" s="1"/>
      <c r="Y39" s="81"/>
      <c r="Z39" s="82"/>
      <c r="AA39" s="83"/>
      <c r="AB39" s="5"/>
      <c r="AC39" s="5"/>
      <c r="AD39" s="1"/>
      <c r="AE39" s="81"/>
      <c r="AF39" s="82"/>
      <c r="AG39" s="83"/>
      <c r="AH39" s="5"/>
      <c r="AI39" s="5"/>
      <c r="AJ39" s="1"/>
      <c r="AK39" s="81"/>
      <c r="AL39" s="82"/>
      <c r="AM39" s="83"/>
      <c r="AN39" s="5"/>
      <c r="AO39" s="5"/>
      <c r="AP39" s="1"/>
      <c r="AV39" s="1"/>
      <c r="BB39" s="1"/>
    </row>
    <row r="40" spans="1:59" ht="15" customHeight="1" x14ac:dyDescent="0.2">
      <c r="F40" s="1"/>
      <c r="L40" s="1"/>
      <c r="R40" s="1"/>
      <c r="X40" s="1"/>
      <c r="AD40" s="1"/>
      <c r="AJ40" s="1"/>
      <c r="AP40" s="1"/>
      <c r="AV40" s="1"/>
      <c r="BB40" s="1"/>
    </row>
    <row r="41" spans="1:59" ht="12" customHeight="1" x14ac:dyDescent="0.2">
      <c r="A41" s="75" t="s">
        <v>58</v>
      </c>
      <c r="B41" s="76"/>
      <c r="C41" s="77"/>
      <c r="D41" s="3"/>
      <c r="E41" s="3"/>
      <c r="F41" s="1"/>
      <c r="G41" s="75" t="s">
        <v>59</v>
      </c>
      <c r="H41" s="76"/>
      <c r="I41" s="77"/>
      <c r="J41" s="3"/>
      <c r="K41" s="3"/>
      <c r="L41" s="1"/>
      <c r="R41" s="1"/>
      <c r="X41" s="1"/>
      <c r="Y41" s="75" t="s">
        <v>61</v>
      </c>
      <c r="Z41" s="76"/>
      <c r="AA41" s="77"/>
      <c r="AB41" s="3"/>
      <c r="AC41" s="6"/>
      <c r="AD41" s="1"/>
      <c r="AJ41" s="1"/>
      <c r="AK41" s="75" t="s">
        <v>60</v>
      </c>
      <c r="AL41" s="76"/>
      <c r="AM41" s="76"/>
      <c r="AN41" s="3"/>
      <c r="AO41" s="3"/>
      <c r="AP41" s="1"/>
      <c r="AV41" s="1"/>
      <c r="BB41" s="1"/>
    </row>
    <row r="42" spans="1:59" x14ac:dyDescent="0.2">
      <c r="A42" s="78"/>
      <c r="B42" s="79"/>
      <c r="C42" s="80"/>
      <c r="D42" s="4">
        <v>2</v>
      </c>
      <c r="E42" s="4">
        <f>D42*34</f>
        <v>68</v>
      </c>
      <c r="F42" s="1"/>
      <c r="G42" s="78"/>
      <c r="H42" s="79"/>
      <c r="I42" s="80"/>
      <c r="J42" s="4">
        <v>2</v>
      </c>
      <c r="K42" s="4">
        <f>J42*34</f>
        <v>68</v>
      </c>
      <c r="L42" s="1"/>
      <c r="R42" s="1"/>
      <c r="X42" s="1"/>
      <c r="Y42" s="78"/>
      <c r="Z42" s="79"/>
      <c r="AA42" s="80"/>
      <c r="AB42" s="4">
        <v>2</v>
      </c>
      <c r="AC42" s="4">
        <f>AB42*17</f>
        <v>34</v>
      </c>
      <c r="AD42" s="1"/>
      <c r="AJ42" s="1"/>
      <c r="AK42" s="78"/>
      <c r="AL42" s="79"/>
      <c r="AM42" s="79"/>
      <c r="AN42" s="4">
        <v>4</v>
      </c>
      <c r="AO42" s="4">
        <f>AN42*17</f>
        <v>68</v>
      </c>
      <c r="AP42" s="1"/>
      <c r="AV42" s="1"/>
      <c r="BB42" s="1"/>
    </row>
    <row r="43" spans="1:59" x14ac:dyDescent="0.2">
      <c r="A43" s="81"/>
      <c r="B43" s="82"/>
      <c r="C43" s="83"/>
      <c r="D43" s="5"/>
      <c r="E43" s="5"/>
      <c r="F43" s="1"/>
      <c r="G43" s="81"/>
      <c r="H43" s="82"/>
      <c r="I43" s="83"/>
      <c r="J43" s="5"/>
      <c r="K43" s="5"/>
      <c r="L43" s="1"/>
      <c r="R43" s="1"/>
      <c r="X43" s="1"/>
      <c r="Y43" s="81"/>
      <c r="Z43" s="82"/>
      <c r="AA43" s="83"/>
      <c r="AB43" s="5"/>
      <c r="AC43" s="7"/>
      <c r="AD43" s="1"/>
      <c r="AJ43" s="1"/>
      <c r="AK43" s="81"/>
      <c r="AL43" s="82"/>
      <c r="AM43" s="82"/>
      <c r="AN43" s="5"/>
      <c r="AO43" s="5"/>
      <c r="AP43" s="1"/>
      <c r="AV43" s="1"/>
      <c r="BB43" s="1"/>
    </row>
    <row r="44" spans="1:59" ht="12.75" thickBot="1" x14ac:dyDescent="0.25">
      <c r="F44" s="1"/>
      <c r="L44" s="1"/>
      <c r="R44" s="1"/>
      <c r="X44" s="1"/>
      <c r="AD44" s="1"/>
      <c r="AJ44" s="1"/>
      <c r="AP44" s="1"/>
      <c r="AV44" s="1"/>
      <c r="BB44" s="1"/>
    </row>
    <row r="45" spans="1:59" ht="14.1" customHeight="1" x14ac:dyDescent="0.2">
      <c r="A45" s="10" t="s">
        <v>63</v>
      </c>
      <c r="B45" s="11"/>
      <c r="C45" s="11"/>
      <c r="D45" s="84">
        <f>SUM(D6:D43)</f>
        <v>24</v>
      </c>
      <c r="E45" s="85"/>
      <c r="F45" s="12"/>
      <c r="G45" s="11"/>
      <c r="H45" s="11"/>
      <c r="I45" s="11"/>
      <c r="J45" s="84">
        <f>SUM(J6:J43)</f>
        <v>26</v>
      </c>
      <c r="K45" s="85"/>
      <c r="L45" s="12"/>
      <c r="M45" s="11"/>
      <c r="N45" s="11"/>
      <c r="O45" s="11"/>
      <c r="P45" s="84">
        <f>SUM(P6:P43)</f>
        <v>24</v>
      </c>
      <c r="Q45" s="85"/>
      <c r="R45" s="12"/>
      <c r="S45" s="11"/>
      <c r="T45" s="11"/>
      <c r="U45" s="11"/>
      <c r="V45" s="84">
        <f>SUM(V6:V43)</f>
        <v>22</v>
      </c>
      <c r="W45" s="85"/>
      <c r="X45" s="12"/>
      <c r="Y45" s="11"/>
      <c r="Z45" s="11"/>
      <c r="AA45" s="11"/>
      <c r="AB45" s="84">
        <f>SUM(AB6:AB43)</f>
        <v>22</v>
      </c>
      <c r="AC45" s="85"/>
      <c r="AD45" s="12"/>
      <c r="AE45" s="11"/>
      <c r="AF45" s="11"/>
      <c r="AG45" s="11"/>
      <c r="AH45" s="84">
        <f>SUM(AH6:AH43)</f>
        <v>24</v>
      </c>
      <c r="AI45" s="85"/>
      <c r="AJ45" s="12"/>
      <c r="AK45" s="11"/>
      <c r="AL45" s="11"/>
      <c r="AM45" s="11"/>
      <c r="AN45" s="84">
        <f>SUM(AN6:AN43)-AN23</f>
        <v>15</v>
      </c>
      <c r="AO45" s="85"/>
      <c r="AP45" s="12"/>
      <c r="AQ45" s="11"/>
      <c r="AR45" s="11"/>
      <c r="AS45" s="11"/>
      <c r="AT45" s="84">
        <f>SUM(AT6:AT43)-AT11-AT17-AT23</f>
        <v>2</v>
      </c>
      <c r="AU45" s="85"/>
      <c r="AV45" s="12"/>
      <c r="AW45" s="11"/>
      <c r="AX45" s="11"/>
      <c r="AY45" s="11"/>
      <c r="AZ45" s="84">
        <f>SUM(AZ6:AZ43)-AZ17-AZ23</f>
        <v>2</v>
      </c>
      <c r="BA45" s="85"/>
      <c r="BB45" s="12"/>
      <c r="BC45" s="11"/>
      <c r="BD45" s="11"/>
      <c r="BE45" s="11"/>
      <c r="BF45" s="84">
        <f>SUM(BF6:BF43)</f>
        <v>5</v>
      </c>
      <c r="BG45" s="85"/>
    </row>
    <row r="46" spans="1:59" ht="14.1" customHeight="1" thickBot="1" x14ac:dyDescent="0.25">
      <c r="A46" s="8" t="s">
        <v>64</v>
      </c>
      <c r="B46" s="9"/>
      <c r="C46" s="9"/>
      <c r="D46" s="86">
        <f>0+D45</f>
        <v>24</v>
      </c>
      <c r="E46" s="87"/>
      <c r="F46" s="13"/>
      <c r="G46" s="9"/>
      <c r="H46" s="9"/>
      <c r="I46" s="9"/>
      <c r="J46" s="86">
        <f>D46+J45</f>
        <v>50</v>
      </c>
      <c r="K46" s="87"/>
      <c r="L46" s="13"/>
      <c r="M46" s="9"/>
      <c r="N46" s="9"/>
      <c r="O46" s="9"/>
      <c r="P46" s="86">
        <f>J46+P45</f>
        <v>74</v>
      </c>
      <c r="Q46" s="87"/>
      <c r="R46" s="13"/>
      <c r="S46" s="9"/>
      <c r="T46" s="9"/>
      <c r="U46" s="9"/>
      <c r="V46" s="86">
        <f>P46+V45</f>
        <v>96</v>
      </c>
      <c r="W46" s="87"/>
      <c r="X46" s="13"/>
      <c r="Y46" s="9"/>
      <c r="Z46" s="9"/>
      <c r="AA46" s="9"/>
      <c r="AB46" s="86">
        <f>V46+AB45</f>
        <v>118</v>
      </c>
      <c r="AC46" s="87"/>
      <c r="AD46" s="13"/>
      <c r="AE46" s="9"/>
      <c r="AF46" s="9"/>
      <c r="AG46" s="9"/>
      <c r="AH46" s="86">
        <f>AB46+AH45</f>
        <v>142</v>
      </c>
      <c r="AI46" s="87"/>
      <c r="AJ46" s="13"/>
      <c r="AK46" s="9"/>
      <c r="AL46" s="9"/>
      <c r="AM46" s="9"/>
      <c r="AN46" s="86">
        <f>AH46+AN45</f>
        <v>157</v>
      </c>
      <c r="AO46" s="87"/>
      <c r="AP46" s="13"/>
      <c r="AQ46" s="9"/>
      <c r="AR46" s="9"/>
      <c r="AS46" s="9"/>
      <c r="AT46" s="86">
        <f>AN46+AT45</f>
        <v>159</v>
      </c>
      <c r="AU46" s="87"/>
      <c r="AV46" s="13"/>
      <c r="AW46" s="9"/>
      <c r="AX46" s="9"/>
      <c r="AY46" s="9"/>
      <c r="AZ46" s="86">
        <f>AT46+AZ45</f>
        <v>161</v>
      </c>
      <c r="BA46" s="87"/>
      <c r="BB46" s="13"/>
      <c r="BC46" s="9"/>
      <c r="BD46" s="9"/>
      <c r="BE46" s="9"/>
      <c r="BF46" s="86">
        <f>AZ46+BF45</f>
        <v>166</v>
      </c>
      <c r="BG46" s="87"/>
    </row>
    <row r="47" spans="1:59" ht="14.1" customHeight="1" x14ac:dyDescent="0.2">
      <c r="A47" s="10" t="s">
        <v>65</v>
      </c>
      <c r="B47" s="11"/>
      <c r="C47" s="11"/>
      <c r="D47" s="84">
        <f>SUM(E6:E43)</f>
        <v>476</v>
      </c>
      <c r="E47" s="85"/>
      <c r="F47" s="12"/>
      <c r="G47" s="11"/>
      <c r="H47" s="11"/>
      <c r="I47" s="11"/>
      <c r="J47" s="84">
        <f>SUM(K6:K43)</f>
        <v>527</v>
      </c>
      <c r="K47" s="85"/>
      <c r="L47" s="12"/>
      <c r="M47" s="11"/>
      <c r="N47" s="11"/>
      <c r="O47" s="11"/>
      <c r="P47" s="84">
        <f>SUM(Q6:Q43)</f>
        <v>442</v>
      </c>
      <c r="Q47" s="85"/>
      <c r="R47" s="12"/>
      <c r="S47" s="11"/>
      <c r="T47" s="11"/>
      <c r="U47" s="11"/>
      <c r="V47" s="84">
        <f>SUM(W6:W43)</f>
        <v>408</v>
      </c>
      <c r="W47" s="85"/>
      <c r="X47" s="12"/>
      <c r="Y47" s="11"/>
      <c r="Z47" s="11"/>
      <c r="AA47" s="11"/>
      <c r="AB47" s="84">
        <f>SUM(AC6:AC43)</f>
        <v>374</v>
      </c>
      <c r="AC47" s="85"/>
      <c r="AD47" s="12"/>
      <c r="AE47" s="11"/>
      <c r="AF47" s="11"/>
      <c r="AG47" s="11"/>
      <c r="AH47" s="84">
        <f>SUM(AI6:AI43)</f>
        <v>408</v>
      </c>
      <c r="AI47" s="85"/>
      <c r="AJ47" s="12"/>
      <c r="AK47" s="11"/>
      <c r="AL47" s="11"/>
      <c r="AM47" s="11"/>
      <c r="AN47" s="84">
        <f>SUM(AO6:AO43)-AO23</f>
        <v>272</v>
      </c>
      <c r="AO47" s="85"/>
      <c r="AP47" s="12"/>
      <c r="AQ47" s="11"/>
      <c r="AR47" s="11"/>
      <c r="AS47" s="11"/>
      <c r="AT47" s="84">
        <f>SUM(AU6:AU43)-AU11-AU17-AU23</f>
        <v>34</v>
      </c>
      <c r="AU47" s="85"/>
      <c r="AV47" s="12"/>
      <c r="AW47" s="11"/>
      <c r="AX47" s="11"/>
      <c r="AY47" s="11"/>
      <c r="AZ47" s="84">
        <f>SUM(BA6:BA43)-BA17-BA23</f>
        <v>136</v>
      </c>
      <c r="BA47" s="85"/>
      <c r="BB47" s="12"/>
      <c r="BC47" s="11"/>
      <c r="BD47" s="11"/>
      <c r="BE47" s="11"/>
      <c r="BF47" s="84">
        <f>SUM(BG6:BG43)</f>
        <v>340</v>
      </c>
      <c r="BG47" s="85"/>
    </row>
    <row r="48" spans="1:59" ht="14.1" customHeight="1" thickBot="1" x14ac:dyDescent="0.25">
      <c r="A48" s="8" t="s">
        <v>66</v>
      </c>
      <c r="B48" s="9"/>
      <c r="C48" s="9"/>
      <c r="D48" s="86">
        <f>0+D47</f>
        <v>476</v>
      </c>
      <c r="E48" s="87"/>
      <c r="F48" s="13"/>
      <c r="G48" s="9"/>
      <c r="H48" s="9"/>
      <c r="I48" s="9"/>
      <c r="J48" s="88">
        <f>D48+J47</f>
        <v>1003</v>
      </c>
      <c r="K48" s="89"/>
      <c r="L48" s="13"/>
      <c r="M48" s="9"/>
      <c r="N48" s="9"/>
      <c r="O48" s="9"/>
      <c r="P48" s="88">
        <f>J48+P47</f>
        <v>1445</v>
      </c>
      <c r="Q48" s="89"/>
      <c r="R48" s="13"/>
      <c r="S48" s="9"/>
      <c r="T48" s="9"/>
      <c r="U48" s="9"/>
      <c r="V48" s="88">
        <f>P48+V47</f>
        <v>1853</v>
      </c>
      <c r="W48" s="89"/>
      <c r="X48" s="13"/>
      <c r="Y48" s="9"/>
      <c r="Z48" s="9"/>
      <c r="AA48" s="9"/>
      <c r="AB48" s="88">
        <f>V48+AB47</f>
        <v>2227</v>
      </c>
      <c r="AC48" s="89"/>
      <c r="AD48" s="13"/>
      <c r="AE48" s="9"/>
      <c r="AF48" s="9"/>
      <c r="AG48" s="9"/>
      <c r="AH48" s="88">
        <f>AB48+AH47</f>
        <v>2635</v>
      </c>
      <c r="AI48" s="89"/>
      <c r="AJ48" s="13"/>
      <c r="AK48" s="9"/>
      <c r="AL48" s="9"/>
      <c r="AM48" s="9"/>
      <c r="AN48" s="88">
        <f>AH48+AN47</f>
        <v>2907</v>
      </c>
      <c r="AO48" s="89"/>
      <c r="AP48" s="13"/>
      <c r="AQ48" s="9"/>
      <c r="AR48" s="9"/>
      <c r="AS48" s="9"/>
      <c r="AT48" s="88">
        <f>AN48+AT47</f>
        <v>2941</v>
      </c>
      <c r="AU48" s="89"/>
      <c r="AV48" s="13"/>
      <c r="AW48" s="9"/>
      <c r="AX48" s="9"/>
      <c r="AY48" s="9"/>
      <c r="AZ48" s="88">
        <f>AT48+AZ47</f>
        <v>3077</v>
      </c>
      <c r="BA48" s="89"/>
      <c r="BB48" s="13"/>
      <c r="BC48" s="9"/>
      <c r="BD48" s="9"/>
      <c r="BE48" s="9"/>
      <c r="BF48" s="88">
        <f>AZ48+BF47</f>
        <v>3417</v>
      </c>
      <c r="BG48" s="89"/>
    </row>
    <row r="49" spans="10:60" ht="9" customHeight="1" thickBot="1" x14ac:dyDescent="0.25"/>
    <row r="50" spans="10:60" ht="12.95" customHeight="1" thickBot="1" x14ac:dyDescent="0.25">
      <c r="J50" s="51" t="s">
        <v>69</v>
      </c>
      <c r="K50" s="52"/>
      <c r="L50" s="52"/>
      <c r="M50" s="52"/>
      <c r="N50" s="52"/>
      <c r="O50" s="52"/>
      <c r="P50" s="52"/>
      <c r="Q50" s="53"/>
      <c r="V50" s="51" t="s">
        <v>76</v>
      </c>
      <c r="W50" s="52"/>
      <c r="X50" s="52"/>
      <c r="Y50" s="52"/>
      <c r="Z50" s="52"/>
      <c r="AA50" s="52"/>
      <c r="AB50" s="52"/>
      <c r="AC50" s="53"/>
      <c r="AH50" s="72" t="s">
        <v>78</v>
      </c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</row>
    <row r="51" spans="10:60" ht="12.95" customHeight="1" x14ac:dyDescent="0.2">
      <c r="J51" s="10" t="s">
        <v>70</v>
      </c>
      <c r="K51" s="11"/>
      <c r="L51" s="11"/>
      <c r="M51" s="11"/>
      <c r="N51" s="11"/>
      <c r="O51" s="18"/>
      <c r="P51" s="45">
        <f>SUM(D45:AU45)</f>
        <v>159</v>
      </c>
      <c r="Q51" s="46"/>
      <c r="V51" s="63" t="s">
        <v>70</v>
      </c>
      <c r="W51" s="64"/>
      <c r="X51" s="64"/>
      <c r="Y51" s="64"/>
      <c r="Z51" s="64"/>
      <c r="AA51" s="65"/>
      <c r="AB51" s="54">
        <f>BF48-AB54-AB55</f>
        <v>2941</v>
      </c>
      <c r="AC51" s="55"/>
      <c r="AH51" s="22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4"/>
      <c r="AU51" s="25"/>
    </row>
    <row r="52" spans="10:60" ht="12.95" customHeight="1" x14ac:dyDescent="0.2">
      <c r="J52" s="19" t="s">
        <v>71</v>
      </c>
      <c r="K52" s="20"/>
      <c r="L52" s="20"/>
      <c r="M52" s="20"/>
      <c r="N52" s="20"/>
      <c r="O52" s="21"/>
      <c r="P52" s="43">
        <v>0</v>
      </c>
      <c r="Q52" s="44"/>
      <c r="V52" s="66" t="s">
        <v>71</v>
      </c>
      <c r="W52" s="67"/>
      <c r="X52" s="67"/>
      <c r="Y52" s="67"/>
      <c r="Z52" s="67"/>
      <c r="AA52" s="68"/>
      <c r="AB52" s="54">
        <f>18*17</f>
        <v>306</v>
      </c>
      <c r="AC52" s="55"/>
      <c r="AH52" s="26" t="s">
        <v>79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8">
        <f>SUM(AB51:AC53)</f>
        <v>3451</v>
      </c>
      <c r="AU52" s="29"/>
    </row>
    <row r="53" spans="10:60" ht="12.95" customHeight="1" x14ac:dyDescent="0.2">
      <c r="J53" s="19" t="s">
        <v>72</v>
      </c>
      <c r="K53" s="20"/>
      <c r="L53" s="20"/>
      <c r="M53" s="20"/>
      <c r="N53" s="20"/>
      <c r="O53" s="21"/>
      <c r="P53" s="43">
        <v>0</v>
      </c>
      <c r="Q53" s="44"/>
      <c r="V53" s="66" t="s">
        <v>72</v>
      </c>
      <c r="W53" s="67"/>
      <c r="X53" s="67"/>
      <c r="Y53" s="67"/>
      <c r="Z53" s="67"/>
      <c r="AA53" s="68"/>
      <c r="AB53" s="54">
        <f>12*17</f>
        <v>204</v>
      </c>
      <c r="AC53" s="55"/>
      <c r="AH53" s="14"/>
      <c r="AT53" s="28"/>
      <c r="AU53" s="29"/>
    </row>
    <row r="54" spans="10:60" ht="12.95" customHeight="1" x14ac:dyDescent="0.2">
      <c r="J54" s="19" t="s">
        <v>73</v>
      </c>
      <c r="K54" s="20"/>
      <c r="L54" s="20"/>
      <c r="M54" s="20"/>
      <c r="N54" s="20"/>
      <c r="O54" s="21"/>
      <c r="P54" s="43">
        <f>AZ33+BF33</f>
        <v>4</v>
      </c>
      <c r="Q54" s="44"/>
      <c r="V54" s="66" t="s">
        <v>73</v>
      </c>
      <c r="W54" s="67"/>
      <c r="X54" s="67"/>
      <c r="Y54" s="67"/>
      <c r="Z54" s="67"/>
      <c r="AA54" s="68"/>
      <c r="AB54" s="54">
        <f>BA33+BG33</f>
        <v>272</v>
      </c>
      <c r="AC54" s="55"/>
      <c r="AH54" s="26" t="s">
        <v>80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>
        <f>SUM(AB54:AC55)</f>
        <v>476</v>
      </c>
      <c r="AU54" s="29"/>
    </row>
    <row r="55" spans="10:60" ht="12.95" customHeight="1" thickBot="1" x14ac:dyDescent="0.25">
      <c r="J55" s="14" t="s">
        <v>74</v>
      </c>
      <c r="P55" s="47">
        <f>BF28</f>
        <v>3</v>
      </c>
      <c r="Q55" s="48"/>
      <c r="V55" s="69" t="s">
        <v>74</v>
      </c>
      <c r="W55" s="70"/>
      <c r="X55" s="70"/>
      <c r="Y55" s="70"/>
      <c r="Z55" s="70"/>
      <c r="AA55" s="71"/>
      <c r="AB55" s="56">
        <f>BG28</f>
        <v>204</v>
      </c>
      <c r="AC55" s="57"/>
      <c r="AH55" s="8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30"/>
      <c r="AU55" s="31"/>
    </row>
    <row r="56" spans="10:60" ht="12.95" customHeight="1" thickBot="1" x14ac:dyDescent="0.25">
      <c r="J56" s="16" t="s">
        <v>75</v>
      </c>
      <c r="K56" s="17"/>
      <c r="L56" s="17"/>
      <c r="M56" s="17"/>
      <c r="N56" s="17"/>
      <c r="O56" s="17"/>
      <c r="P56" s="49">
        <f>SUM(P51:Q55)</f>
        <v>166</v>
      </c>
      <c r="Q56" s="50"/>
      <c r="V56" s="60" t="s">
        <v>77</v>
      </c>
      <c r="W56" s="61"/>
      <c r="X56" s="61"/>
      <c r="Y56" s="61"/>
      <c r="Z56" s="61"/>
      <c r="AA56" s="62"/>
      <c r="AB56" s="58">
        <f>SUM(AB51:AC55)</f>
        <v>3927</v>
      </c>
      <c r="AC56" s="59"/>
      <c r="AH56" s="32" t="s">
        <v>81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  <c r="AT56" s="35">
        <f>SUM(AT51:AU55)</f>
        <v>3927</v>
      </c>
      <c r="AU56" s="36"/>
      <c r="BH56" s="2" t="s">
        <v>84</v>
      </c>
    </row>
  </sheetData>
  <mergeCells count="135">
    <mergeCell ref="AW4:BA4"/>
    <mergeCell ref="BC4:BG4"/>
    <mergeCell ref="A6:C8"/>
    <mergeCell ref="G6:I8"/>
    <mergeCell ref="M6:O8"/>
    <mergeCell ref="S6:U8"/>
    <mergeCell ref="AE6:AG8"/>
    <mergeCell ref="AQ6:AS8"/>
    <mergeCell ref="A1:BG1"/>
    <mergeCell ref="A2:BG2"/>
    <mergeCell ref="A4:E4"/>
    <mergeCell ref="G4:K4"/>
    <mergeCell ref="M4:Q4"/>
    <mergeCell ref="S4:W4"/>
    <mergeCell ref="Y4:AC4"/>
    <mergeCell ref="AE4:AI4"/>
    <mergeCell ref="AK4:AO4"/>
    <mergeCell ref="AQ4:AU4"/>
    <mergeCell ref="AQ10:AS12"/>
    <mergeCell ref="G14:I16"/>
    <mergeCell ref="M14:O16"/>
    <mergeCell ref="S16:U18"/>
    <mergeCell ref="Y16:AA18"/>
    <mergeCell ref="AK16:AM18"/>
    <mergeCell ref="AQ16:AS18"/>
    <mergeCell ref="A10:C12"/>
    <mergeCell ref="G10:I12"/>
    <mergeCell ref="M10:O12"/>
    <mergeCell ref="S10:U12"/>
    <mergeCell ref="Y10:AA12"/>
    <mergeCell ref="AE10:AG12"/>
    <mergeCell ref="AW22:AY24"/>
    <mergeCell ref="A27:C29"/>
    <mergeCell ref="G27:I29"/>
    <mergeCell ref="M27:O29"/>
    <mergeCell ref="S27:U29"/>
    <mergeCell ref="Y27:AA29"/>
    <mergeCell ref="AE27:AG29"/>
    <mergeCell ref="AW16:AY18"/>
    <mergeCell ref="G18:I20"/>
    <mergeCell ref="M18:O20"/>
    <mergeCell ref="A22:C24"/>
    <mergeCell ref="G22:I24"/>
    <mergeCell ref="M22:O24"/>
    <mergeCell ref="Y22:AA24"/>
    <mergeCell ref="AE22:AG24"/>
    <mergeCell ref="AK22:AM24"/>
    <mergeCell ref="AQ22:AS24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37:C39"/>
    <mergeCell ref="S37:U39"/>
    <mergeCell ref="Y37:AA39"/>
    <mergeCell ref="AE37:AG39"/>
    <mergeCell ref="AK37:AM39"/>
    <mergeCell ref="A41:C43"/>
    <mergeCell ref="G41:I43"/>
    <mergeCell ref="Y41:AA43"/>
    <mergeCell ref="AK41:AM43"/>
    <mergeCell ref="BF46:BG46"/>
    <mergeCell ref="D47:E47"/>
    <mergeCell ref="J47:K47"/>
    <mergeCell ref="P47:Q47"/>
    <mergeCell ref="V47:W47"/>
    <mergeCell ref="AB47:AC47"/>
    <mergeCell ref="AH47:AI47"/>
    <mergeCell ref="AN45:AO45"/>
    <mergeCell ref="AT45:AU45"/>
    <mergeCell ref="AZ45:BA45"/>
    <mergeCell ref="BF45:BG45"/>
    <mergeCell ref="D46:E46"/>
    <mergeCell ref="J46:K46"/>
    <mergeCell ref="P46:Q46"/>
    <mergeCell ref="V46:W46"/>
    <mergeCell ref="AB46:AC46"/>
    <mergeCell ref="AH46:AI46"/>
    <mergeCell ref="D45:E45"/>
    <mergeCell ref="J45:K45"/>
    <mergeCell ref="P45:Q45"/>
    <mergeCell ref="V45:W45"/>
    <mergeCell ref="AB45:AC45"/>
    <mergeCell ref="AH45:AI45"/>
    <mergeCell ref="D48:E48"/>
    <mergeCell ref="J48:K48"/>
    <mergeCell ref="P48:Q48"/>
    <mergeCell ref="V48:W48"/>
    <mergeCell ref="AB48:AC48"/>
    <mergeCell ref="AH48:AI48"/>
    <mergeCell ref="AN46:AO46"/>
    <mergeCell ref="AT46:AU46"/>
    <mergeCell ref="AZ46:BA46"/>
    <mergeCell ref="AN48:AO48"/>
    <mergeCell ref="AT48:AU48"/>
    <mergeCell ref="AZ48:BA48"/>
    <mergeCell ref="BF48:BG48"/>
    <mergeCell ref="J50:Q50"/>
    <mergeCell ref="V50:AC50"/>
    <mergeCell ref="AH50:AU50"/>
    <mergeCell ref="AN47:AO47"/>
    <mergeCell ref="AT47:AU47"/>
    <mergeCell ref="AZ47:BA47"/>
    <mergeCell ref="BF47:BG47"/>
    <mergeCell ref="AH52:AS52"/>
    <mergeCell ref="AT52:AU52"/>
    <mergeCell ref="P53:Q53"/>
    <mergeCell ref="V53:AA53"/>
    <mergeCell ref="AB53:AC53"/>
    <mergeCell ref="AT53:AU53"/>
    <mergeCell ref="P51:Q51"/>
    <mergeCell ref="V51:AA51"/>
    <mergeCell ref="AB51:AC51"/>
    <mergeCell ref="P52:Q52"/>
    <mergeCell ref="V52:AA52"/>
    <mergeCell ref="AB52:AC52"/>
    <mergeCell ref="P56:Q56"/>
    <mergeCell ref="V56:AA56"/>
    <mergeCell ref="AB56:AC56"/>
    <mergeCell ref="AH56:AS56"/>
    <mergeCell ref="AT56:AU56"/>
    <mergeCell ref="P54:Q54"/>
    <mergeCell ref="V54:AA54"/>
    <mergeCell ref="AB54:AC54"/>
    <mergeCell ref="AH54:AS54"/>
    <mergeCell ref="AT54:AU54"/>
    <mergeCell ref="P55:Q55"/>
    <mergeCell ref="V55:AA55"/>
    <mergeCell ref="AB55:AC55"/>
    <mergeCell ref="AT55:AU55"/>
  </mergeCells>
  <printOptions gridLines="1"/>
  <pageMargins left="0.51181102362204722" right="0.51181102362204722" top="0.78740157480314965" bottom="0.78740157480314965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3512-5DFB-45C9-9E60-3FBB3E4FF9EA}">
  <dimension ref="A1:BH56"/>
  <sheetViews>
    <sheetView topLeftCell="A34" zoomScale="91" zoomScaleNormal="91" workbookViewId="0">
      <selection activeCell="BD15" sqref="BD15"/>
    </sheetView>
  </sheetViews>
  <sheetFormatPr defaultColWidth="3.7109375" defaultRowHeight="12" x14ac:dyDescent="0.2"/>
  <cols>
    <col min="1" max="3" width="3.42578125" style="2" customWidth="1"/>
    <col min="4" max="4" width="2.7109375" style="2" customWidth="1"/>
    <col min="5" max="5" width="3.5703125" style="2" customWidth="1"/>
    <col min="6" max="6" width="3.7109375" style="2" customWidth="1"/>
    <col min="7" max="9" width="3.42578125" style="2" customWidth="1"/>
    <col min="10" max="10" width="2.7109375" style="2" customWidth="1"/>
    <col min="11" max="11" width="3.5703125" style="2" customWidth="1"/>
    <col min="12" max="12" width="3.7109375" style="2" customWidth="1"/>
    <col min="13" max="15" width="3.42578125" style="2" customWidth="1"/>
    <col min="16" max="16" width="2.7109375" style="2" customWidth="1"/>
    <col min="17" max="17" width="3.5703125" style="2" customWidth="1"/>
    <col min="18" max="18" width="3.7109375" style="2" customWidth="1"/>
    <col min="19" max="21" width="3.42578125" style="2" customWidth="1"/>
    <col min="22" max="22" width="2.7109375" style="2" customWidth="1"/>
    <col min="23" max="23" width="3.5703125" style="2" customWidth="1"/>
    <col min="24" max="24" width="3.7109375" style="2" customWidth="1"/>
    <col min="25" max="26" width="3.42578125" style="2" customWidth="1"/>
    <col min="27" max="27" width="3.5703125" style="2" customWidth="1"/>
    <col min="28" max="28" width="2.5703125" style="2" customWidth="1"/>
    <col min="29" max="29" width="3.5703125" style="2" customWidth="1"/>
    <col min="30" max="30" width="3.7109375" style="2" customWidth="1"/>
    <col min="31" max="33" width="3.42578125" style="2" customWidth="1"/>
    <col min="34" max="34" width="2.7109375" style="2" customWidth="1"/>
    <col min="35" max="35" width="3.5703125" style="2" customWidth="1"/>
    <col min="36" max="36" width="3.7109375" style="2" customWidth="1"/>
    <col min="37" max="39" width="3.42578125" style="2" customWidth="1"/>
    <col min="40" max="40" width="2.7109375" style="2" customWidth="1"/>
    <col min="41" max="41" width="3.28515625" style="2" customWidth="1"/>
    <col min="42" max="45" width="3.42578125" style="2" customWidth="1"/>
    <col min="46" max="46" width="2.7109375" style="2" customWidth="1"/>
    <col min="47" max="47" width="3.28515625" style="2" customWidth="1"/>
    <col min="48" max="51" width="3.42578125" style="2" customWidth="1"/>
    <col min="52" max="52" width="2.7109375" style="2" customWidth="1"/>
    <col min="53" max="53" width="3.5703125" style="2" customWidth="1"/>
    <col min="54" max="57" width="3.42578125" style="2" customWidth="1"/>
    <col min="58" max="58" width="2.7109375" style="2" customWidth="1"/>
    <col min="59" max="59" width="3.5703125" style="2" customWidth="1"/>
    <col min="60" max="61" width="3.28515625" style="2" customWidth="1"/>
    <col min="62" max="16384" width="3.7109375" style="2"/>
  </cols>
  <sheetData>
    <row r="1" spans="1:59" ht="36.75" customHeight="1" x14ac:dyDescent="0.4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9"/>
    </row>
    <row r="2" spans="1:59" ht="33" customHeight="1" x14ac:dyDescent="0.4">
      <c r="A2" s="40" t="s">
        <v>68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2"/>
    </row>
    <row r="3" spans="1:59" ht="12.75" thickBot="1" x14ac:dyDescent="0.25">
      <c r="A3" s="14"/>
      <c r="BG3" s="15"/>
    </row>
    <row r="4" spans="1:59" ht="12.75" thickBot="1" x14ac:dyDescent="0.25">
      <c r="A4" s="51" t="s">
        <v>4</v>
      </c>
      <c r="B4" s="52"/>
      <c r="C4" s="52"/>
      <c r="D4" s="52"/>
      <c r="E4" s="53"/>
      <c r="F4" s="13"/>
      <c r="G4" s="51" t="s">
        <v>5</v>
      </c>
      <c r="H4" s="52"/>
      <c r="I4" s="52"/>
      <c r="J4" s="52"/>
      <c r="K4" s="53"/>
      <c r="L4" s="13"/>
      <c r="M4" s="51" t="s">
        <v>6</v>
      </c>
      <c r="N4" s="52"/>
      <c r="O4" s="52"/>
      <c r="P4" s="52"/>
      <c r="Q4" s="53"/>
      <c r="R4" s="13"/>
      <c r="S4" s="51" t="s">
        <v>7</v>
      </c>
      <c r="T4" s="52"/>
      <c r="U4" s="52"/>
      <c r="V4" s="52"/>
      <c r="W4" s="53"/>
      <c r="X4" s="13"/>
      <c r="Y4" s="51" t="s">
        <v>8</v>
      </c>
      <c r="Z4" s="52"/>
      <c r="AA4" s="52"/>
      <c r="AB4" s="52"/>
      <c r="AC4" s="53"/>
      <c r="AD4" s="13"/>
      <c r="AE4" s="51" t="s">
        <v>9</v>
      </c>
      <c r="AF4" s="52"/>
      <c r="AG4" s="52"/>
      <c r="AH4" s="52"/>
      <c r="AI4" s="53"/>
      <c r="AJ4" s="13"/>
      <c r="AK4" s="51" t="s">
        <v>10</v>
      </c>
      <c r="AL4" s="52"/>
      <c r="AM4" s="52"/>
      <c r="AN4" s="52"/>
      <c r="AO4" s="53"/>
      <c r="AP4" s="13"/>
      <c r="AQ4" s="51" t="s">
        <v>11</v>
      </c>
      <c r="AR4" s="52"/>
      <c r="AS4" s="52"/>
      <c r="AT4" s="52"/>
      <c r="AU4" s="53"/>
      <c r="AV4" s="13"/>
      <c r="AW4" s="51" t="s">
        <v>12</v>
      </c>
      <c r="AX4" s="52"/>
      <c r="AY4" s="52"/>
      <c r="AZ4" s="52"/>
      <c r="BA4" s="53"/>
      <c r="BB4" s="13"/>
      <c r="BC4" s="51" t="s">
        <v>62</v>
      </c>
      <c r="BD4" s="52"/>
      <c r="BE4" s="52"/>
      <c r="BF4" s="52"/>
      <c r="BG4" s="53"/>
    </row>
    <row r="5" spans="1:59" ht="15" customHeight="1" x14ac:dyDescent="0.2">
      <c r="F5" s="1"/>
      <c r="L5" s="1"/>
      <c r="R5" s="1"/>
      <c r="X5" s="1"/>
      <c r="AD5" s="1"/>
      <c r="AJ5" s="1"/>
      <c r="AP5" s="1"/>
      <c r="AV5" s="1"/>
      <c r="BB5" s="1"/>
    </row>
    <row r="6" spans="1:59" ht="15" customHeight="1" x14ac:dyDescent="0.2">
      <c r="A6" s="75" t="s">
        <v>0</v>
      </c>
      <c r="B6" s="76"/>
      <c r="C6" s="77"/>
      <c r="D6" s="3"/>
      <c r="E6" s="3"/>
      <c r="F6" s="1"/>
      <c r="G6" s="75" t="s">
        <v>1</v>
      </c>
      <c r="H6" s="76"/>
      <c r="I6" s="77"/>
      <c r="J6" s="3"/>
      <c r="K6" s="3"/>
      <c r="L6" s="1"/>
      <c r="M6" s="75" t="s">
        <v>2</v>
      </c>
      <c r="N6" s="76"/>
      <c r="O6" s="77"/>
      <c r="P6" s="3"/>
      <c r="Q6" s="3"/>
      <c r="R6" s="1"/>
      <c r="S6" s="75" t="s">
        <v>3</v>
      </c>
      <c r="T6" s="76"/>
      <c r="U6" s="77"/>
      <c r="V6" s="3"/>
      <c r="W6" s="3"/>
      <c r="X6" s="1"/>
      <c r="AD6" s="1"/>
      <c r="AE6" s="75" t="s">
        <v>13</v>
      </c>
      <c r="AF6" s="76"/>
      <c r="AG6" s="77"/>
      <c r="AH6" s="3"/>
      <c r="AI6" s="3"/>
      <c r="AJ6" s="1"/>
      <c r="AK6" s="75" t="s">
        <v>82</v>
      </c>
      <c r="AL6" s="76"/>
      <c r="AM6" s="77"/>
      <c r="AN6" s="3"/>
      <c r="AO6" s="3"/>
      <c r="AP6" s="1"/>
      <c r="AV6" s="1"/>
      <c r="BB6" s="1"/>
    </row>
    <row r="7" spans="1:59" x14ac:dyDescent="0.2">
      <c r="A7" s="78"/>
      <c r="B7" s="79"/>
      <c r="C7" s="80"/>
      <c r="D7" s="4">
        <v>4</v>
      </c>
      <c r="E7" s="4">
        <f>D7*17</f>
        <v>68</v>
      </c>
      <c r="F7" s="1"/>
      <c r="G7" s="78"/>
      <c r="H7" s="79"/>
      <c r="I7" s="80"/>
      <c r="J7" s="4">
        <v>4</v>
      </c>
      <c r="K7" s="4">
        <f>J7*17</f>
        <v>68</v>
      </c>
      <c r="L7" s="1"/>
      <c r="M7" s="78"/>
      <c r="N7" s="79"/>
      <c r="O7" s="80"/>
      <c r="P7" s="4">
        <v>4</v>
      </c>
      <c r="Q7" s="4">
        <f>P7*17</f>
        <v>68</v>
      </c>
      <c r="R7" s="1"/>
      <c r="S7" s="78"/>
      <c r="T7" s="79"/>
      <c r="U7" s="80"/>
      <c r="V7" s="4">
        <v>4</v>
      </c>
      <c r="W7" s="4">
        <f>V7*17</f>
        <v>68</v>
      </c>
      <c r="X7" s="1"/>
      <c r="AD7" s="1"/>
      <c r="AE7" s="78"/>
      <c r="AF7" s="79"/>
      <c r="AG7" s="80"/>
      <c r="AH7" s="4">
        <v>4</v>
      </c>
      <c r="AI7" s="4">
        <f>AH7*17</f>
        <v>68</v>
      </c>
      <c r="AJ7" s="1"/>
      <c r="AK7" s="78"/>
      <c r="AL7" s="79"/>
      <c r="AM7" s="80"/>
      <c r="AN7" s="4">
        <v>2</v>
      </c>
      <c r="AO7" s="4">
        <f>AN7*17</f>
        <v>34</v>
      </c>
      <c r="AP7" s="1"/>
      <c r="AV7" s="1"/>
      <c r="BB7" s="1"/>
    </row>
    <row r="8" spans="1:59" x14ac:dyDescent="0.2">
      <c r="A8" s="81"/>
      <c r="B8" s="82"/>
      <c r="C8" s="83"/>
      <c r="D8" s="5"/>
      <c r="E8" s="5"/>
      <c r="F8" s="1"/>
      <c r="G8" s="81"/>
      <c r="H8" s="82"/>
      <c r="I8" s="83"/>
      <c r="J8" s="5"/>
      <c r="K8" s="5"/>
      <c r="L8" s="1"/>
      <c r="M8" s="81"/>
      <c r="N8" s="82"/>
      <c r="O8" s="83"/>
      <c r="P8" s="5"/>
      <c r="Q8" s="5"/>
      <c r="R8" s="1"/>
      <c r="S8" s="81"/>
      <c r="T8" s="82"/>
      <c r="U8" s="83"/>
      <c r="V8" s="5"/>
      <c r="W8" s="5"/>
      <c r="X8" s="1"/>
      <c r="AD8" s="1"/>
      <c r="AE8" s="81"/>
      <c r="AF8" s="82"/>
      <c r="AG8" s="83"/>
      <c r="AH8" s="5"/>
      <c r="AI8" s="5"/>
      <c r="AJ8" s="1"/>
      <c r="AK8" s="81"/>
      <c r="AL8" s="82"/>
      <c r="AM8" s="83"/>
      <c r="AN8" s="5"/>
      <c r="AO8" s="5"/>
      <c r="AP8" s="1"/>
      <c r="AV8" s="1"/>
      <c r="BB8" s="1"/>
    </row>
    <row r="9" spans="1:59" ht="15" customHeight="1" x14ac:dyDescent="0.2">
      <c r="F9" s="1"/>
      <c r="L9" s="1"/>
      <c r="R9" s="1"/>
      <c r="X9" s="1"/>
      <c r="AD9" s="1"/>
      <c r="AJ9" s="1"/>
      <c r="AP9" s="1"/>
      <c r="AV9" s="1"/>
      <c r="BB9" s="1"/>
    </row>
    <row r="10" spans="1:59" ht="12" customHeight="1" x14ac:dyDescent="0.2">
      <c r="A10" s="75" t="s">
        <v>14</v>
      </c>
      <c r="B10" s="76"/>
      <c r="C10" s="77"/>
      <c r="D10" s="3"/>
      <c r="E10" s="3"/>
      <c r="F10" s="1"/>
      <c r="G10" s="75" t="s">
        <v>15</v>
      </c>
      <c r="H10" s="76"/>
      <c r="I10" s="77"/>
      <c r="J10" s="3"/>
      <c r="K10" s="3"/>
      <c r="L10" s="1"/>
      <c r="M10" s="75" t="s">
        <v>17</v>
      </c>
      <c r="N10" s="76"/>
      <c r="O10" s="77"/>
      <c r="P10" s="3"/>
      <c r="Q10" s="3"/>
      <c r="R10" s="1"/>
      <c r="S10" s="75" t="s">
        <v>18</v>
      </c>
      <c r="T10" s="76"/>
      <c r="U10" s="77"/>
      <c r="V10" s="3"/>
      <c r="W10" s="3"/>
      <c r="X10" s="1"/>
      <c r="Y10" s="75" t="s">
        <v>16</v>
      </c>
      <c r="Z10" s="76"/>
      <c r="AA10" s="77"/>
      <c r="AB10" s="3"/>
      <c r="AC10" s="3"/>
      <c r="AD10" s="1"/>
      <c r="AE10" s="75" t="s">
        <v>19</v>
      </c>
      <c r="AF10" s="76"/>
      <c r="AG10" s="77"/>
      <c r="AH10" s="3"/>
      <c r="AI10" s="3"/>
      <c r="AJ10" s="1"/>
      <c r="AP10" s="1"/>
      <c r="AQ10" s="75" t="s">
        <v>28</v>
      </c>
      <c r="AR10" s="76"/>
      <c r="AS10" s="77"/>
      <c r="AT10" s="3"/>
      <c r="AU10" s="3"/>
      <c r="AV10" s="1"/>
      <c r="BB10" s="1"/>
      <c r="BC10" s="79"/>
      <c r="BD10" s="79"/>
      <c r="BE10" s="79"/>
    </row>
    <row r="11" spans="1:59" x14ac:dyDescent="0.2">
      <c r="A11" s="78"/>
      <c r="B11" s="79"/>
      <c r="C11" s="80"/>
      <c r="D11" s="4">
        <v>6</v>
      </c>
      <c r="E11" s="4">
        <f>D11*17</f>
        <v>102</v>
      </c>
      <c r="F11" s="1"/>
      <c r="G11" s="78"/>
      <c r="H11" s="79"/>
      <c r="I11" s="80"/>
      <c r="J11" s="4">
        <v>5</v>
      </c>
      <c r="K11" s="4">
        <f>J11*17</f>
        <v>85</v>
      </c>
      <c r="L11" s="1"/>
      <c r="M11" s="78"/>
      <c r="N11" s="79"/>
      <c r="O11" s="80"/>
      <c r="P11" s="4">
        <v>4</v>
      </c>
      <c r="Q11" s="4">
        <f>P11*17</f>
        <v>68</v>
      </c>
      <c r="R11" s="1"/>
      <c r="S11" s="78"/>
      <c r="T11" s="79"/>
      <c r="U11" s="80"/>
      <c r="V11" s="4">
        <v>4</v>
      </c>
      <c r="W11" s="4">
        <f>V11*17</f>
        <v>68</v>
      </c>
      <c r="X11" s="1"/>
      <c r="Y11" s="78"/>
      <c r="Z11" s="79"/>
      <c r="AA11" s="80"/>
      <c r="AB11" s="4">
        <v>4</v>
      </c>
      <c r="AC11" s="4">
        <f>AB11*17</f>
        <v>68</v>
      </c>
      <c r="AD11" s="1"/>
      <c r="AE11" s="78"/>
      <c r="AF11" s="79"/>
      <c r="AG11" s="80"/>
      <c r="AH11" s="4">
        <v>4</v>
      </c>
      <c r="AI11" s="4">
        <f>AH11*17</f>
        <v>68</v>
      </c>
      <c r="AJ11" s="1"/>
      <c r="AP11" s="1"/>
      <c r="AQ11" s="78"/>
      <c r="AR11" s="79"/>
      <c r="AS11" s="80"/>
      <c r="AT11" s="4">
        <v>3</v>
      </c>
      <c r="AU11" s="4">
        <f>AT11*17</f>
        <v>51</v>
      </c>
      <c r="AV11" s="1"/>
      <c r="BB11" s="1"/>
      <c r="BC11" s="79"/>
      <c r="BD11" s="79"/>
      <c r="BE11" s="79"/>
    </row>
    <row r="12" spans="1:59" x14ac:dyDescent="0.2">
      <c r="A12" s="81"/>
      <c r="B12" s="82"/>
      <c r="C12" s="83"/>
      <c r="D12" s="5"/>
      <c r="E12" s="5"/>
      <c r="F12" s="1"/>
      <c r="G12" s="81"/>
      <c r="H12" s="82"/>
      <c r="I12" s="83"/>
      <c r="J12" s="5"/>
      <c r="K12" s="5"/>
      <c r="L12" s="1"/>
      <c r="M12" s="81"/>
      <c r="N12" s="82"/>
      <c r="O12" s="83"/>
      <c r="P12" s="5"/>
      <c r="Q12" s="5"/>
      <c r="R12" s="1"/>
      <c r="S12" s="81"/>
      <c r="T12" s="82"/>
      <c r="U12" s="83"/>
      <c r="V12" s="5"/>
      <c r="W12" s="5"/>
      <c r="X12" s="1"/>
      <c r="Y12" s="81"/>
      <c r="Z12" s="82"/>
      <c r="AA12" s="83"/>
      <c r="AB12" s="5"/>
      <c r="AC12" s="5"/>
      <c r="AD12" s="1"/>
      <c r="AE12" s="81"/>
      <c r="AF12" s="82"/>
      <c r="AG12" s="83"/>
      <c r="AH12" s="5"/>
      <c r="AI12" s="5"/>
      <c r="AJ12" s="1"/>
      <c r="AP12" s="1"/>
      <c r="AQ12" s="81"/>
      <c r="AR12" s="82"/>
      <c r="AS12" s="83"/>
      <c r="AT12" s="5"/>
      <c r="AU12" s="5"/>
      <c r="AV12" s="1"/>
      <c r="BB12" s="1"/>
      <c r="BC12" s="79"/>
      <c r="BD12" s="79"/>
      <c r="BE12" s="79"/>
    </row>
    <row r="13" spans="1:59" x14ac:dyDescent="0.2">
      <c r="F13" s="1"/>
      <c r="L13" s="1"/>
      <c r="R13" s="1"/>
      <c r="X13" s="1"/>
      <c r="AD13" s="1"/>
      <c r="AJ13" s="1"/>
      <c r="AP13" s="1"/>
      <c r="AV13" s="1"/>
      <c r="BB13" s="1"/>
    </row>
    <row r="14" spans="1:59" ht="12" customHeight="1" x14ac:dyDescent="0.2">
      <c r="F14" s="1"/>
      <c r="G14" s="75" t="s">
        <v>21</v>
      </c>
      <c r="H14" s="76"/>
      <c r="I14" s="77"/>
      <c r="J14" s="3"/>
      <c r="K14" s="3"/>
      <c r="L14" s="1"/>
      <c r="M14" s="75" t="s">
        <v>22</v>
      </c>
      <c r="N14" s="76"/>
      <c r="O14" s="77"/>
      <c r="P14" s="3"/>
      <c r="Q14" s="3"/>
      <c r="R14" s="1"/>
      <c r="X14" s="1"/>
      <c r="AD14" s="1"/>
      <c r="AJ14" s="1"/>
      <c r="AP14" s="1"/>
      <c r="AV14" s="1"/>
      <c r="BB14" s="1"/>
    </row>
    <row r="15" spans="1:59" ht="12" customHeight="1" x14ac:dyDescent="0.2">
      <c r="F15" s="1"/>
      <c r="G15" s="78"/>
      <c r="H15" s="79"/>
      <c r="I15" s="80"/>
      <c r="J15" s="4">
        <v>4</v>
      </c>
      <c r="K15" s="4">
        <f>J15*17</f>
        <v>68</v>
      </c>
      <c r="L15" s="1"/>
      <c r="M15" s="78"/>
      <c r="N15" s="79"/>
      <c r="O15" s="80"/>
      <c r="P15" s="4">
        <v>4</v>
      </c>
      <c r="Q15" s="4">
        <f>P15*17</f>
        <v>68</v>
      </c>
      <c r="R15" s="1"/>
      <c r="X15" s="1"/>
      <c r="AD15" s="1"/>
      <c r="AJ15" s="1"/>
      <c r="AP15" s="1"/>
      <c r="AV15" s="1"/>
      <c r="BB15" s="1"/>
    </row>
    <row r="16" spans="1:59" ht="12" customHeight="1" x14ac:dyDescent="0.2">
      <c r="F16" s="1"/>
      <c r="G16" s="81"/>
      <c r="H16" s="82"/>
      <c r="I16" s="83"/>
      <c r="J16" s="5"/>
      <c r="K16" s="5"/>
      <c r="L16" s="1"/>
      <c r="M16" s="81"/>
      <c r="N16" s="82"/>
      <c r="O16" s="83"/>
      <c r="P16" s="5"/>
      <c r="Q16" s="5"/>
      <c r="R16" s="1"/>
      <c r="S16" s="75" t="s">
        <v>25</v>
      </c>
      <c r="T16" s="76"/>
      <c r="U16" s="77"/>
      <c r="V16" s="3"/>
      <c r="W16" s="3"/>
      <c r="X16" s="1"/>
      <c r="Y16" s="75" t="s">
        <v>26</v>
      </c>
      <c r="Z16" s="76"/>
      <c r="AA16" s="77"/>
      <c r="AB16" s="3"/>
      <c r="AC16" s="3"/>
      <c r="AD16" s="1"/>
      <c r="AJ16" s="1"/>
      <c r="AK16" s="75" t="s">
        <v>27</v>
      </c>
      <c r="AL16" s="76"/>
      <c r="AM16" s="77"/>
      <c r="AN16" s="3"/>
      <c r="AO16" s="3"/>
      <c r="AP16" s="1"/>
      <c r="AQ16" s="75" t="s">
        <v>29</v>
      </c>
      <c r="AR16" s="76"/>
      <c r="AS16" s="77"/>
      <c r="AT16" s="3"/>
      <c r="AU16" s="3"/>
      <c r="AV16" s="1"/>
      <c r="AW16" s="75" t="s">
        <v>30</v>
      </c>
      <c r="AX16" s="76"/>
      <c r="AY16" s="77"/>
      <c r="AZ16" s="3"/>
      <c r="BA16" s="3"/>
      <c r="BB16" s="1"/>
    </row>
    <row r="17" spans="1:59" x14ac:dyDescent="0.2">
      <c r="F17" s="1"/>
      <c r="L17" s="1"/>
      <c r="R17" s="1"/>
      <c r="S17" s="78"/>
      <c r="T17" s="79"/>
      <c r="U17" s="80"/>
      <c r="V17" s="4">
        <v>4</v>
      </c>
      <c r="W17" s="4">
        <f>V17*17</f>
        <v>68</v>
      </c>
      <c r="X17" s="1"/>
      <c r="Y17" s="78"/>
      <c r="Z17" s="79"/>
      <c r="AA17" s="80"/>
      <c r="AB17" s="4">
        <v>4</v>
      </c>
      <c r="AC17" s="4">
        <f>AB17*17</f>
        <v>68</v>
      </c>
      <c r="AD17" s="1"/>
      <c r="AJ17" s="1"/>
      <c r="AK17" s="78"/>
      <c r="AL17" s="79"/>
      <c r="AM17" s="80"/>
      <c r="AN17" s="4">
        <v>4</v>
      </c>
      <c r="AO17" s="4">
        <f>AN17*17</f>
        <v>68</v>
      </c>
      <c r="AP17" s="1"/>
      <c r="AQ17" s="78"/>
      <c r="AR17" s="79"/>
      <c r="AS17" s="80"/>
      <c r="AT17" s="4">
        <v>3</v>
      </c>
      <c r="AU17" s="4">
        <f>AT17*17</f>
        <v>51</v>
      </c>
      <c r="AV17" s="1"/>
      <c r="AW17" s="78"/>
      <c r="AX17" s="79"/>
      <c r="AY17" s="80"/>
      <c r="AZ17" s="4">
        <v>3</v>
      </c>
      <c r="BA17" s="4">
        <f>AZ17*17</f>
        <v>51</v>
      </c>
      <c r="BB17" s="1"/>
    </row>
    <row r="18" spans="1:59" ht="12" customHeight="1" x14ac:dyDescent="0.2">
      <c r="F18" s="1"/>
      <c r="G18" s="75" t="s">
        <v>24</v>
      </c>
      <c r="H18" s="76"/>
      <c r="I18" s="77"/>
      <c r="J18" s="3"/>
      <c r="K18" s="3"/>
      <c r="L18" s="1"/>
      <c r="M18" s="75" t="s">
        <v>23</v>
      </c>
      <c r="N18" s="76"/>
      <c r="O18" s="77"/>
      <c r="P18" s="3"/>
      <c r="Q18" s="3"/>
      <c r="R18" s="1"/>
      <c r="S18" s="81"/>
      <c r="T18" s="82"/>
      <c r="U18" s="83"/>
      <c r="V18" s="5"/>
      <c r="W18" s="5"/>
      <c r="X18" s="1"/>
      <c r="Y18" s="81"/>
      <c r="Z18" s="82"/>
      <c r="AA18" s="83"/>
      <c r="AB18" s="5"/>
      <c r="AC18" s="5"/>
      <c r="AD18" s="1"/>
      <c r="AJ18" s="1"/>
      <c r="AK18" s="81"/>
      <c r="AL18" s="82"/>
      <c r="AM18" s="83"/>
      <c r="AN18" s="5"/>
      <c r="AO18" s="5"/>
      <c r="AP18" s="1"/>
      <c r="AQ18" s="81"/>
      <c r="AR18" s="82"/>
      <c r="AS18" s="83"/>
      <c r="AT18" s="5"/>
      <c r="AU18" s="5"/>
      <c r="AV18" s="1"/>
      <c r="AW18" s="81"/>
      <c r="AX18" s="82"/>
      <c r="AY18" s="83"/>
      <c r="AZ18" s="5"/>
      <c r="BA18" s="5"/>
      <c r="BB18" s="1"/>
    </row>
    <row r="19" spans="1:59" x14ac:dyDescent="0.2">
      <c r="F19" s="1"/>
      <c r="G19" s="78"/>
      <c r="H19" s="79"/>
      <c r="I19" s="80"/>
      <c r="J19" s="4">
        <v>1</v>
      </c>
      <c r="K19" s="4">
        <f>J19*34</f>
        <v>34</v>
      </c>
      <c r="L19" s="1"/>
      <c r="M19" s="78"/>
      <c r="N19" s="79"/>
      <c r="O19" s="80"/>
      <c r="P19" s="4">
        <v>1</v>
      </c>
      <c r="Q19" s="4">
        <f>P19*34</f>
        <v>34</v>
      </c>
      <c r="R19" s="1"/>
      <c r="X19" s="1"/>
      <c r="AD19" s="1"/>
      <c r="AJ19" s="1"/>
      <c r="AP19" s="1"/>
      <c r="AV19" s="1"/>
      <c r="BB19" s="1"/>
    </row>
    <row r="20" spans="1:59" x14ac:dyDescent="0.2">
      <c r="F20" s="1"/>
      <c r="G20" s="81"/>
      <c r="H20" s="82"/>
      <c r="I20" s="83"/>
      <c r="J20" s="5"/>
      <c r="K20" s="5"/>
      <c r="L20" s="1"/>
      <c r="M20" s="81"/>
      <c r="N20" s="82"/>
      <c r="O20" s="83"/>
      <c r="P20" s="5"/>
      <c r="Q20" s="5"/>
      <c r="R20" s="1"/>
      <c r="X20" s="1"/>
      <c r="AD20" s="1"/>
      <c r="AJ20" s="1"/>
      <c r="AP20" s="1"/>
      <c r="AV20" s="1"/>
      <c r="BB20" s="1"/>
    </row>
    <row r="21" spans="1:59" ht="15" customHeight="1" x14ac:dyDescent="0.2">
      <c r="F21" s="1"/>
      <c r="L21" s="1"/>
      <c r="R21" s="1"/>
      <c r="X21" s="1"/>
      <c r="AD21" s="1"/>
      <c r="AJ21" s="1"/>
      <c r="AP21" s="1"/>
      <c r="AV21" s="1"/>
      <c r="BB21" s="1"/>
    </row>
    <row r="22" spans="1:59" ht="12" customHeight="1" x14ac:dyDescent="0.2">
      <c r="A22" s="75" t="s">
        <v>31</v>
      </c>
      <c r="B22" s="76"/>
      <c r="C22" s="77"/>
      <c r="D22" s="3"/>
      <c r="E22" s="3"/>
      <c r="F22" s="1"/>
      <c r="G22" s="75" t="s">
        <v>32</v>
      </c>
      <c r="H22" s="76"/>
      <c r="I22" s="77"/>
      <c r="J22" s="3"/>
      <c r="K22" s="3"/>
      <c r="L22" s="1"/>
      <c r="M22" s="75" t="s">
        <v>33</v>
      </c>
      <c r="N22" s="76"/>
      <c r="O22" s="77"/>
      <c r="P22" s="3"/>
      <c r="Q22" s="3"/>
      <c r="R22" s="1"/>
      <c r="X22" s="1"/>
      <c r="Y22" s="75" t="s">
        <v>34</v>
      </c>
      <c r="Z22" s="76"/>
      <c r="AA22" s="77"/>
      <c r="AB22" s="3"/>
      <c r="AC22" s="3"/>
      <c r="AD22" s="1"/>
      <c r="AE22" s="75" t="s">
        <v>35</v>
      </c>
      <c r="AF22" s="76"/>
      <c r="AG22" s="77"/>
      <c r="AH22" s="3"/>
      <c r="AI22" s="3"/>
      <c r="AJ22" s="1"/>
      <c r="AK22" s="75" t="s">
        <v>20</v>
      </c>
      <c r="AL22" s="76"/>
      <c r="AM22" s="77"/>
      <c r="AN22" s="3"/>
      <c r="AO22" s="3"/>
      <c r="AP22" s="1"/>
      <c r="AQ22" s="75" t="s">
        <v>36</v>
      </c>
      <c r="AR22" s="76"/>
      <c r="AS22" s="77"/>
      <c r="AT22" s="3"/>
      <c r="AU22" s="3"/>
      <c r="AV22" s="1"/>
      <c r="AW22" s="75" t="s">
        <v>37</v>
      </c>
      <c r="AX22" s="76"/>
      <c r="AY22" s="77"/>
      <c r="AZ22" s="3"/>
      <c r="BA22" s="3"/>
      <c r="BB22" s="1"/>
    </row>
    <row r="23" spans="1:59" x14ac:dyDescent="0.2">
      <c r="A23" s="78"/>
      <c r="B23" s="79"/>
      <c r="C23" s="80"/>
      <c r="D23" s="4">
        <v>4</v>
      </c>
      <c r="E23" s="4">
        <f>D23*17</f>
        <v>68</v>
      </c>
      <c r="F23" s="1"/>
      <c r="G23" s="78"/>
      <c r="H23" s="79"/>
      <c r="I23" s="80"/>
      <c r="J23" s="4">
        <v>3</v>
      </c>
      <c r="K23" s="4">
        <f>(J23-1)*17+1*34</f>
        <v>68</v>
      </c>
      <c r="L23" s="1"/>
      <c r="M23" s="78"/>
      <c r="N23" s="79"/>
      <c r="O23" s="80"/>
      <c r="P23" s="4">
        <v>4</v>
      </c>
      <c r="Q23" s="4">
        <f>P23*17</f>
        <v>68</v>
      </c>
      <c r="R23" s="1"/>
      <c r="X23" s="1"/>
      <c r="Y23" s="78"/>
      <c r="Z23" s="79"/>
      <c r="AA23" s="80"/>
      <c r="AB23" s="4">
        <v>4</v>
      </c>
      <c r="AC23" s="4">
        <f>AB23*17</f>
        <v>68</v>
      </c>
      <c r="AD23" s="1"/>
      <c r="AE23" s="78"/>
      <c r="AF23" s="79"/>
      <c r="AG23" s="80"/>
      <c r="AH23" s="4">
        <v>4</v>
      </c>
      <c r="AI23" s="4">
        <f>AH23*17</f>
        <v>68</v>
      </c>
      <c r="AJ23" s="1"/>
      <c r="AK23" s="78"/>
      <c r="AL23" s="79"/>
      <c r="AM23" s="80"/>
      <c r="AN23" s="4">
        <v>3</v>
      </c>
      <c r="AO23" s="4">
        <f>AN23*17</f>
        <v>51</v>
      </c>
      <c r="AP23" s="1"/>
      <c r="AQ23" s="78"/>
      <c r="AR23" s="79"/>
      <c r="AS23" s="80"/>
      <c r="AT23" s="4">
        <v>3</v>
      </c>
      <c r="AU23" s="4">
        <f>AT23*17</f>
        <v>51</v>
      </c>
      <c r="AV23" s="1"/>
      <c r="AW23" s="78"/>
      <c r="AX23" s="79"/>
      <c r="AY23" s="80"/>
      <c r="AZ23" s="4">
        <v>3</v>
      </c>
      <c r="BA23" s="4">
        <f>AZ23*17</f>
        <v>51</v>
      </c>
      <c r="BB23" s="1"/>
    </row>
    <row r="24" spans="1:59" x14ac:dyDescent="0.2">
      <c r="A24" s="81"/>
      <c r="B24" s="82"/>
      <c r="C24" s="83"/>
      <c r="D24" s="5"/>
      <c r="E24" s="5"/>
      <c r="F24" s="1"/>
      <c r="G24" s="81"/>
      <c r="H24" s="82"/>
      <c r="I24" s="83"/>
      <c r="J24" s="5"/>
      <c r="K24" s="5"/>
      <c r="L24" s="1"/>
      <c r="M24" s="81"/>
      <c r="N24" s="82"/>
      <c r="O24" s="83"/>
      <c r="P24" s="5"/>
      <c r="Q24" s="5"/>
      <c r="R24" s="1"/>
      <c r="X24" s="1"/>
      <c r="Y24" s="81"/>
      <c r="Z24" s="82"/>
      <c r="AA24" s="83"/>
      <c r="AB24" s="5"/>
      <c r="AC24" s="5"/>
      <c r="AD24" s="1"/>
      <c r="AE24" s="81"/>
      <c r="AF24" s="82"/>
      <c r="AG24" s="83"/>
      <c r="AH24" s="5"/>
      <c r="AI24" s="5"/>
      <c r="AJ24" s="1"/>
      <c r="AK24" s="81"/>
      <c r="AL24" s="82"/>
      <c r="AM24" s="83"/>
      <c r="AN24" s="5"/>
      <c r="AO24" s="5"/>
      <c r="AP24" s="1"/>
      <c r="AQ24" s="81"/>
      <c r="AR24" s="82"/>
      <c r="AS24" s="83"/>
      <c r="AT24" s="5"/>
      <c r="AU24" s="5"/>
      <c r="AV24" s="1"/>
      <c r="AW24" s="81"/>
      <c r="AX24" s="82"/>
      <c r="AY24" s="83"/>
      <c r="AZ24" s="5"/>
      <c r="BA24" s="5"/>
      <c r="BB24" s="1"/>
    </row>
    <row r="25" spans="1:59" x14ac:dyDescent="0.2">
      <c r="F25" s="1"/>
      <c r="L25" s="1"/>
      <c r="R25" s="1"/>
      <c r="X25" s="1"/>
      <c r="AD25" s="1"/>
      <c r="AJ25" s="1"/>
      <c r="AP25" s="1"/>
      <c r="AV25" s="1"/>
      <c r="BB25" s="1"/>
    </row>
    <row r="26" spans="1:59" x14ac:dyDescent="0.2">
      <c r="F26" s="1"/>
      <c r="L26" s="1"/>
      <c r="R26" s="1"/>
      <c r="X26" s="1"/>
      <c r="AD26" s="1"/>
      <c r="AJ26" s="1"/>
      <c r="AP26" s="1"/>
      <c r="AV26" s="1"/>
      <c r="BB26" s="1"/>
    </row>
    <row r="27" spans="1:59" x14ac:dyDescent="0.2">
      <c r="A27" s="75" t="s">
        <v>38</v>
      </c>
      <c r="B27" s="76"/>
      <c r="C27" s="77"/>
      <c r="D27" s="3"/>
      <c r="E27" s="3"/>
      <c r="F27" s="1"/>
      <c r="G27" s="75" t="s">
        <v>39</v>
      </c>
      <c r="H27" s="76"/>
      <c r="I27" s="77"/>
      <c r="J27" s="3"/>
      <c r="K27" s="3"/>
      <c r="L27" s="1"/>
      <c r="M27" s="75" t="s">
        <v>40</v>
      </c>
      <c r="N27" s="76"/>
      <c r="O27" s="77"/>
      <c r="P27" s="3"/>
      <c r="Q27" s="3"/>
      <c r="R27" s="1"/>
      <c r="S27" s="75" t="s">
        <v>41</v>
      </c>
      <c r="T27" s="76"/>
      <c r="U27" s="77"/>
      <c r="V27" s="3"/>
      <c r="W27" s="3"/>
      <c r="X27" s="1"/>
      <c r="Y27" s="75" t="s">
        <v>42</v>
      </c>
      <c r="Z27" s="76"/>
      <c r="AA27" s="77"/>
      <c r="AB27" s="3"/>
      <c r="AC27" s="3"/>
      <c r="AD27" s="1"/>
      <c r="AE27" s="75" t="s">
        <v>43</v>
      </c>
      <c r="AF27" s="76"/>
      <c r="AG27" s="77"/>
      <c r="AH27" s="3"/>
      <c r="AI27" s="3"/>
      <c r="AJ27" s="1"/>
      <c r="AP27" s="1"/>
      <c r="AV27" s="1"/>
      <c r="BB27" s="1"/>
      <c r="BC27" s="75" t="s">
        <v>44</v>
      </c>
      <c r="BD27" s="76"/>
      <c r="BE27" s="77"/>
      <c r="BF27" s="3"/>
      <c r="BG27" s="3"/>
    </row>
    <row r="28" spans="1:59" x14ac:dyDescent="0.2">
      <c r="A28" s="78"/>
      <c r="B28" s="79"/>
      <c r="C28" s="80"/>
      <c r="D28" s="4">
        <v>3</v>
      </c>
      <c r="E28" s="4">
        <f>(D28-1)*17+1*34</f>
        <v>68</v>
      </c>
      <c r="F28" s="1"/>
      <c r="G28" s="78"/>
      <c r="H28" s="79"/>
      <c r="I28" s="80"/>
      <c r="J28" s="4">
        <v>4</v>
      </c>
      <c r="K28" s="4">
        <f>J28*17</f>
        <v>68</v>
      </c>
      <c r="L28" s="1"/>
      <c r="M28" s="78"/>
      <c r="N28" s="79"/>
      <c r="O28" s="80"/>
      <c r="P28" s="4">
        <v>4</v>
      </c>
      <c r="Q28" s="4">
        <f>P28*17</f>
        <v>68</v>
      </c>
      <c r="R28" s="1"/>
      <c r="S28" s="78"/>
      <c r="T28" s="79"/>
      <c r="U28" s="80"/>
      <c r="V28" s="4">
        <v>3</v>
      </c>
      <c r="W28" s="4">
        <f>2*17+1*34</f>
        <v>68</v>
      </c>
      <c r="X28" s="1"/>
      <c r="Y28" s="78"/>
      <c r="Z28" s="79"/>
      <c r="AA28" s="80"/>
      <c r="AB28" s="4">
        <v>4</v>
      </c>
      <c r="AC28" s="4">
        <f>AB28*17</f>
        <v>68</v>
      </c>
      <c r="AD28" s="1"/>
      <c r="AE28" s="78"/>
      <c r="AF28" s="79"/>
      <c r="AG28" s="80"/>
      <c r="AH28" s="4">
        <v>4</v>
      </c>
      <c r="AI28" s="4">
        <f>AH28*17</f>
        <v>68</v>
      </c>
      <c r="AJ28" s="1"/>
      <c r="AP28" s="1"/>
      <c r="AV28" s="1"/>
      <c r="BB28" s="1"/>
      <c r="BC28" s="78"/>
      <c r="BD28" s="79"/>
      <c r="BE28" s="80"/>
      <c r="BF28" s="4">
        <v>3</v>
      </c>
      <c r="BG28" s="4">
        <f>BF28*68</f>
        <v>204</v>
      </c>
    </row>
    <row r="29" spans="1:59" x14ac:dyDescent="0.2">
      <c r="A29" s="81"/>
      <c r="B29" s="82"/>
      <c r="C29" s="83"/>
      <c r="D29" s="5"/>
      <c r="E29" s="5"/>
      <c r="F29" s="1"/>
      <c r="G29" s="81"/>
      <c r="H29" s="82"/>
      <c r="I29" s="83"/>
      <c r="J29" s="5"/>
      <c r="K29" s="5"/>
      <c r="L29" s="1"/>
      <c r="M29" s="81"/>
      <c r="N29" s="82"/>
      <c r="O29" s="83"/>
      <c r="P29" s="5"/>
      <c r="Q29" s="5"/>
      <c r="R29" s="1"/>
      <c r="S29" s="81"/>
      <c r="T29" s="82"/>
      <c r="U29" s="83"/>
      <c r="V29" s="5"/>
      <c r="W29" s="5"/>
      <c r="X29" s="1"/>
      <c r="Y29" s="81"/>
      <c r="Z29" s="82"/>
      <c r="AA29" s="83"/>
      <c r="AB29" s="5"/>
      <c r="AC29" s="5"/>
      <c r="AD29" s="1"/>
      <c r="AE29" s="81"/>
      <c r="AF29" s="82"/>
      <c r="AG29" s="83"/>
      <c r="AH29" s="5"/>
      <c r="AI29" s="5"/>
      <c r="AJ29" s="1"/>
      <c r="AP29" s="1"/>
      <c r="AV29" s="1"/>
      <c r="BB29" s="1"/>
      <c r="BC29" s="81"/>
      <c r="BD29" s="82"/>
      <c r="BE29" s="83"/>
      <c r="BF29" s="5"/>
      <c r="BG29" s="5"/>
    </row>
    <row r="30" spans="1:59" x14ac:dyDescent="0.2">
      <c r="F30" s="1"/>
      <c r="L30" s="1"/>
      <c r="R30" s="1"/>
      <c r="X30" s="1"/>
      <c r="AD30" s="1"/>
      <c r="AJ30" s="1"/>
      <c r="AP30" s="1"/>
      <c r="AV30" s="1"/>
      <c r="BB30" s="1"/>
    </row>
    <row r="31" spans="1:59" x14ac:dyDescent="0.2">
      <c r="F31" s="1"/>
      <c r="L31" s="1"/>
      <c r="R31" s="1"/>
      <c r="X31" s="1"/>
      <c r="AD31" s="1"/>
      <c r="AJ31" s="1"/>
      <c r="AP31" s="1"/>
      <c r="AV31" s="1"/>
      <c r="BB31" s="1"/>
    </row>
    <row r="32" spans="1:59" x14ac:dyDescent="0.2">
      <c r="A32" s="75" t="s">
        <v>45</v>
      </c>
      <c r="B32" s="76"/>
      <c r="C32" s="77"/>
      <c r="D32" s="3"/>
      <c r="E32" s="3"/>
      <c r="F32" s="1"/>
      <c r="G32" s="75" t="s">
        <v>46</v>
      </c>
      <c r="H32" s="76"/>
      <c r="I32" s="77"/>
      <c r="J32" s="3"/>
      <c r="K32" s="3"/>
      <c r="L32" s="1"/>
      <c r="M32" s="75" t="s">
        <v>47</v>
      </c>
      <c r="N32" s="76"/>
      <c r="O32" s="77"/>
      <c r="P32" s="3"/>
      <c r="Q32" s="3"/>
      <c r="R32" s="1"/>
      <c r="S32" s="75" t="s">
        <v>48</v>
      </c>
      <c r="T32" s="76"/>
      <c r="U32" s="77"/>
      <c r="V32" s="3"/>
      <c r="W32" s="3"/>
      <c r="X32" s="1"/>
      <c r="AD32" s="1"/>
      <c r="AE32" s="75" t="s">
        <v>49</v>
      </c>
      <c r="AF32" s="76"/>
      <c r="AG32" s="77"/>
      <c r="AH32" s="3"/>
      <c r="AI32" s="3"/>
      <c r="AJ32" s="1"/>
      <c r="AK32" s="75" t="s">
        <v>50</v>
      </c>
      <c r="AL32" s="76"/>
      <c r="AM32" s="77"/>
      <c r="AN32" s="3"/>
      <c r="AO32" s="3"/>
      <c r="AP32" s="1"/>
      <c r="AV32" s="1"/>
      <c r="AW32" s="75" t="s">
        <v>51</v>
      </c>
      <c r="AX32" s="76"/>
      <c r="AY32" s="77"/>
      <c r="AZ32" s="3"/>
      <c r="BA32" s="3"/>
      <c r="BB32" s="1"/>
      <c r="BC32" s="75" t="s">
        <v>52</v>
      </c>
      <c r="BD32" s="76"/>
      <c r="BE32" s="77"/>
      <c r="BF32" s="3"/>
      <c r="BG32" s="3"/>
    </row>
    <row r="33" spans="1:59" x14ac:dyDescent="0.2">
      <c r="A33" s="78"/>
      <c r="B33" s="79"/>
      <c r="C33" s="80"/>
      <c r="D33" s="4">
        <v>3</v>
      </c>
      <c r="E33" s="4">
        <f>(D33-1)*17+1*34</f>
        <v>68</v>
      </c>
      <c r="F33" s="1"/>
      <c r="G33" s="78"/>
      <c r="H33" s="79"/>
      <c r="I33" s="80"/>
      <c r="J33" s="4">
        <v>3</v>
      </c>
      <c r="K33" s="4">
        <f>(J33-1)*17+1*34</f>
        <v>68</v>
      </c>
      <c r="L33" s="1"/>
      <c r="M33" s="78"/>
      <c r="N33" s="79"/>
      <c r="O33" s="80"/>
      <c r="P33" s="4">
        <v>3</v>
      </c>
      <c r="Q33" s="4">
        <f>(P33-1)*17+1*34</f>
        <v>68</v>
      </c>
      <c r="R33" s="1"/>
      <c r="S33" s="78"/>
      <c r="T33" s="79"/>
      <c r="U33" s="80"/>
      <c r="V33" s="4">
        <v>3</v>
      </c>
      <c r="W33" s="4">
        <f>2*17+1*34</f>
        <v>68</v>
      </c>
      <c r="X33" s="1"/>
      <c r="AD33" s="1"/>
      <c r="AE33" s="78"/>
      <c r="AF33" s="79"/>
      <c r="AG33" s="80"/>
      <c r="AH33" s="4">
        <v>4</v>
      </c>
      <c r="AI33" s="4">
        <f>AH33*17</f>
        <v>68</v>
      </c>
      <c r="AJ33" s="1"/>
      <c r="AK33" s="78"/>
      <c r="AL33" s="79"/>
      <c r="AM33" s="80"/>
      <c r="AN33" s="4">
        <v>4</v>
      </c>
      <c r="AO33" s="4">
        <f>AN33*17</f>
        <v>68</v>
      </c>
      <c r="AP33" s="1"/>
      <c r="AV33" s="1"/>
      <c r="AW33" s="78"/>
      <c r="AX33" s="79"/>
      <c r="AY33" s="80"/>
      <c r="AZ33" s="4">
        <v>2</v>
      </c>
      <c r="BA33" s="4">
        <f>AZ33*68</f>
        <v>136</v>
      </c>
      <c r="BB33" s="1"/>
      <c r="BC33" s="78"/>
      <c r="BD33" s="79"/>
      <c r="BE33" s="80"/>
      <c r="BF33" s="4">
        <v>2</v>
      </c>
      <c r="BG33" s="4">
        <f>BF33*68</f>
        <v>136</v>
      </c>
    </row>
    <row r="34" spans="1:59" x14ac:dyDescent="0.2">
      <c r="A34" s="81"/>
      <c r="B34" s="82"/>
      <c r="C34" s="83"/>
      <c r="D34" s="5"/>
      <c r="E34" s="5"/>
      <c r="F34" s="1"/>
      <c r="G34" s="81"/>
      <c r="H34" s="82"/>
      <c r="I34" s="83"/>
      <c r="J34" s="5"/>
      <c r="K34" s="5"/>
      <c r="L34" s="1"/>
      <c r="M34" s="81"/>
      <c r="N34" s="82"/>
      <c r="O34" s="83"/>
      <c r="P34" s="5"/>
      <c r="Q34" s="5"/>
      <c r="R34" s="1"/>
      <c r="S34" s="81"/>
      <c r="T34" s="82"/>
      <c r="U34" s="83"/>
      <c r="V34" s="5"/>
      <c r="W34" s="5"/>
      <c r="X34" s="1"/>
      <c r="AD34" s="1"/>
      <c r="AE34" s="81"/>
      <c r="AF34" s="82"/>
      <c r="AG34" s="83"/>
      <c r="AH34" s="5"/>
      <c r="AI34" s="5"/>
      <c r="AJ34" s="1"/>
      <c r="AK34" s="81"/>
      <c r="AL34" s="82"/>
      <c r="AM34" s="83"/>
      <c r="AN34" s="5"/>
      <c r="AO34" s="5"/>
      <c r="AP34" s="1"/>
      <c r="AV34" s="1"/>
      <c r="AW34" s="81"/>
      <c r="AX34" s="82"/>
      <c r="AY34" s="83"/>
      <c r="AZ34" s="5"/>
      <c r="BA34" s="5"/>
      <c r="BB34" s="1"/>
      <c r="BC34" s="81"/>
      <c r="BD34" s="82"/>
      <c r="BE34" s="83"/>
      <c r="BF34" s="5"/>
      <c r="BG34" s="5"/>
    </row>
    <row r="35" spans="1:59" ht="11.25" customHeight="1" x14ac:dyDescent="0.2">
      <c r="F35" s="1"/>
      <c r="L35" s="1"/>
      <c r="R35" s="1"/>
      <c r="X35" s="1"/>
      <c r="AD35" s="1"/>
      <c r="AJ35" s="1"/>
      <c r="AP35" s="1"/>
      <c r="AR35" s="2" t="s">
        <v>83</v>
      </c>
      <c r="AV35" s="1"/>
      <c r="BB35" s="1"/>
    </row>
    <row r="36" spans="1:59" ht="9" customHeight="1" x14ac:dyDescent="0.2">
      <c r="F36" s="1"/>
      <c r="L36" s="1"/>
      <c r="R36" s="1"/>
      <c r="X36" s="1"/>
      <c r="AD36" s="1"/>
      <c r="AJ36" s="1"/>
      <c r="AP36" s="1"/>
      <c r="AV36" s="1"/>
      <c r="BB36" s="1"/>
    </row>
    <row r="37" spans="1:59" x14ac:dyDescent="0.2">
      <c r="A37" s="75" t="s">
        <v>53</v>
      </c>
      <c r="B37" s="76"/>
      <c r="C37" s="77"/>
      <c r="D37" s="3"/>
      <c r="E37" s="3"/>
      <c r="F37" s="1"/>
      <c r="L37" s="1"/>
      <c r="R37" s="1"/>
      <c r="S37" s="75" t="s">
        <v>54</v>
      </c>
      <c r="T37" s="76"/>
      <c r="U37" s="77"/>
      <c r="V37" s="3"/>
      <c r="W37" s="3"/>
      <c r="X37" s="1"/>
      <c r="Y37" s="75" t="s">
        <v>55</v>
      </c>
      <c r="Z37" s="76"/>
      <c r="AA37" s="77"/>
      <c r="AB37" s="3"/>
      <c r="AC37" s="3"/>
      <c r="AD37" s="1"/>
      <c r="AE37" s="75" t="s">
        <v>56</v>
      </c>
      <c r="AF37" s="76"/>
      <c r="AG37" s="77"/>
      <c r="AH37" s="3"/>
      <c r="AI37" s="3"/>
      <c r="AJ37" s="1"/>
      <c r="AK37" s="75" t="s">
        <v>57</v>
      </c>
      <c r="AL37" s="76"/>
      <c r="AM37" s="77"/>
      <c r="AN37" s="3"/>
      <c r="AO37" s="3"/>
      <c r="AP37" s="1"/>
      <c r="AV37" s="1"/>
      <c r="BB37" s="1"/>
    </row>
    <row r="38" spans="1:59" x14ac:dyDescent="0.2">
      <c r="A38" s="78"/>
      <c r="B38" s="79"/>
      <c r="C38" s="80"/>
      <c r="D38" s="4">
        <v>2</v>
      </c>
      <c r="E38" s="4">
        <f>D38*17</f>
        <v>34</v>
      </c>
      <c r="F38" s="1"/>
      <c r="L38" s="1"/>
      <c r="R38" s="1"/>
      <c r="S38" s="78"/>
      <c r="T38" s="79"/>
      <c r="U38" s="80"/>
      <c r="V38" s="4">
        <v>4</v>
      </c>
      <c r="W38" s="4">
        <f>V38*17</f>
        <v>68</v>
      </c>
      <c r="X38" s="1"/>
      <c r="Y38" s="78"/>
      <c r="Z38" s="79"/>
      <c r="AA38" s="80"/>
      <c r="AB38" s="4">
        <v>4</v>
      </c>
      <c r="AC38" s="4">
        <f>AB38*17</f>
        <v>68</v>
      </c>
      <c r="AD38" s="1"/>
      <c r="AE38" s="78"/>
      <c r="AF38" s="79"/>
      <c r="AG38" s="80"/>
      <c r="AH38" s="4">
        <v>4</v>
      </c>
      <c r="AI38" s="4">
        <f>AH38*17</f>
        <v>68</v>
      </c>
      <c r="AJ38" s="1"/>
      <c r="AK38" s="78"/>
      <c r="AL38" s="79"/>
      <c r="AM38" s="80"/>
      <c r="AN38" s="4">
        <v>3</v>
      </c>
      <c r="AO38" s="4">
        <f>2*17+1*34</f>
        <v>68</v>
      </c>
      <c r="AP38" s="1"/>
      <c r="AV38" s="1"/>
      <c r="BB38" s="1"/>
    </row>
    <row r="39" spans="1:59" x14ac:dyDescent="0.2">
      <c r="A39" s="81"/>
      <c r="B39" s="82"/>
      <c r="C39" s="83"/>
      <c r="D39" s="5"/>
      <c r="E39" s="5"/>
      <c r="F39" s="1"/>
      <c r="L39" s="1"/>
      <c r="R39" s="1"/>
      <c r="S39" s="81"/>
      <c r="T39" s="82"/>
      <c r="U39" s="83"/>
      <c r="V39" s="5"/>
      <c r="W39" s="5"/>
      <c r="X39" s="1"/>
      <c r="Y39" s="81"/>
      <c r="Z39" s="82"/>
      <c r="AA39" s="83"/>
      <c r="AB39" s="5"/>
      <c r="AC39" s="5"/>
      <c r="AD39" s="1"/>
      <c r="AE39" s="81"/>
      <c r="AF39" s="82"/>
      <c r="AG39" s="83"/>
      <c r="AH39" s="5"/>
      <c r="AI39" s="5"/>
      <c r="AJ39" s="1"/>
      <c r="AK39" s="81"/>
      <c r="AL39" s="82"/>
      <c r="AM39" s="83"/>
      <c r="AN39" s="5"/>
      <c r="AO39" s="5"/>
      <c r="AP39" s="1"/>
      <c r="AV39" s="1"/>
      <c r="BB39" s="1"/>
    </row>
    <row r="40" spans="1:59" ht="15" customHeight="1" x14ac:dyDescent="0.2">
      <c r="F40" s="1"/>
      <c r="L40" s="1"/>
      <c r="R40" s="1"/>
      <c r="X40" s="1"/>
      <c r="AD40" s="1"/>
      <c r="AJ40" s="1"/>
      <c r="AP40" s="1"/>
      <c r="AV40" s="1"/>
      <c r="BB40" s="1"/>
    </row>
    <row r="41" spans="1:59" ht="12" customHeight="1" x14ac:dyDescent="0.2">
      <c r="A41" s="75" t="s">
        <v>58</v>
      </c>
      <c r="B41" s="76"/>
      <c r="C41" s="77"/>
      <c r="D41" s="3"/>
      <c r="E41" s="3"/>
      <c r="F41" s="1"/>
      <c r="G41" s="75" t="s">
        <v>59</v>
      </c>
      <c r="H41" s="76"/>
      <c r="I41" s="77"/>
      <c r="J41" s="3"/>
      <c r="K41" s="3"/>
      <c r="L41" s="1"/>
      <c r="R41" s="1"/>
      <c r="X41" s="1"/>
      <c r="Y41" s="75" t="s">
        <v>61</v>
      </c>
      <c r="Z41" s="76"/>
      <c r="AA41" s="77"/>
      <c r="AB41" s="3"/>
      <c r="AC41" s="6"/>
      <c r="AD41" s="1"/>
      <c r="AJ41" s="1"/>
      <c r="AK41" s="75" t="s">
        <v>60</v>
      </c>
      <c r="AL41" s="76"/>
      <c r="AM41" s="76"/>
      <c r="AN41" s="3"/>
      <c r="AO41" s="3"/>
      <c r="AP41" s="1"/>
      <c r="AV41" s="1"/>
      <c r="BB41" s="1"/>
    </row>
    <row r="42" spans="1:59" x14ac:dyDescent="0.2">
      <c r="A42" s="78"/>
      <c r="B42" s="79"/>
      <c r="C42" s="80"/>
      <c r="D42" s="4">
        <v>2</v>
      </c>
      <c r="E42" s="4">
        <f>D42*34</f>
        <v>68</v>
      </c>
      <c r="F42" s="1"/>
      <c r="G42" s="78"/>
      <c r="H42" s="79"/>
      <c r="I42" s="80"/>
      <c r="J42" s="4">
        <v>2</v>
      </c>
      <c r="K42" s="4">
        <f>J42*34</f>
        <v>68</v>
      </c>
      <c r="L42" s="1"/>
      <c r="R42" s="1"/>
      <c r="X42" s="1"/>
      <c r="Y42" s="78"/>
      <c r="Z42" s="79"/>
      <c r="AA42" s="80"/>
      <c r="AB42" s="4">
        <v>2</v>
      </c>
      <c r="AC42" s="4">
        <f>AB42*17</f>
        <v>34</v>
      </c>
      <c r="AD42" s="1"/>
      <c r="AJ42" s="1"/>
      <c r="AK42" s="78"/>
      <c r="AL42" s="79"/>
      <c r="AM42" s="79"/>
      <c r="AN42" s="4">
        <v>4</v>
      </c>
      <c r="AO42" s="4">
        <f>AN42*17</f>
        <v>68</v>
      </c>
      <c r="AP42" s="1"/>
      <c r="AV42" s="1"/>
      <c r="BB42" s="1"/>
    </row>
    <row r="43" spans="1:59" x14ac:dyDescent="0.2">
      <c r="A43" s="81"/>
      <c r="B43" s="82"/>
      <c r="C43" s="83"/>
      <c r="D43" s="5"/>
      <c r="E43" s="5"/>
      <c r="F43" s="1"/>
      <c r="G43" s="81"/>
      <c r="H43" s="82"/>
      <c r="I43" s="83"/>
      <c r="J43" s="5"/>
      <c r="K43" s="5"/>
      <c r="L43" s="1"/>
      <c r="R43" s="1"/>
      <c r="X43" s="1"/>
      <c r="Y43" s="81"/>
      <c r="Z43" s="82"/>
      <c r="AA43" s="83"/>
      <c r="AB43" s="5"/>
      <c r="AC43" s="7"/>
      <c r="AD43" s="1"/>
      <c r="AJ43" s="1"/>
      <c r="AK43" s="81"/>
      <c r="AL43" s="82"/>
      <c r="AM43" s="82"/>
      <c r="AN43" s="5"/>
      <c r="AO43" s="5"/>
      <c r="AP43" s="1"/>
      <c r="AV43" s="1"/>
      <c r="BB43" s="1"/>
    </row>
    <row r="44" spans="1:59" ht="12.75" thickBot="1" x14ac:dyDescent="0.25">
      <c r="F44" s="1"/>
      <c r="L44" s="1"/>
      <c r="R44" s="1"/>
      <c r="X44" s="1"/>
      <c r="AD44" s="1"/>
      <c r="AJ44" s="1"/>
      <c r="AP44" s="1"/>
      <c r="AV44" s="1"/>
      <c r="BB44" s="1"/>
    </row>
    <row r="45" spans="1:59" ht="14.1" customHeight="1" x14ac:dyDescent="0.2">
      <c r="A45" s="10" t="s">
        <v>63</v>
      </c>
      <c r="B45" s="11"/>
      <c r="C45" s="11"/>
      <c r="D45" s="84">
        <f>SUM(D6:D43)</f>
        <v>24</v>
      </c>
      <c r="E45" s="85"/>
      <c r="F45" s="12"/>
      <c r="G45" s="11"/>
      <c r="H45" s="11"/>
      <c r="I45" s="11"/>
      <c r="J45" s="84">
        <f>SUM(J6:J43)</f>
        <v>26</v>
      </c>
      <c r="K45" s="85"/>
      <c r="L45" s="12"/>
      <c r="M45" s="11"/>
      <c r="N45" s="11"/>
      <c r="O45" s="11"/>
      <c r="P45" s="84">
        <f>SUM(P6:P43)</f>
        <v>24</v>
      </c>
      <c r="Q45" s="85"/>
      <c r="R45" s="12"/>
      <c r="S45" s="11"/>
      <c r="T45" s="11"/>
      <c r="U45" s="11"/>
      <c r="V45" s="84">
        <f>SUM(V6:V43)</f>
        <v>22</v>
      </c>
      <c r="W45" s="85"/>
      <c r="X45" s="12"/>
      <c r="Y45" s="11"/>
      <c r="Z45" s="11"/>
      <c r="AA45" s="11"/>
      <c r="AB45" s="84">
        <f>SUM(AB6:AB43)</f>
        <v>22</v>
      </c>
      <c r="AC45" s="85"/>
      <c r="AD45" s="12"/>
      <c r="AE45" s="11"/>
      <c r="AF45" s="11"/>
      <c r="AG45" s="11"/>
      <c r="AH45" s="84">
        <f>SUM(AH6:AH43)</f>
        <v>24</v>
      </c>
      <c r="AI45" s="85"/>
      <c r="AJ45" s="12"/>
      <c r="AK45" s="11"/>
      <c r="AL45" s="11"/>
      <c r="AM45" s="11"/>
      <c r="AN45" s="84">
        <f>SUM(AN6:AN43)-AN23</f>
        <v>17</v>
      </c>
      <c r="AO45" s="85"/>
      <c r="AP45" s="12"/>
      <c r="AQ45" s="11"/>
      <c r="AR45" s="11"/>
      <c r="AS45" s="11"/>
      <c r="AT45" s="84">
        <f>SUM(AT6:AT43)-AT11-AT17-AT23</f>
        <v>0</v>
      </c>
      <c r="AU45" s="85"/>
      <c r="AV45" s="12"/>
      <c r="AW45" s="11"/>
      <c r="AX45" s="11"/>
      <c r="AY45" s="11"/>
      <c r="AZ45" s="84">
        <f>SUM(AZ6:AZ43)-AZ17-AZ23</f>
        <v>2</v>
      </c>
      <c r="BA45" s="85"/>
      <c r="BB45" s="12"/>
      <c r="BC45" s="11"/>
      <c r="BD45" s="11"/>
      <c r="BE45" s="11"/>
      <c r="BF45" s="84">
        <f>SUM(BF6:BF43)</f>
        <v>5</v>
      </c>
      <c r="BG45" s="85"/>
    </row>
    <row r="46" spans="1:59" ht="14.1" customHeight="1" thickBot="1" x14ac:dyDescent="0.25">
      <c r="A46" s="8" t="s">
        <v>64</v>
      </c>
      <c r="B46" s="9"/>
      <c r="C46" s="9"/>
      <c r="D46" s="86">
        <f>0+D45</f>
        <v>24</v>
      </c>
      <c r="E46" s="87"/>
      <c r="F46" s="13"/>
      <c r="G46" s="9"/>
      <c r="H46" s="9"/>
      <c r="I46" s="9"/>
      <c r="J46" s="86">
        <f>D46+J45</f>
        <v>50</v>
      </c>
      <c r="K46" s="87"/>
      <c r="L46" s="13"/>
      <c r="M46" s="9"/>
      <c r="N46" s="9"/>
      <c r="O46" s="9"/>
      <c r="P46" s="86">
        <f>J46+P45</f>
        <v>74</v>
      </c>
      <c r="Q46" s="87"/>
      <c r="R46" s="13"/>
      <c r="S46" s="9"/>
      <c r="T46" s="9"/>
      <c r="U46" s="9"/>
      <c r="V46" s="86">
        <f>P46+V45</f>
        <v>96</v>
      </c>
      <c r="W46" s="87"/>
      <c r="X46" s="13"/>
      <c r="Y46" s="9"/>
      <c r="Z46" s="9"/>
      <c r="AA46" s="9"/>
      <c r="AB46" s="86">
        <f>V46+AB45</f>
        <v>118</v>
      </c>
      <c r="AC46" s="87"/>
      <c r="AD46" s="13"/>
      <c r="AE46" s="9"/>
      <c r="AF46" s="9"/>
      <c r="AG46" s="9"/>
      <c r="AH46" s="86">
        <f>AB46+AH45</f>
        <v>142</v>
      </c>
      <c r="AI46" s="87"/>
      <c r="AJ46" s="13"/>
      <c r="AK46" s="9"/>
      <c r="AL46" s="9"/>
      <c r="AM46" s="9"/>
      <c r="AN46" s="86">
        <f>AH46+AN45</f>
        <v>159</v>
      </c>
      <c r="AO46" s="87"/>
      <c r="AP46" s="13"/>
      <c r="AQ46" s="9"/>
      <c r="AR46" s="9"/>
      <c r="AS46" s="9"/>
      <c r="AT46" s="86">
        <f>AN46+AT45</f>
        <v>159</v>
      </c>
      <c r="AU46" s="87"/>
      <c r="AV46" s="13"/>
      <c r="AW46" s="9"/>
      <c r="AX46" s="9"/>
      <c r="AY46" s="9"/>
      <c r="AZ46" s="86">
        <f>AT46+AZ45</f>
        <v>161</v>
      </c>
      <c r="BA46" s="87"/>
      <c r="BB46" s="13"/>
      <c r="BC46" s="9"/>
      <c r="BD46" s="9"/>
      <c r="BE46" s="9"/>
      <c r="BF46" s="86">
        <f>AZ46+BF45</f>
        <v>166</v>
      </c>
      <c r="BG46" s="87"/>
    </row>
    <row r="47" spans="1:59" ht="14.1" customHeight="1" x14ac:dyDescent="0.2">
      <c r="A47" s="10" t="s">
        <v>65</v>
      </c>
      <c r="B47" s="11"/>
      <c r="C47" s="11"/>
      <c r="D47" s="84">
        <f>SUM(E6:E43)</f>
        <v>476</v>
      </c>
      <c r="E47" s="85"/>
      <c r="F47" s="12"/>
      <c r="G47" s="11"/>
      <c r="H47" s="11"/>
      <c r="I47" s="11"/>
      <c r="J47" s="84">
        <f>SUM(K6:K43)</f>
        <v>527</v>
      </c>
      <c r="K47" s="85"/>
      <c r="L47" s="12"/>
      <c r="M47" s="11"/>
      <c r="N47" s="11"/>
      <c r="O47" s="11"/>
      <c r="P47" s="84">
        <f>SUM(Q6:Q43)</f>
        <v>442</v>
      </c>
      <c r="Q47" s="85"/>
      <c r="R47" s="12"/>
      <c r="S47" s="11"/>
      <c r="T47" s="11"/>
      <c r="U47" s="11"/>
      <c r="V47" s="84">
        <f>SUM(W6:W43)</f>
        <v>408</v>
      </c>
      <c r="W47" s="85"/>
      <c r="X47" s="12"/>
      <c r="Y47" s="11"/>
      <c r="Z47" s="11"/>
      <c r="AA47" s="11"/>
      <c r="AB47" s="84">
        <f>SUM(AC6:AC43)</f>
        <v>374</v>
      </c>
      <c r="AC47" s="85"/>
      <c r="AD47" s="12"/>
      <c r="AE47" s="11"/>
      <c r="AF47" s="11"/>
      <c r="AG47" s="11"/>
      <c r="AH47" s="84">
        <f>SUM(AI6:AI43)</f>
        <v>408</v>
      </c>
      <c r="AI47" s="85"/>
      <c r="AJ47" s="12"/>
      <c r="AK47" s="11"/>
      <c r="AL47" s="11"/>
      <c r="AM47" s="11"/>
      <c r="AN47" s="84">
        <f>SUM(AO6:AO43)-AO23</f>
        <v>306</v>
      </c>
      <c r="AO47" s="85"/>
      <c r="AP47" s="12"/>
      <c r="AQ47" s="11"/>
      <c r="AR47" s="11"/>
      <c r="AS47" s="11"/>
      <c r="AT47" s="84">
        <f>SUM(AU6:AU43)-AU11-AU17-AU23</f>
        <v>0</v>
      </c>
      <c r="AU47" s="85"/>
      <c r="AV47" s="12"/>
      <c r="AW47" s="11"/>
      <c r="AX47" s="11"/>
      <c r="AY47" s="11"/>
      <c r="AZ47" s="84">
        <f>SUM(BA6:BA43)-BA17-BA23</f>
        <v>136</v>
      </c>
      <c r="BA47" s="85"/>
      <c r="BB47" s="12"/>
      <c r="BC47" s="11"/>
      <c r="BD47" s="11"/>
      <c r="BE47" s="11"/>
      <c r="BF47" s="84">
        <f>SUM(BG6:BG43)</f>
        <v>340</v>
      </c>
      <c r="BG47" s="85"/>
    </row>
    <row r="48" spans="1:59" ht="14.1" customHeight="1" thickBot="1" x14ac:dyDescent="0.25">
      <c r="A48" s="8" t="s">
        <v>66</v>
      </c>
      <c r="B48" s="9"/>
      <c r="C48" s="9"/>
      <c r="D48" s="86">
        <f>0+D47</f>
        <v>476</v>
      </c>
      <c r="E48" s="87"/>
      <c r="F48" s="13"/>
      <c r="G48" s="9"/>
      <c r="H48" s="9"/>
      <c r="I48" s="9"/>
      <c r="J48" s="88">
        <f>D48+J47</f>
        <v>1003</v>
      </c>
      <c r="K48" s="89"/>
      <c r="L48" s="13"/>
      <c r="M48" s="9"/>
      <c r="N48" s="9"/>
      <c r="O48" s="9"/>
      <c r="P48" s="88">
        <f>J48+P47</f>
        <v>1445</v>
      </c>
      <c r="Q48" s="89"/>
      <c r="R48" s="13"/>
      <c r="S48" s="9"/>
      <c r="T48" s="9"/>
      <c r="U48" s="9"/>
      <c r="V48" s="88">
        <f>P48+V47</f>
        <v>1853</v>
      </c>
      <c r="W48" s="89"/>
      <c r="X48" s="13"/>
      <c r="Y48" s="9"/>
      <c r="Z48" s="9"/>
      <c r="AA48" s="9"/>
      <c r="AB48" s="88">
        <f>V48+AB47</f>
        <v>2227</v>
      </c>
      <c r="AC48" s="89"/>
      <c r="AD48" s="13"/>
      <c r="AE48" s="9"/>
      <c r="AF48" s="9"/>
      <c r="AG48" s="9"/>
      <c r="AH48" s="88">
        <f>AB48+AH47</f>
        <v>2635</v>
      </c>
      <c r="AI48" s="89"/>
      <c r="AJ48" s="13"/>
      <c r="AK48" s="9"/>
      <c r="AL48" s="9"/>
      <c r="AM48" s="9"/>
      <c r="AN48" s="88">
        <f>AH48+AN47</f>
        <v>2941</v>
      </c>
      <c r="AO48" s="89"/>
      <c r="AP48" s="13"/>
      <c r="AQ48" s="9"/>
      <c r="AR48" s="9"/>
      <c r="AS48" s="9"/>
      <c r="AT48" s="88">
        <f>AN48+AT47</f>
        <v>2941</v>
      </c>
      <c r="AU48" s="89"/>
      <c r="AV48" s="13"/>
      <c r="AW48" s="9"/>
      <c r="AX48" s="9"/>
      <c r="AY48" s="9"/>
      <c r="AZ48" s="88">
        <f>AT48+AZ47</f>
        <v>3077</v>
      </c>
      <c r="BA48" s="89"/>
      <c r="BB48" s="13"/>
      <c r="BC48" s="9"/>
      <c r="BD48" s="9"/>
      <c r="BE48" s="9"/>
      <c r="BF48" s="88">
        <f>AZ48+BF47</f>
        <v>3417</v>
      </c>
      <c r="BG48" s="89"/>
    </row>
    <row r="49" spans="10:60" ht="9" customHeight="1" thickBot="1" x14ac:dyDescent="0.25"/>
    <row r="50" spans="10:60" ht="12.95" customHeight="1" thickBot="1" x14ac:dyDescent="0.25">
      <c r="J50" s="51" t="s">
        <v>69</v>
      </c>
      <c r="K50" s="52"/>
      <c r="L50" s="52"/>
      <c r="M50" s="52"/>
      <c r="N50" s="52"/>
      <c r="O50" s="52"/>
      <c r="P50" s="52"/>
      <c r="Q50" s="53"/>
      <c r="V50" s="51" t="s">
        <v>76</v>
      </c>
      <c r="W50" s="52"/>
      <c r="X50" s="52"/>
      <c r="Y50" s="52"/>
      <c r="Z50" s="52"/>
      <c r="AA50" s="52"/>
      <c r="AB50" s="52"/>
      <c r="AC50" s="53"/>
      <c r="AH50" s="72" t="s">
        <v>78</v>
      </c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4"/>
    </row>
    <row r="51" spans="10:60" ht="12.95" customHeight="1" x14ac:dyDescent="0.2">
      <c r="J51" s="10" t="s">
        <v>70</v>
      </c>
      <c r="K51" s="11"/>
      <c r="L51" s="11"/>
      <c r="M51" s="11"/>
      <c r="N51" s="11"/>
      <c r="O51" s="18"/>
      <c r="P51" s="45">
        <f>SUM(D45:AU45)</f>
        <v>159</v>
      </c>
      <c r="Q51" s="46"/>
      <c r="V51" s="63" t="s">
        <v>70</v>
      </c>
      <c r="W51" s="64"/>
      <c r="X51" s="64"/>
      <c r="Y51" s="64"/>
      <c r="Z51" s="64"/>
      <c r="AA51" s="65"/>
      <c r="AB51" s="54">
        <f>BF48-AB54-AB55</f>
        <v>2941</v>
      </c>
      <c r="AC51" s="55"/>
      <c r="AH51" s="22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4"/>
      <c r="AU51" s="25"/>
    </row>
    <row r="52" spans="10:60" ht="12.95" customHeight="1" x14ac:dyDescent="0.2">
      <c r="J52" s="19" t="s">
        <v>71</v>
      </c>
      <c r="K52" s="20"/>
      <c r="L52" s="20"/>
      <c r="M52" s="20"/>
      <c r="N52" s="20"/>
      <c r="O52" s="21"/>
      <c r="P52" s="43">
        <v>0</v>
      </c>
      <c r="Q52" s="44"/>
      <c r="V52" s="66" t="s">
        <v>71</v>
      </c>
      <c r="W52" s="67"/>
      <c r="X52" s="67"/>
      <c r="Y52" s="67"/>
      <c r="Z52" s="67"/>
      <c r="AA52" s="68"/>
      <c r="AB52" s="54">
        <f>18*17</f>
        <v>306</v>
      </c>
      <c r="AC52" s="55"/>
      <c r="AH52" s="26" t="s">
        <v>79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8">
        <f>SUM(AB51:AC53)</f>
        <v>3451</v>
      </c>
      <c r="AU52" s="29"/>
    </row>
    <row r="53" spans="10:60" ht="12.95" customHeight="1" x14ac:dyDescent="0.2">
      <c r="J53" s="19" t="s">
        <v>72</v>
      </c>
      <c r="K53" s="20"/>
      <c r="L53" s="20"/>
      <c r="M53" s="20"/>
      <c r="N53" s="20"/>
      <c r="O53" s="21"/>
      <c r="P53" s="43">
        <v>0</v>
      </c>
      <c r="Q53" s="44"/>
      <c r="V53" s="66" t="s">
        <v>72</v>
      </c>
      <c r="W53" s="67"/>
      <c r="X53" s="67"/>
      <c r="Y53" s="67"/>
      <c r="Z53" s="67"/>
      <c r="AA53" s="68"/>
      <c r="AB53" s="54">
        <f>12*17</f>
        <v>204</v>
      </c>
      <c r="AC53" s="55"/>
      <c r="AH53" s="14"/>
      <c r="AT53" s="28"/>
      <c r="AU53" s="29"/>
    </row>
    <row r="54" spans="10:60" ht="12.95" customHeight="1" x14ac:dyDescent="0.2">
      <c r="J54" s="19" t="s">
        <v>73</v>
      </c>
      <c r="K54" s="20"/>
      <c r="L54" s="20"/>
      <c r="M54" s="20"/>
      <c r="N54" s="20"/>
      <c r="O54" s="21"/>
      <c r="P54" s="43">
        <f>AZ33+BF33</f>
        <v>4</v>
      </c>
      <c r="Q54" s="44"/>
      <c r="V54" s="66" t="s">
        <v>73</v>
      </c>
      <c r="W54" s="67"/>
      <c r="X54" s="67"/>
      <c r="Y54" s="67"/>
      <c r="Z54" s="67"/>
      <c r="AA54" s="68"/>
      <c r="AB54" s="54">
        <f>BA33+BG33</f>
        <v>272</v>
      </c>
      <c r="AC54" s="55"/>
      <c r="AH54" s="26" t="s">
        <v>80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>
        <f>SUM(AB54:AC55)</f>
        <v>476</v>
      </c>
      <c r="AU54" s="29"/>
    </row>
    <row r="55" spans="10:60" ht="12.95" customHeight="1" thickBot="1" x14ac:dyDescent="0.25">
      <c r="J55" s="14" t="s">
        <v>74</v>
      </c>
      <c r="P55" s="47">
        <f>BF28</f>
        <v>3</v>
      </c>
      <c r="Q55" s="48"/>
      <c r="V55" s="69" t="s">
        <v>74</v>
      </c>
      <c r="W55" s="70"/>
      <c r="X55" s="70"/>
      <c r="Y55" s="70"/>
      <c r="Z55" s="70"/>
      <c r="AA55" s="71"/>
      <c r="AB55" s="56">
        <f>BG28</f>
        <v>204</v>
      </c>
      <c r="AC55" s="57"/>
      <c r="AH55" s="8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30"/>
      <c r="AU55" s="31"/>
    </row>
    <row r="56" spans="10:60" ht="12.95" customHeight="1" thickBot="1" x14ac:dyDescent="0.25">
      <c r="J56" s="16" t="s">
        <v>75</v>
      </c>
      <c r="K56" s="17"/>
      <c r="L56" s="17"/>
      <c r="M56" s="17"/>
      <c r="N56" s="17"/>
      <c r="O56" s="17"/>
      <c r="P56" s="49">
        <f>SUM(P51:Q55)</f>
        <v>166</v>
      </c>
      <c r="Q56" s="50"/>
      <c r="V56" s="60" t="s">
        <v>77</v>
      </c>
      <c r="W56" s="61"/>
      <c r="X56" s="61"/>
      <c r="Y56" s="61"/>
      <c r="Z56" s="61"/>
      <c r="AA56" s="62"/>
      <c r="AB56" s="58">
        <f>SUM(AB51:AC55)</f>
        <v>3927</v>
      </c>
      <c r="AC56" s="59"/>
      <c r="AH56" s="32" t="s">
        <v>81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  <c r="AT56" s="35">
        <f>SUM(AT51:AU55)</f>
        <v>3927</v>
      </c>
      <c r="AU56" s="36"/>
      <c r="BH56" s="2" t="s">
        <v>84</v>
      </c>
    </row>
  </sheetData>
  <mergeCells count="136">
    <mergeCell ref="A1:BG1"/>
    <mergeCell ref="A2:BG2"/>
    <mergeCell ref="A4:E4"/>
    <mergeCell ref="G4:K4"/>
    <mergeCell ref="M4:Q4"/>
    <mergeCell ref="S4:W4"/>
    <mergeCell ref="Y4:AC4"/>
    <mergeCell ref="AE4:AI4"/>
    <mergeCell ref="AK4:AO4"/>
    <mergeCell ref="AQ4:AU4"/>
    <mergeCell ref="A10:C12"/>
    <mergeCell ref="G10:I12"/>
    <mergeCell ref="M10:O12"/>
    <mergeCell ref="S10:U12"/>
    <mergeCell ref="Y10:AA12"/>
    <mergeCell ref="AE10:AG12"/>
    <mergeCell ref="BC10:BE12"/>
    <mergeCell ref="AW4:BA4"/>
    <mergeCell ref="BC4:BG4"/>
    <mergeCell ref="A6:C8"/>
    <mergeCell ref="G6:I8"/>
    <mergeCell ref="M6:O8"/>
    <mergeCell ref="S6:U8"/>
    <mergeCell ref="AE6:AG8"/>
    <mergeCell ref="AK6:AM8"/>
    <mergeCell ref="AQ10:AS12"/>
    <mergeCell ref="AW22:AY24"/>
    <mergeCell ref="A27:C29"/>
    <mergeCell ref="G27:I29"/>
    <mergeCell ref="M27:O29"/>
    <mergeCell ref="S27:U29"/>
    <mergeCell ref="Y27:AA29"/>
    <mergeCell ref="AE27:AG29"/>
    <mergeCell ref="AW16:AY18"/>
    <mergeCell ref="G18:I20"/>
    <mergeCell ref="M18:O20"/>
    <mergeCell ref="A22:C24"/>
    <mergeCell ref="G22:I24"/>
    <mergeCell ref="M22:O24"/>
    <mergeCell ref="Y22:AA24"/>
    <mergeCell ref="AE22:AG24"/>
    <mergeCell ref="AK22:AM24"/>
    <mergeCell ref="AQ22:AS24"/>
    <mergeCell ref="G14:I16"/>
    <mergeCell ref="M14:O16"/>
    <mergeCell ref="S16:U18"/>
    <mergeCell ref="Y16:AA18"/>
    <mergeCell ref="AK16:AM18"/>
    <mergeCell ref="AQ16:AS18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37:C39"/>
    <mergeCell ref="S37:U39"/>
    <mergeCell ref="Y37:AA39"/>
    <mergeCell ref="AE37:AG39"/>
    <mergeCell ref="AK37:AM39"/>
    <mergeCell ref="A41:C43"/>
    <mergeCell ref="G41:I43"/>
    <mergeCell ref="Y41:AA43"/>
    <mergeCell ref="AK41:AM43"/>
    <mergeCell ref="BF46:BG46"/>
    <mergeCell ref="D47:E47"/>
    <mergeCell ref="J47:K47"/>
    <mergeCell ref="P47:Q47"/>
    <mergeCell ref="V47:W47"/>
    <mergeCell ref="AB47:AC47"/>
    <mergeCell ref="AH47:AI47"/>
    <mergeCell ref="AN45:AO45"/>
    <mergeCell ref="AT45:AU45"/>
    <mergeCell ref="AZ45:BA45"/>
    <mergeCell ref="BF45:BG45"/>
    <mergeCell ref="D46:E46"/>
    <mergeCell ref="J46:K46"/>
    <mergeCell ref="P46:Q46"/>
    <mergeCell ref="V46:W46"/>
    <mergeCell ref="AB46:AC46"/>
    <mergeCell ref="AH46:AI46"/>
    <mergeCell ref="D45:E45"/>
    <mergeCell ref="J45:K45"/>
    <mergeCell ref="P45:Q45"/>
    <mergeCell ref="V45:W45"/>
    <mergeCell ref="AB45:AC45"/>
    <mergeCell ref="AH45:AI45"/>
    <mergeCell ref="D48:E48"/>
    <mergeCell ref="J48:K48"/>
    <mergeCell ref="P48:Q48"/>
    <mergeCell ref="V48:W48"/>
    <mergeCell ref="AB48:AC48"/>
    <mergeCell ref="AH48:AI48"/>
    <mergeCell ref="AN46:AO46"/>
    <mergeCell ref="AT46:AU46"/>
    <mergeCell ref="AZ46:BA46"/>
    <mergeCell ref="AN48:AO48"/>
    <mergeCell ref="AT48:AU48"/>
    <mergeCell ref="AZ48:BA48"/>
    <mergeCell ref="BF48:BG48"/>
    <mergeCell ref="J50:Q50"/>
    <mergeCell ref="V50:AC50"/>
    <mergeCell ref="AH50:AU50"/>
    <mergeCell ref="AN47:AO47"/>
    <mergeCell ref="AT47:AU47"/>
    <mergeCell ref="AZ47:BA47"/>
    <mergeCell ref="BF47:BG47"/>
    <mergeCell ref="AH52:AS52"/>
    <mergeCell ref="AT52:AU52"/>
    <mergeCell ref="P53:Q53"/>
    <mergeCell ref="V53:AA53"/>
    <mergeCell ref="AB53:AC53"/>
    <mergeCell ref="AT53:AU53"/>
    <mergeCell ref="P51:Q51"/>
    <mergeCell ref="V51:AA51"/>
    <mergeCell ref="AB51:AC51"/>
    <mergeCell ref="P52:Q52"/>
    <mergeCell ref="V52:AA52"/>
    <mergeCell ref="AB52:AC52"/>
    <mergeCell ref="P56:Q56"/>
    <mergeCell ref="V56:AA56"/>
    <mergeCell ref="AB56:AC56"/>
    <mergeCell ref="AH56:AS56"/>
    <mergeCell ref="AT56:AU56"/>
    <mergeCell ref="P54:Q54"/>
    <mergeCell ref="V54:AA54"/>
    <mergeCell ref="AB54:AC54"/>
    <mergeCell ref="AH54:AS54"/>
    <mergeCell ref="AT54:AU54"/>
    <mergeCell ref="P55:Q55"/>
    <mergeCell ref="V55:AA55"/>
    <mergeCell ref="AB55:AC55"/>
    <mergeCell ref="AT55:AU55"/>
  </mergeCells>
  <printOptions gridLines="1"/>
  <pageMargins left="0.51181102362204722" right="0.51181102362204722" top="0.78740157480314965" bottom="0.78740157480314965" header="0.31496062992125984" footer="0.31496062992125984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Matriz-CC</vt:lpstr>
      <vt:lpstr>Matriz-CC_Prerequistos</vt:lpstr>
      <vt:lpstr>Matriz-CC_Proposta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</dc:creator>
  <cp:lastModifiedBy>Fermin Tang</cp:lastModifiedBy>
  <cp:lastPrinted>2019-03-21T14:10:47Z</cp:lastPrinted>
  <dcterms:created xsi:type="dcterms:W3CDTF">2015-02-03T19:22:11Z</dcterms:created>
  <dcterms:modified xsi:type="dcterms:W3CDTF">2022-12-14T17:16:34Z</dcterms:modified>
</cp:coreProperties>
</file>